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https://unioxfordnexus-my.sharepoint.com/personal/spet2967_ox_ac_uk/Documents/OPEN fellowship_MT 24/Ouputs/AGIE_methodology/Methodology_sharing/"/>
    </mc:Choice>
  </mc:AlternateContent>
  <xr:revisionPtr revIDLastSave="194" documentId="8_{A64CE62A-D64A-475B-ACA7-BA5BAF669EC0}" xr6:coauthVersionLast="47" xr6:coauthVersionMax="47" xr10:uidLastSave="{F4AAC8DE-1BD4-456C-9631-2F333AE86650}"/>
  <bookViews>
    <workbookView xWindow="-110" yWindow="-110" windowWidth="19420" windowHeight="11500" activeTab="1" xr2:uid="{7C18DB92-78F8-4BCC-B0FA-BFFB26570845}"/>
  </bookViews>
  <sheets>
    <sheet name="READ ME" sheetId="2" r:id="rId1"/>
    <sheet name="Data Sources" sheetId="14" r:id="rId2"/>
    <sheet name="LSOA_Ward lookup" sheetId="15" r:id="rId3"/>
    <sheet name="AGIE calcs" sheetId="1" r:id="rId4"/>
    <sheet name="LSOA_list" sheetId="6" r:id="rId5"/>
    <sheet name="Scenario 7_AGS access" sheetId="12" r:id="rId6"/>
    <sheet name="AGS access" sheetId="5" r:id="rId7"/>
    <sheet name="AGS provision" sheetId="7" r:id="rId8"/>
    <sheet name="Manmade surfaces" sheetId="9" r:id="rId9"/>
    <sheet name="TES" sheetId="10" r:id="rId10"/>
    <sheet name="Social Statistics" sheetId="8" r:id="rId11"/>
    <sheet name="IMD" sheetId="11" r:id="rId12"/>
  </sheets>
  <definedNames>
    <definedName name="_xlnm._FilterDatabase" localSheetId="3" hidden="1">'AGIE calcs'!$A$1:$AA$165</definedName>
    <definedName name="_xlnm._FilterDatabase" localSheetId="7" hidden="1">'AGS provision'!$A$1:$H$165</definedName>
    <definedName name="_xlnm._FilterDatabase" localSheetId="11" hidden="1">IMD!$A$2:$F$166</definedName>
    <definedName name="_xlnm._FilterDatabase" localSheetId="2" hidden="1">'LSOA_Ward lookup'!$A$1:$J$1</definedName>
    <definedName name="_xlnm._FilterDatabase" localSheetId="8" hidden="1">'Manmade surfaces'!$A$2:$M$2921</definedName>
    <definedName name="_xlnm._FilterDatabase" localSheetId="10" hidden="1">'Social Statistics'!$A$2:$BY$2</definedName>
    <definedName name="_xlnm._FilterDatabase" localSheetId="9" hidden="1">TES!$A$2:$AN$2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2" i="1"/>
  <c r="C3" i="7"/>
  <c r="C4" i="7"/>
  <c r="C5" i="7"/>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2" i="7"/>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2" i="1"/>
  <c r="K3" i="9" l="1"/>
  <c r="L3" i="9"/>
  <c r="F2" i="7"/>
  <c r="H2" i="7" s="1"/>
  <c r="H7" i="12" l="1"/>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175" i="12"/>
  <c r="H176" i="12"/>
  <c r="H177" i="12"/>
  <c r="H178" i="12"/>
  <c r="H179" i="12"/>
  <c r="H180" i="12"/>
  <c r="H181" i="12"/>
  <c r="H182" i="12"/>
  <c r="H183" i="12"/>
  <c r="H184" i="12"/>
  <c r="H185" i="12"/>
  <c r="H186" i="12"/>
  <c r="H187" i="12"/>
  <c r="H188" i="12"/>
  <c r="H189" i="12"/>
  <c r="H190" i="12"/>
  <c r="H191" i="12"/>
  <c r="H192" i="12"/>
  <c r="H193" i="12"/>
  <c r="H194" i="12"/>
  <c r="H195" i="12"/>
  <c r="H196" i="12"/>
  <c r="H197" i="12"/>
  <c r="H198" i="12"/>
  <c r="H199" i="12"/>
  <c r="H200" i="12"/>
  <c r="H201" i="12"/>
  <c r="H202" i="12"/>
  <c r="H203" i="12"/>
  <c r="H204" i="12"/>
  <c r="H205" i="12"/>
  <c r="H206" i="12"/>
  <c r="H207" i="12"/>
  <c r="H208" i="12"/>
  <c r="H209" i="12"/>
  <c r="H210" i="12"/>
  <c r="H211" i="12"/>
  <c r="H212" i="12"/>
  <c r="H213" i="12"/>
  <c r="H214" i="12"/>
  <c r="H215" i="12"/>
  <c r="H216" i="12"/>
  <c r="H217" i="12"/>
  <c r="H218" i="12"/>
  <c r="H219" i="12"/>
  <c r="H220" i="12"/>
  <c r="H221" i="12"/>
  <c r="H222" i="12"/>
  <c r="H223" i="12"/>
  <c r="H224" i="12"/>
  <c r="H225" i="12"/>
  <c r="H226" i="12"/>
  <c r="H227" i="12"/>
  <c r="H228" i="12"/>
  <c r="H229" i="12"/>
  <c r="H230" i="12"/>
  <c r="H231" i="12"/>
  <c r="H232" i="12"/>
  <c r="H233" i="12"/>
  <c r="H234" i="12"/>
  <c r="H235" i="12"/>
  <c r="H236" i="12"/>
  <c r="H237" i="12"/>
  <c r="H238" i="12"/>
  <c r="H239" i="12"/>
  <c r="H240" i="12"/>
  <c r="H241" i="12"/>
  <c r="H242" i="12"/>
  <c r="H243" i="12"/>
  <c r="H244" i="12"/>
  <c r="H245" i="12"/>
  <c r="H246" i="12"/>
  <c r="H247" i="12"/>
  <c r="H248" i="12"/>
  <c r="H249" i="12"/>
  <c r="H250" i="12"/>
  <c r="H251" i="12"/>
  <c r="H252" i="12"/>
  <c r="H253" i="12"/>
  <c r="H254" i="12"/>
  <c r="H255" i="12"/>
  <c r="H256" i="12"/>
  <c r="H257" i="12"/>
  <c r="H258" i="12"/>
  <c r="H259" i="12"/>
  <c r="H260" i="12"/>
  <c r="H261" i="12"/>
  <c r="H262" i="12"/>
  <c r="H263" i="12"/>
  <c r="H264" i="12"/>
  <c r="H265" i="12"/>
  <c r="H266" i="12"/>
  <c r="H267" i="12"/>
  <c r="H268" i="12"/>
  <c r="H269" i="12"/>
  <c r="H270" i="12"/>
  <c r="H271" i="12"/>
  <c r="H272" i="12"/>
  <c r="H273" i="12"/>
  <c r="H274" i="12"/>
  <c r="H275" i="12"/>
  <c r="H276" i="12"/>
  <c r="H277" i="12"/>
  <c r="H278" i="12"/>
  <c r="H279" i="12"/>
  <c r="H280" i="12"/>
  <c r="H281" i="12"/>
  <c r="H282" i="12"/>
  <c r="H283" i="12"/>
  <c r="H284" i="12"/>
  <c r="H285" i="12"/>
  <c r="H286" i="12"/>
  <c r="H287" i="12"/>
  <c r="H288" i="12"/>
  <c r="H289" i="12"/>
  <c r="H290" i="12"/>
  <c r="H291" i="12"/>
  <c r="H292" i="12"/>
  <c r="H293" i="12"/>
  <c r="H294" i="12"/>
  <c r="H295" i="12"/>
  <c r="H296" i="12"/>
  <c r="H297" i="12"/>
  <c r="H298" i="12"/>
  <c r="H299" i="12"/>
  <c r="H300" i="12"/>
  <c r="H301" i="12"/>
  <c r="H302" i="12"/>
  <c r="H303" i="12"/>
  <c r="H304" i="12"/>
  <c r="H305" i="12"/>
  <c r="H306" i="12"/>
  <c r="H307" i="12"/>
  <c r="H308" i="12"/>
  <c r="H309" i="12"/>
  <c r="H310" i="12"/>
  <c r="H311" i="12"/>
  <c r="H312" i="12"/>
  <c r="H313" i="12"/>
  <c r="H314" i="12"/>
  <c r="H315" i="12"/>
  <c r="H316" i="12"/>
  <c r="H317" i="12"/>
  <c r="H318" i="12"/>
  <c r="H319" i="12"/>
  <c r="H320" i="12"/>
  <c r="H321" i="12"/>
  <c r="H322" i="12"/>
  <c r="H323" i="12"/>
  <c r="H324" i="12"/>
  <c r="H325" i="12"/>
  <c r="H326" i="12"/>
  <c r="H327" i="12"/>
  <c r="H328" i="12"/>
  <c r="H329" i="12"/>
  <c r="H330" i="12"/>
  <c r="H331" i="12"/>
  <c r="H332" i="12"/>
  <c r="H333" i="12"/>
  <c r="H334" i="12"/>
  <c r="H335" i="12"/>
  <c r="H336" i="12"/>
  <c r="H337" i="12"/>
  <c r="H338" i="12"/>
  <c r="H339" i="12"/>
  <c r="H340" i="12"/>
  <c r="H341" i="12"/>
  <c r="H342" i="12"/>
  <c r="H343" i="12"/>
  <c r="H344" i="12"/>
  <c r="H345" i="12"/>
  <c r="H346" i="12"/>
  <c r="H347" i="12"/>
  <c r="H348" i="12"/>
  <c r="H349" i="12"/>
  <c r="H350" i="12"/>
  <c r="H351" i="12"/>
  <c r="H352" i="12"/>
  <c r="H353" i="12"/>
  <c r="H354" i="12"/>
  <c r="H355" i="12"/>
  <c r="H356" i="12"/>
  <c r="H357" i="12"/>
  <c r="H358" i="12"/>
  <c r="H359" i="12"/>
  <c r="H360" i="12"/>
  <c r="H361" i="12"/>
  <c r="H362" i="12"/>
  <c r="H363" i="12"/>
  <c r="H364" i="12"/>
  <c r="H365" i="12"/>
  <c r="H366" i="12"/>
  <c r="H367" i="12"/>
  <c r="H368" i="12"/>
  <c r="H369" i="12"/>
  <c r="H370" i="12"/>
  <c r="H371" i="12"/>
  <c r="H372" i="12"/>
  <c r="H373" i="12"/>
  <c r="H374" i="12"/>
  <c r="H375" i="12"/>
  <c r="H376" i="12"/>
  <c r="H377" i="12"/>
  <c r="H378" i="12"/>
  <c r="H379" i="12"/>
  <c r="H380" i="12"/>
  <c r="H381" i="12"/>
  <c r="H382" i="12"/>
  <c r="H383" i="12"/>
  <c r="H384" i="12"/>
  <c r="H385" i="12"/>
  <c r="H386" i="12"/>
  <c r="H387" i="12"/>
  <c r="H388" i="12"/>
  <c r="H389" i="12"/>
  <c r="H390" i="12"/>
  <c r="H391" i="12"/>
  <c r="H392" i="12"/>
  <c r="H393" i="12"/>
  <c r="H394" i="12"/>
  <c r="H395" i="12"/>
  <c r="H396" i="12"/>
  <c r="H397" i="12"/>
  <c r="H398" i="12"/>
  <c r="H399" i="12"/>
  <c r="H400" i="12"/>
  <c r="H401" i="12"/>
  <c r="H402" i="12"/>
  <c r="H403" i="12"/>
  <c r="H404" i="12"/>
  <c r="H405" i="12"/>
  <c r="H406" i="12"/>
  <c r="H407" i="12"/>
  <c r="H408" i="12"/>
  <c r="H409" i="12"/>
  <c r="H410" i="12"/>
  <c r="H411" i="12"/>
  <c r="H412" i="12"/>
  <c r="H413" i="12"/>
  <c r="H414" i="12"/>
  <c r="H415" i="12"/>
  <c r="H416" i="12"/>
  <c r="H417" i="12"/>
  <c r="H418" i="12"/>
  <c r="H419" i="12"/>
  <c r="H420" i="12"/>
  <c r="H421" i="12"/>
  <c r="H422" i="12"/>
  <c r="H423" i="12"/>
  <c r="H424" i="12"/>
  <c r="H425" i="12"/>
  <c r="H426" i="12"/>
  <c r="H427" i="12"/>
  <c r="H428" i="12"/>
  <c r="H429" i="12"/>
  <c r="H430" i="12"/>
  <c r="H431" i="12"/>
  <c r="H432" i="12"/>
  <c r="H433" i="12"/>
  <c r="H434" i="12"/>
  <c r="H435" i="12"/>
  <c r="H436" i="12"/>
  <c r="H437" i="12"/>
  <c r="H438" i="12"/>
  <c r="H439" i="12"/>
  <c r="H440" i="12"/>
  <c r="H441" i="12"/>
  <c r="H442" i="12"/>
  <c r="H443" i="12"/>
  <c r="H444" i="12"/>
  <c r="H445" i="12"/>
  <c r="H446" i="12"/>
  <c r="H447" i="12"/>
  <c r="H448" i="12"/>
  <c r="H449" i="12"/>
  <c r="H450" i="12"/>
  <c r="H451" i="12"/>
  <c r="H452" i="12"/>
  <c r="H453" i="12"/>
  <c r="H454" i="12"/>
  <c r="H455" i="12"/>
  <c r="H456" i="12"/>
  <c r="H457" i="12"/>
  <c r="H458" i="12"/>
  <c r="H459" i="12"/>
  <c r="H460" i="12"/>
  <c r="H461" i="12"/>
  <c r="H462" i="12"/>
  <c r="H463" i="12"/>
  <c r="H464" i="12"/>
  <c r="H465" i="12"/>
  <c r="H466" i="12"/>
  <c r="H467" i="12"/>
  <c r="H468" i="12"/>
  <c r="H469" i="12"/>
  <c r="H470" i="12"/>
  <c r="H471" i="12"/>
  <c r="H472" i="12"/>
  <c r="H473" i="12"/>
  <c r="H474" i="12"/>
  <c r="H475" i="12"/>
  <c r="H476" i="12"/>
  <c r="H477" i="12"/>
  <c r="H478" i="12"/>
  <c r="H479" i="12"/>
  <c r="H480" i="12"/>
  <c r="H481" i="12"/>
  <c r="H482" i="12"/>
  <c r="H483" i="12"/>
  <c r="H484" i="12"/>
  <c r="H485" i="12"/>
  <c r="H486" i="12"/>
  <c r="H487" i="12"/>
  <c r="H488" i="12"/>
  <c r="H489" i="12"/>
  <c r="H490" i="12"/>
  <c r="H491" i="12"/>
  <c r="H492" i="12"/>
  <c r="H493" i="12"/>
  <c r="H494" i="12"/>
  <c r="H495" i="12"/>
  <c r="H496" i="12"/>
  <c r="H497" i="12"/>
  <c r="H498" i="12"/>
  <c r="H499" i="12"/>
  <c r="H500" i="12"/>
  <c r="H501" i="12"/>
  <c r="H502" i="12"/>
  <c r="H503" i="12"/>
  <c r="H504" i="12"/>
  <c r="H505" i="12"/>
  <c r="H506" i="12"/>
  <c r="H507" i="12"/>
  <c r="H508" i="12"/>
  <c r="H509" i="12"/>
  <c r="H510" i="12"/>
  <c r="H511" i="12"/>
  <c r="H512" i="12"/>
  <c r="H513" i="12"/>
  <c r="H514" i="12"/>
  <c r="H515" i="12"/>
  <c r="H516" i="12"/>
  <c r="H517" i="12"/>
  <c r="H518" i="12"/>
  <c r="H519" i="12"/>
  <c r="H520" i="12"/>
  <c r="H521" i="12"/>
  <c r="H522" i="12"/>
  <c r="H523" i="12"/>
  <c r="H524" i="12"/>
  <c r="H525" i="12"/>
  <c r="H526" i="12"/>
  <c r="H527" i="12"/>
  <c r="H528" i="12"/>
  <c r="H529" i="12"/>
  <c r="H530" i="12"/>
  <c r="H531" i="12"/>
  <c r="H532" i="12"/>
  <c r="H533" i="12"/>
  <c r="H534" i="12"/>
  <c r="H535" i="12"/>
  <c r="H536" i="12"/>
  <c r="H537" i="12"/>
  <c r="H538" i="12"/>
  <c r="H539" i="12"/>
  <c r="H540" i="12"/>
  <c r="H541" i="12"/>
  <c r="H542" i="12"/>
  <c r="H543" i="12"/>
  <c r="H544" i="12"/>
  <c r="H545" i="12"/>
  <c r="H546" i="12"/>
  <c r="H547" i="12"/>
  <c r="H548" i="12"/>
  <c r="H549" i="12"/>
  <c r="H550" i="12"/>
  <c r="H551" i="12"/>
  <c r="H552" i="12"/>
  <c r="H553" i="12"/>
  <c r="H554" i="12"/>
  <c r="H555" i="12"/>
  <c r="H556" i="12"/>
  <c r="H557" i="12"/>
  <c r="H558" i="12"/>
  <c r="H559" i="12"/>
  <c r="H560" i="12"/>
  <c r="H561" i="12"/>
  <c r="H562" i="12"/>
  <c r="H563" i="12"/>
  <c r="H564" i="12"/>
  <c r="H565" i="12"/>
  <c r="H566" i="12"/>
  <c r="H567" i="12"/>
  <c r="H568" i="12"/>
  <c r="H569" i="12"/>
  <c r="H570" i="12"/>
  <c r="H571" i="12"/>
  <c r="H572" i="12"/>
  <c r="H573" i="12"/>
  <c r="H574" i="12"/>
  <c r="H575" i="12"/>
  <c r="H576" i="12"/>
  <c r="H577" i="12"/>
  <c r="H578" i="12"/>
  <c r="H579" i="12"/>
  <c r="H580" i="12"/>
  <c r="H581" i="12"/>
  <c r="H582" i="12"/>
  <c r="H583" i="12"/>
  <c r="H584" i="12"/>
  <c r="H585" i="12"/>
  <c r="H586" i="12"/>
  <c r="H587" i="12"/>
  <c r="H588" i="12"/>
  <c r="H589" i="12"/>
  <c r="H590" i="12"/>
  <c r="H591" i="12"/>
  <c r="H592" i="12"/>
  <c r="H593" i="12"/>
  <c r="H594" i="12"/>
  <c r="H595" i="12"/>
  <c r="H596" i="12"/>
  <c r="H597" i="12"/>
  <c r="H598" i="12"/>
  <c r="H599" i="12"/>
  <c r="H600" i="12"/>
  <c r="H601" i="12"/>
  <c r="H602" i="12"/>
  <c r="H603" i="12"/>
  <c r="H604" i="12"/>
  <c r="H605" i="12"/>
  <c r="H606" i="12"/>
  <c r="H607" i="12"/>
  <c r="H608" i="12"/>
  <c r="H609" i="12"/>
  <c r="H610" i="12"/>
  <c r="H611" i="12"/>
  <c r="H612" i="12"/>
  <c r="H613" i="12"/>
  <c r="H614" i="12"/>
  <c r="H615" i="12"/>
  <c r="H616" i="12"/>
  <c r="H617" i="12"/>
  <c r="H618" i="12"/>
  <c r="H619" i="12"/>
  <c r="H620" i="12"/>
  <c r="H621" i="12"/>
  <c r="H622" i="12"/>
  <c r="H623" i="12"/>
  <c r="H624" i="12"/>
  <c r="H625" i="12"/>
  <c r="H626" i="12"/>
  <c r="H627" i="12"/>
  <c r="H628" i="12"/>
  <c r="H629" i="12"/>
  <c r="H630" i="12"/>
  <c r="H631" i="12"/>
  <c r="H632" i="12"/>
  <c r="H633" i="12"/>
  <c r="H634" i="12"/>
  <c r="H635" i="12"/>
  <c r="H636" i="12"/>
  <c r="H637" i="12"/>
  <c r="H638" i="12"/>
  <c r="H639" i="12"/>
  <c r="H640" i="12"/>
  <c r="H641" i="12"/>
  <c r="H642" i="12"/>
  <c r="H643" i="12"/>
  <c r="H644" i="12"/>
  <c r="H645" i="12"/>
  <c r="H646" i="12"/>
  <c r="H647" i="12"/>
  <c r="H648" i="12"/>
  <c r="H649" i="12"/>
  <c r="H650" i="12"/>
  <c r="H651" i="12"/>
  <c r="H652" i="12"/>
  <c r="H653" i="12"/>
  <c r="H654" i="12"/>
  <c r="H655" i="12"/>
  <c r="H656" i="12"/>
  <c r="H657" i="12"/>
  <c r="H658" i="12"/>
  <c r="H659" i="12"/>
  <c r="H660" i="12"/>
  <c r="H661" i="12"/>
  <c r="H662" i="12"/>
  <c r="H663" i="12"/>
  <c r="H664" i="12"/>
  <c r="H665" i="12"/>
  <c r="H666" i="12"/>
  <c r="H667" i="12"/>
  <c r="H668" i="12"/>
  <c r="H669" i="12"/>
  <c r="H670" i="12"/>
  <c r="H671" i="12"/>
  <c r="H672" i="12"/>
  <c r="H673" i="12"/>
  <c r="H674" i="12"/>
  <c r="H675" i="12"/>
  <c r="H676" i="12"/>
  <c r="H677" i="12"/>
  <c r="H678" i="12"/>
  <c r="H679" i="12"/>
  <c r="H680" i="12"/>
  <c r="H681" i="12"/>
  <c r="H682" i="12"/>
  <c r="H683" i="12"/>
  <c r="H684" i="12"/>
  <c r="H685" i="12"/>
  <c r="H686" i="12"/>
  <c r="H687" i="12"/>
  <c r="H688" i="12"/>
  <c r="H689" i="12"/>
  <c r="H690" i="12"/>
  <c r="H691" i="12"/>
  <c r="H692" i="12"/>
  <c r="H693" i="12"/>
  <c r="H694" i="12"/>
  <c r="H695" i="12"/>
  <c r="H696" i="12"/>
  <c r="H697" i="12"/>
  <c r="H698" i="12"/>
  <c r="H699" i="12"/>
  <c r="H700" i="12"/>
  <c r="H701" i="12"/>
  <c r="H702" i="12"/>
  <c r="H703" i="12"/>
  <c r="H704" i="12"/>
  <c r="H705" i="12"/>
  <c r="H706" i="12"/>
  <c r="H707" i="12"/>
  <c r="H708" i="12"/>
  <c r="H709" i="12"/>
  <c r="H710" i="12"/>
  <c r="H711" i="12"/>
  <c r="H712" i="12"/>
  <c r="H713" i="12"/>
  <c r="H714" i="12"/>
  <c r="H715" i="12"/>
  <c r="H716" i="12"/>
  <c r="H717" i="12"/>
  <c r="H718" i="12"/>
  <c r="H719" i="12"/>
  <c r="H720" i="12"/>
  <c r="H721" i="12"/>
  <c r="H722" i="12"/>
  <c r="H723" i="12"/>
  <c r="H724" i="12"/>
  <c r="H725" i="12"/>
  <c r="H726" i="12"/>
  <c r="H727" i="12"/>
  <c r="H728" i="12"/>
  <c r="H729" i="12"/>
  <c r="H730" i="12"/>
  <c r="H731" i="12"/>
  <c r="H732" i="12"/>
  <c r="H733" i="12"/>
  <c r="H734" i="12"/>
  <c r="H735" i="12"/>
  <c r="H736" i="12"/>
  <c r="H737" i="12"/>
  <c r="H738" i="12"/>
  <c r="H739" i="12"/>
  <c r="H740" i="12"/>
  <c r="H741" i="12"/>
  <c r="H742" i="12"/>
  <c r="H743" i="12"/>
  <c r="H744" i="12"/>
  <c r="H745" i="12"/>
  <c r="H746" i="12"/>
  <c r="H747" i="12"/>
  <c r="H748" i="12"/>
  <c r="H749" i="12"/>
  <c r="H750" i="12"/>
  <c r="H751" i="12"/>
  <c r="H752" i="12"/>
  <c r="H753" i="12"/>
  <c r="H754" i="12"/>
  <c r="H755" i="12"/>
  <c r="H756" i="12"/>
  <c r="H757" i="12"/>
  <c r="H758" i="12"/>
  <c r="H759" i="12"/>
  <c r="H760" i="12"/>
  <c r="H761" i="12"/>
  <c r="H762" i="12"/>
  <c r="H763" i="12"/>
  <c r="H764" i="12"/>
  <c r="H765" i="12"/>
  <c r="H766" i="12"/>
  <c r="H767" i="12"/>
  <c r="H768" i="12"/>
  <c r="H769" i="12"/>
  <c r="H770" i="12"/>
  <c r="H771" i="12"/>
  <c r="H772" i="12"/>
  <c r="H773" i="12"/>
  <c r="H774" i="12"/>
  <c r="H775" i="12"/>
  <c r="H776" i="12"/>
  <c r="H777" i="12"/>
  <c r="H778" i="12"/>
  <c r="H779" i="12"/>
  <c r="H780" i="12"/>
  <c r="H781" i="12"/>
  <c r="H782" i="12"/>
  <c r="H783" i="12"/>
  <c r="H784" i="12"/>
  <c r="H785" i="12"/>
  <c r="H786" i="12"/>
  <c r="H787" i="12"/>
  <c r="H788" i="12"/>
  <c r="H789" i="12"/>
  <c r="H790" i="12"/>
  <c r="H791" i="12"/>
  <c r="H792" i="12"/>
  <c r="H793" i="12"/>
  <c r="H794" i="12"/>
  <c r="H795" i="12"/>
  <c r="H796" i="12"/>
  <c r="H797" i="12"/>
  <c r="H798" i="12"/>
  <c r="H799" i="12"/>
  <c r="H800" i="12"/>
  <c r="H801" i="12"/>
  <c r="H802" i="12"/>
  <c r="H803" i="12"/>
  <c r="H804" i="12"/>
  <c r="H805" i="12"/>
  <c r="H806" i="12"/>
  <c r="H807" i="12"/>
  <c r="H808" i="12"/>
  <c r="H809" i="12"/>
  <c r="H810" i="12"/>
  <c r="H811" i="12"/>
  <c r="H812" i="12"/>
  <c r="H813" i="12"/>
  <c r="H814" i="12"/>
  <c r="H815" i="12"/>
  <c r="H816" i="12"/>
  <c r="H817" i="12"/>
  <c r="H818" i="12"/>
  <c r="H819" i="12"/>
  <c r="H820" i="12"/>
  <c r="H821" i="12"/>
  <c r="H822" i="12"/>
  <c r="H823" i="12"/>
  <c r="H824" i="12"/>
  <c r="H825" i="12"/>
  <c r="H826" i="12"/>
  <c r="H827" i="12"/>
  <c r="H828" i="12"/>
  <c r="H829" i="12"/>
  <c r="H830" i="12"/>
  <c r="H831" i="12"/>
  <c r="H832" i="12"/>
  <c r="H833" i="12"/>
  <c r="H834" i="12"/>
  <c r="H835" i="12"/>
  <c r="H836" i="12"/>
  <c r="H837" i="12"/>
  <c r="H838" i="12"/>
  <c r="H839" i="12"/>
  <c r="H840" i="12"/>
  <c r="H841" i="12"/>
  <c r="H842" i="12"/>
  <c r="H843" i="12"/>
  <c r="H844" i="12"/>
  <c r="H845" i="12"/>
  <c r="H846" i="12"/>
  <c r="H847" i="12"/>
  <c r="H848" i="12"/>
  <c r="H849" i="12"/>
  <c r="H850" i="12"/>
  <c r="H851" i="12"/>
  <c r="H852" i="12"/>
  <c r="H853" i="12"/>
  <c r="H854" i="12"/>
  <c r="H855" i="12"/>
  <c r="H856" i="12"/>
  <c r="H857" i="12"/>
  <c r="H858" i="12"/>
  <c r="H859" i="12"/>
  <c r="H860" i="12"/>
  <c r="H861" i="12"/>
  <c r="H862" i="12"/>
  <c r="H863" i="12"/>
  <c r="H864" i="12"/>
  <c r="H865" i="12"/>
  <c r="H866" i="12"/>
  <c r="H867" i="12"/>
  <c r="H868" i="12"/>
  <c r="H869" i="12"/>
  <c r="H870" i="12"/>
  <c r="H871" i="12"/>
  <c r="H872" i="12"/>
  <c r="P2" i="1"/>
  <c r="M3" i="1"/>
  <c r="M4"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2" i="1"/>
  <c r="L3" i="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2" i="1"/>
  <c r="I3" i="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2" i="1"/>
  <c r="K4" i="9"/>
  <c r="K5" i="9"/>
  <c r="K6" i="9"/>
  <c r="K7" i="9"/>
  <c r="K8" i="9"/>
  <c r="K9" i="9"/>
  <c r="K10" i="9"/>
  <c r="K11" i="9"/>
  <c r="K12" i="9"/>
  <c r="K13" i="9"/>
  <c r="K14"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G164" i="7"/>
  <c r="Q2" i="1"/>
  <c r="P3" i="1"/>
  <c r="P4" i="1"/>
  <c r="P5" i="1"/>
  <c r="P6"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O3" i="1"/>
  <c r="O4" i="1"/>
  <c r="O5" i="1"/>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2" i="1"/>
  <c r="N3"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2" i="1"/>
  <c r="K3" i="1"/>
  <c r="K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2" i="1"/>
  <c r="J3"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2" i="1"/>
  <c r="S2" i="1" l="1"/>
  <c r="E4" i="9" l="1"/>
  <c r="E5" i="9"/>
  <c r="E6" i="9"/>
  <c r="E7" i="9"/>
  <c r="E8" i="9"/>
  <c r="E9" i="9"/>
  <c r="E10" i="9"/>
  <c r="E11" i="9"/>
  <c r="E12" i="9"/>
  <c r="E13" i="9"/>
  <c r="E14" i="9"/>
  <c r="E15" i="9"/>
  <c r="E16" i="9"/>
  <c r="E17" i="9"/>
  <c r="E18" i="9"/>
  <c r="E19" i="9"/>
  <c r="E20" i="9"/>
  <c r="E21" i="9"/>
  <c r="E22" i="9"/>
  <c r="E23" i="9"/>
  <c r="E24" i="9"/>
  <c r="E25" i="9"/>
  <c r="E26" i="9"/>
  <c r="E27" i="9"/>
  <c r="E28" i="9"/>
  <c r="E29" i="9"/>
  <c r="E30" i="9"/>
  <c r="E31" i="9"/>
  <c r="E32" i="9"/>
  <c r="E33" i="9"/>
  <c r="E34" i="9"/>
  <c r="E35" i="9"/>
  <c r="E36" i="9"/>
  <c r="E37" i="9"/>
  <c r="E38" i="9"/>
  <c r="E39" i="9"/>
  <c r="E40" i="9"/>
  <c r="E41" i="9"/>
  <c r="E42" i="9"/>
  <c r="E43" i="9"/>
  <c r="E44" i="9"/>
  <c r="E45" i="9"/>
  <c r="E46" i="9"/>
  <c r="E47" i="9"/>
  <c r="E48" i="9"/>
  <c r="E49" i="9"/>
  <c r="E50" i="9"/>
  <c r="E51" i="9"/>
  <c r="E52" i="9"/>
  <c r="E53" i="9"/>
  <c r="E54" i="9"/>
  <c r="E55" i="9"/>
  <c r="E56" i="9"/>
  <c r="E57" i="9"/>
  <c r="E58" i="9"/>
  <c r="E59" i="9"/>
  <c r="E60" i="9"/>
  <c r="E61" i="9"/>
  <c r="E62" i="9"/>
  <c r="E63" i="9"/>
  <c r="E64" i="9"/>
  <c r="E65" i="9"/>
  <c r="E66" i="9"/>
  <c r="E67" i="9"/>
  <c r="E68" i="9"/>
  <c r="E69" i="9"/>
  <c r="E70" i="9"/>
  <c r="E71" i="9"/>
  <c r="E72" i="9"/>
  <c r="E73" i="9"/>
  <c r="E74" i="9"/>
  <c r="E75" i="9"/>
  <c r="E76" i="9"/>
  <c r="E77" i="9"/>
  <c r="E78" i="9"/>
  <c r="E79" i="9"/>
  <c r="E80" i="9"/>
  <c r="E81" i="9"/>
  <c r="E82" i="9"/>
  <c r="E83" i="9"/>
  <c r="E84" i="9"/>
  <c r="E85" i="9"/>
  <c r="E86" i="9"/>
  <c r="E87" i="9"/>
  <c r="E88" i="9"/>
  <c r="E89" i="9"/>
  <c r="E90" i="9"/>
  <c r="E91" i="9"/>
  <c r="E92" i="9"/>
  <c r="E93" i="9"/>
  <c r="E94" i="9"/>
  <c r="E95" i="9"/>
  <c r="E96" i="9"/>
  <c r="E97" i="9"/>
  <c r="E98" i="9"/>
  <c r="E99" i="9"/>
  <c r="E100" i="9"/>
  <c r="E101" i="9"/>
  <c r="E102" i="9"/>
  <c r="E103" i="9"/>
  <c r="E104" i="9"/>
  <c r="E105" i="9"/>
  <c r="E106" i="9"/>
  <c r="E107" i="9"/>
  <c r="E108" i="9"/>
  <c r="E109" i="9"/>
  <c r="E110" i="9"/>
  <c r="E111" i="9"/>
  <c r="E112" i="9"/>
  <c r="E113" i="9"/>
  <c r="E114" i="9"/>
  <c r="E115" i="9"/>
  <c r="E116" i="9"/>
  <c r="E117" i="9"/>
  <c r="E118" i="9"/>
  <c r="E119" i="9"/>
  <c r="E120" i="9"/>
  <c r="E121" i="9"/>
  <c r="E122" i="9"/>
  <c r="E123" i="9"/>
  <c r="E124" i="9"/>
  <c r="E125" i="9"/>
  <c r="E126" i="9"/>
  <c r="E127" i="9"/>
  <c r="E128" i="9"/>
  <c r="E129" i="9"/>
  <c r="E130" i="9"/>
  <c r="E131" i="9"/>
  <c r="E132" i="9"/>
  <c r="E133" i="9"/>
  <c r="E134" i="9"/>
  <c r="E135" i="9"/>
  <c r="E136" i="9"/>
  <c r="E137" i="9"/>
  <c r="E138" i="9"/>
  <c r="E139" i="9"/>
  <c r="E140" i="9"/>
  <c r="E141" i="9"/>
  <c r="E142" i="9"/>
  <c r="E143" i="9"/>
  <c r="E144" i="9"/>
  <c r="E145" i="9"/>
  <c r="E146" i="9"/>
  <c r="E147" i="9"/>
  <c r="E148" i="9"/>
  <c r="E149" i="9"/>
  <c r="E150" i="9"/>
  <c r="E151" i="9"/>
  <c r="E152" i="9"/>
  <c r="E153" i="9"/>
  <c r="E154" i="9"/>
  <c r="E155" i="9"/>
  <c r="E156" i="9"/>
  <c r="E157" i="9"/>
  <c r="E158" i="9"/>
  <c r="E159" i="9"/>
  <c r="E160" i="9"/>
  <c r="E161" i="9"/>
  <c r="E162" i="9"/>
  <c r="E163" i="9"/>
  <c r="E164" i="9"/>
  <c r="E165" i="9"/>
  <c r="E166" i="9"/>
  <c r="E167" i="9"/>
  <c r="E168" i="9"/>
  <c r="E169" i="9"/>
  <c r="E170" i="9"/>
  <c r="E171" i="9"/>
  <c r="E172" i="9"/>
  <c r="E173" i="9"/>
  <c r="E174" i="9"/>
  <c r="E175" i="9"/>
  <c r="E176" i="9"/>
  <c r="E177" i="9"/>
  <c r="E178" i="9"/>
  <c r="E179" i="9"/>
  <c r="E180" i="9"/>
  <c r="E181" i="9"/>
  <c r="E182" i="9"/>
  <c r="E183" i="9"/>
  <c r="E184" i="9"/>
  <c r="E185" i="9"/>
  <c r="E186" i="9"/>
  <c r="E187" i="9"/>
  <c r="E188" i="9"/>
  <c r="E189" i="9"/>
  <c r="E190" i="9"/>
  <c r="E191" i="9"/>
  <c r="E192" i="9"/>
  <c r="E193" i="9"/>
  <c r="E194" i="9"/>
  <c r="E195" i="9"/>
  <c r="E196" i="9"/>
  <c r="E197" i="9"/>
  <c r="E198" i="9"/>
  <c r="E199" i="9"/>
  <c r="E200" i="9"/>
  <c r="E201" i="9"/>
  <c r="E202" i="9"/>
  <c r="E203" i="9"/>
  <c r="E204" i="9"/>
  <c r="E205" i="9"/>
  <c r="E206" i="9"/>
  <c r="E207" i="9"/>
  <c r="E208" i="9"/>
  <c r="E209" i="9"/>
  <c r="E210" i="9"/>
  <c r="E211" i="9"/>
  <c r="E212" i="9"/>
  <c r="E213" i="9"/>
  <c r="E214" i="9"/>
  <c r="E215" i="9"/>
  <c r="E216" i="9"/>
  <c r="E217" i="9"/>
  <c r="E218" i="9"/>
  <c r="E219" i="9"/>
  <c r="E220" i="9"/>
  <c r="E221" i="9"/>
  <c r="E222" i="9"/>
  <c r="E223" i="9"/>
  <c r="E224" i="9"/>
  <c r="E225" i="9"/>
  <c r="E226" i="9"/>
  <c r="E227" i="9"/>
  <c r="E228" i="9"/>
  <c r="E229" i="9"/>
  <c r="E230" i="9"/>
  <c r="E231" i="9"/>
  <c r="E232" i="9"/>
  <c r="E233" i="9"/>
  <c r="E234" i="9"/>
  <c r="E235" i="9"/>
  <c r="E236" i="9"/>
  <c r="E237" i="9"/>
  <c r="E238" i="9"/>
  <c r="E239" i="9"/>
  <c r="E240" i="9"/>
  <c r="E241" i="9"/>
  <c r="E242" i="9"/>
  <c r="E243" i="9"/>
  <c r="E244" i="9"/>
  <c r="E245" i="9"/>
  <c r="E246" i="9"/>
  <c r="E247" i="9"/>
  <c r="E248" i="9"/>
  <c r="E249" i="9"/>
  <c r="E250" i="9"/>
  <c r="E251" i="9"/>
  <c r="E252" i="9"/>
  <c r="E253" i="9"/>
  <c r="E254" i="9"/>
  <c r="E255" i="9"/>
  <c r="E256" i="9"/>
  <c r="E257" i="9"/>
  <c r="E258" i="9"/>
  <c r="E259" i="9"/>
  <c r="E260" i="9"/>
  <c r="E261" i="9"/>
  <c r="E262" i="9"/>
  <c r="E263" i="9"/>
  <c r="E264" i="9"/>
  <c r="E265" i="9"/>
  <c r="E266" i="9"/>
  <c r="E267" i="9"/>
  <c r="E268" i="9"/>
  <c r="E269" i="9"/>
  <c r="E270" i="9"/>
  <c r="E271" i="9"/>
  <c r="E272" i="9"/>
  <c r="E273" i="9"/>
  <c r="E274" i="9"/>
  <c r="E275" i="9"/>
  <c r="E276" i="9"/>
  <c r="E277" i="9"/>
  <c r="E278" i="9"/>
  <c r="E279" i="9"/>
  <c r="E280" i="9"/>
  <c r="E281" i="9"/>
  <c r="E282" i="9"/>
  <c r="E283" i="9"/>
  <c r="E284" i="9"/>
  <c r="E285" i="9"/>
  <c r="E286" i="9"/>
  <c r="E287" i="9"/>
  <c r="E288" i="9"/>
  <c r="E289" i="9"/>
  <c r="E290" i="9"/>
  <c r="E291" i="9"/>
  <c r="E292" i="9"/>
  <c r="E293" i="9"/>
  <c r="E294" i="9"/>
  <c r="E295" i="9"/>
  <c r="E296" i="9"/>
  <c r="E297" i="9"/>
  <c r="E298" i="9"/>
  <c r="E299" i="9"/>
  <c r="E300" i="9"/>
  <c r="E301" i="9"/>
  <c r="E302" i="9"/>
  <c r="E303" i="9"/>
  <c r="E304" i="9"/>
  <c r="E305" i="9"/>
  <c r="E306" i="9"/>
  <c r="E307" i="9"/>
  <c r="E308" i="9"/>
  <c r="E309" i="9"/>
  <c r="E310" i="9"/>
  <c r="E311" i="9"/>
  <c r="E312" i="9"/>
  <c r="E313" i="9"/>
  <c r="E314" i="9"/>
  <c r="E315" i="9"/>
  <c r="E316" i="9"/>
  <c r="E317" i="9"/>
  <c r="E318" i="9"/>
  <c r="E319" i="9"/>
  <c r="E320" i="9"/>
  <c r="E321" i="9"/>
  <c r="E322" i="9"/>
  <c r="E323" i="9"/>
  <c r="E324" i="9"/>
  <c r="E325" i="9"/>
  <c r="E326" i="9"/>
  <c r="E327" i="9"/>
  <c r="E328" i="9"/>
  <c r="E329" i="9"/>
  <c r="E330" i="9"/>
  <c r="E331" i="9"/>
  <c r="E332" i="9"/>
  <c r="E333" i="9"/>
  <c r="E334" i="9"/>
  <c r="E335" i="9"/>
  <c r="E336" i="9"/>
  <c r="E337" i="9"/>
  <c r="E338" i="9"/>
  <c r="E339" i="9"/>
  <c r="E340" i="9"/>
  <c r="E341" i="9"/>
  <c r="E342" i="9"/>
  <c r="E343" i="9"/>
  <c r="E344" i="9"/>
  <c r="E345" i="9"/>
  <c r="E346" i="9"/>
  <c r="E347" i="9"/>
  <c r="E348" i="9"/>
  <c r="E349" i="9"/>
  <c r="E350" i="9"/>
  <c r="E351" i="9"/>
  <c r="E352" i="9"/>
  <c r="E353" i="9"/>
  <c r="E354" i="9"/>
  <c r="E355" i="9"/>
  <c r="E356" i="9"/>
  <c r="E357" i="9"/>
  <c r="E358" i="9"/>
  <c r="E359" i="9"/>
  <c r="E360" i="9"/>
  <c r="E361" i="9"/>
  <c r="E362" i="9"/>
  <c r="E363" i="9"/>
  <c r="E364" i="9"/>
  <c r="E365" i="9"/>
  <c r="E366" i="9"/>
  <c r="E367" i="9"/>
  <c r="E368" i="9"/>
  <c r="E369" i="9"/>
  <c r="E370" i="9"/>
  <c r="E371" i="9"/>
  <c r="E372" i="9"/>
  <c r="E373" i="9"/>
  <c r="E374" i="9"/>
  <c r="E375" i="9"/>
  <c r="E376" i="9"/>
  <c r="E377" i="9"/>
  <c r="E378" i="9"/>
  <c r="E379" i="9"/>
  <c r="E380" i="9"/>
  <c r="E381" i="9"/>
  <c r="E382" i="9"/>
  <c r="E383" i="9"/>
  <c r="E384" i="9"/>
  <c r="E385" i="9"/>
  <c r="E386" i="9"/>
  <c r="E387" i="9"/>
  <c r="E388" i="9"/>
  <c r="E389" i="9"/>
  <c r="E390" i="9"/>
  <c r="E391" i="9"/>
  <c r="E392" i="9"/>
  <c r="E393" i="9"/>
  <c r="E394" i="9"/>
  <c r="E395" i="9"/>
  <c r="E396" i="9"/>
  <c r="E397" i="9"/>
  <c r="E398" i="9"/>
  <c r="E399" i="9"/>
  <c r="E400" i="9"/>
  <c r="E401" i="9"/>
  <c r="E402" i="9"/>
  <c r="E403" i="9"/>
  <c r="E404" i="9"/>
  <c r="E405" i="9"/>
  <c r="E406" i="9"/>
  <c r="E407" i="9"/>
  <c r="E408" i="9"/>
  <c r="E409" i="9"/>
  <c r="E410" i="9"/>
  <c r="E411" i="9"/>
  <c r="E412" i="9"/>
  <c r="E413" i="9"/>
  <c r="E414" i="9"/>
  <c r="E415" i="9"/>
  <c r="E416" i="9"/>
  <c r="E417" i="9"/>
  <c r="E418" i="9"/>
  <c r="E419" i="9"/>
  <c r="E420" i="9"/>
  <c r="E421" i="9"/>
  <c r="E422" i="9"/>
  <c r="E423" i="9"/>
  <c r="E424" i="9"/>
  <c r="E425" i="9"/>
  <c r="E426" i="9"/>
  <c r="E427" i="9"/>
  <c r="E428" i="9"/>
  <c r="E429" i="9"/>
  <c r="E430" i="9"/>
  <c r="E431" i="9"/>
  <c r="E432" i="9"/>
  <c r="E433" i="9"/>
  <c r="E434" i="9"/>
  <c r="E435" i="9"/>
  <c r="E436" i="9"/>
  <c r="E437" i="9"/>
  <c r="E438" i="9"/>
  <c r="E439" i="9"/>
  <c r="E440" i="9"/>
  <c r="E441" i="9"/>
  <c r="E442" i="9"/>
  <c r="E443" i="9"/>
  <c r="E444" i="9"/>
  <c r="E445" i="9"/>
  <c r="E446" i="9"/>
  <c r="E447" i="9"/>
  <c r="E448" i="9"/>
  <c r="E449" i="9"/>
  <c r="E450" i="9"/>
  <c r="E451" i="9"/>
  <c r="E452" i="9"/>
  <c r="E453" i="9"/>
  <c r="E454" i="9"/>
  <c r="E455" i="9"/>
  <c r="E456" i="9"/>
  <c r="E457" i="9"/>
  <c r="E458" i="9"/>
  <c r="E459" i="9"/>
  <c r="E460" i="9"/>
  <c r="E461" i="9"/>
  <c r="E462" i="9"/>
  <c r="E463" i="9"/>
  <c r="E464" i="9"/>
  <c r="E465" i="9"/>
  <c r="E466" i="9"/>
  <c r="E467" i="9"/>
  <c r="E468" i="9"/>
  <c r="E469" i="9"/>
  <c r="E470" i="9"/>
  <c r="E471" i="9"/>
  <c r="E472" i="9"/>
  <c r="E473" i="9"/>
  <c r="E474" i="9"/>
  <c r="E475" i="9"/>
  <c r="E476" i="9"/>
  <c r="E477" i="9"/>
  <c r="E478" i="9"/>
  <c r="E479" i="9"/>
  <c r="E480" i="9"/>
  <c r="E481" i="9"/>
  <c r="E482" i="9"/>
  <c r="E483" i="9"/>
  <c r="E484" i="9"/>
  <c r="E485" i="9"/>
  <c r="E486" i="9"/>
  <c r="E487" i="9"/>
  <c r="E488" i="9"/>
  <c r="E489" i="9"/>
  <c r="E490" i="9"/>
  <c r="E491" i="9"/>
  <c r="E492" i="9"/>
  <c r="E493" i="9"/>
  <c r="E494" i="9"/>
  <c r="E495" i="9"/>
  <c r="E496" i="9"/>
  <c r="E497" i="9"/>
  <c r="E498" i="9"/>
  <c r="E499" i="9"/>
  <c r="E500" i="9"/>
  <c r="E501" i="9"/>
  <c r="E502" i="9"/>
  <c r="E503" i="9"/>
  <c r="E504" i="9"/>
  <c r="E505" i="9"/>
  <c r="E506" i="9"/>
  <c r="E507" i="9"/>
  <c r="E508" i="9"/>
  <c r="E509" i="9"/>
  <c r="E510" i="9"/>
  <c r="E511" i="9"/>
  <c r="E512" i="9"/>
  <c r="E513" i="9"/>
  <c r="E514" i="9"/>
  <c r="E515" i="9"/>
  <c r="E516" i="9"/>
  <c r="E517" i="9"/>
  <c r="E518" i="9"/>
  <c r="E519" i="9"/>
  <c r="E520" i="9"/>
  <c r="E521" i="9"/>
  <c r="E522" i="9"/>
  <c r="E523" i="9"/>
  <c r="E524" i="9"/>
  <c r="E525" i="9"/>
  <c r="E526" i="9"/>
  <c r="E527" i="9"/>
  <c r="E528" i="9"/>
  <c r="E529" i="9"/>
  <c r="E530" i="9"/>
  <c r="E531" i="9"/>
  <c r="E532" i="9"/>
  <c r="E533" i="9"/>
  <c r="E534" i="9"/>
  <c r="E535" i="9"/>
  <c r="E536" i="9"/>
  <c r="E537" i="9"/>
  <c r="E538" i="9"/>
  <c r="E539" i="9"/>
  <c r="E540" i="9"/>
  <c r="E541" i="9"/>
  <c r="E542" i="9"/>
  <c r="E543" i="9"/>
  <c r="E544" i="9"/>
  <c r="E545" i="9"/>
  <c r="E546" i="9"/>
  <c r="E547" i="9"/>
  <c r="E548" i="9"/>
  <c r="E549" i="9"/>
  <c r="E550" i="9"/>
  <c r="E551" i="9"/>
  <c r="E552" i="9"/>
  <c r="E553" i="9"/>
  <c r="E554" i="9"/>
  <c r="E555" i="9"/>
  <c r="E556" i="9"/>
  <c r="E557" i="9"/>
  <c r="E558" i="9"/>
  <c r="E559" i="9"/>
  <c r="E560" i="9"/>
  <c r="E561" i="9"/>
  <c r="E562" i="9"/>
  <c r="E563" i="9"/>
  <c r="E564" i="9"/>
  <c r="E565" i="9"/>
  <c r="E566" i="9"/>
  <c r="E567" i="9"/>
  <c r="E568" i="9"/>
  <c r="E569" i="9"/>
  <c r="E570" i="9"/>
  <c r="E571" i="9"/>
  <c r="E572" i="9"/>
  <c r="E573" i="9"/>
  <c r="E574" i="9"/>
  <c r="E575" i="9"/>
  <c r="E576" i="9"/>
  <c r="E577" i="9"/>
  <c r="E578" i="9"/>
  <c r="E579" i="9"/>
  <c r="E580" i="9"/>
  <c r="E581" i="9"/>
  <c r="E582" i="9"/>
  <c r="E583" i="9"/>
  <c r="E584" i="9"/>
  <c r="E585" i="9"/>
  <c r="E586" i="9"/>
  <c r="E587" i="9"/>
  <c r="E588" i="9"/>
  <c r="E589" i="9"/>
  <c r="E590" i="9"/>
  <c r="E591" i="9"/>
  <c r="E592" i="9"/>
  <c r="E593" i="9"/>
  <c r="E594" i="9"/>
  <c r="E595" i="9"/>
  <c r="E596" i="9"/>
  <c r="E597" i="9"/>
  <c r="E598" i="9"/>
  <c r="E599" i="9"/>
  <c r="E600" i="9"/>
  <c r="E601" i="9"/>
  <c r="E602" i="9"/>
  <c r="E603" i="9"/>
  <c r="E604" i="9"/>
  <c r="E605" i="9"/>
  <c r="E606" i="9"/>
  <c r="E607" i="9"/>
  <c r="E608" i="9"/>
  <c r="E609" i="9"/>
  <c r="E610" i="9"/>
  <c r="E611" i="9"/>
  <c r="E612" i="9"/>
  <c r="E613" i="9"/>
  <c r="E614" i="9"/>
  <c r="E615" i="9"/>
  <c r="E616" i="9"/>
  <c r="E617" i="9"/>
  <c r="E618" i="9"/>
  <c r="E619" i="9"/>
  <c r="E620" i="9"/>
  <c r="E621" i="9"/>
  <c r="E622" i="9"/>
  <c r="E623" i="9"/>
  <c r="E624" i="9"/>
  <c r="E625" i="9"/>
  <c r="E626" i="9"/>
  <c r="E627" i="9"/>
  <c r="E628" i="9"/>
  <c r="E629" i="9"/>
  <c r="E630" i="9"/>
  <c r="E631" i="9"/>
  <c r="E632" i="9"/>
  <c r="E633" i="9"/>
  <c r="E634" i="9"/>
  <c r="E635" i="9"/>
  <c r="E636" i="9"/>
  <c r="E637" i="9"/>
  <c r="E638" i="9"/>
  <c r="E639" i="9"/>
  <c r="E640" i="9"/>
  <c r="E641" i="9"/>
  <c r="E642" i="9"/>
  <c r="E643" i="9"/>
  <c r="E644" i="9"/>
  <c r="E645" i="9"/>
  <c r="E646" i="9"/>
  <c r="E647" i="9"/>
  <c r="E648" i="9"/>
  <c r="E649" i="9"/>
  <c r="E650" i="9"/>
  <c r="E651" i="9"/>
  <c r="E652" i="9"/>
  <c r="E653" i="9"/>
  <c r="E654" i="9"/>
  <c r="E655" i="9"/>
  <c r="E656" i="9"/>
  <c r="E657" i="9"/>
  <c r="E658" i="9"/>
  <c r="E659" i="9"/>
  <c r="E660" i="9"/>
  <c r="E661" i="9"/>
  <c r="E662" i="9"/>
  <c r="E663" i="9"/>
  <c r="E664" i="9"/>
  <c r="E665" i="9"/>
  <c r="E666" i="9"/>
  <c r="E667" i="9"/>
  <c r="E668" i="9"/>
  <c r="E669" i="9"/>
  <c r="E670" i="9"/>
  <c r="E671" i="9"/>
  <c r="E672" i="9"/>
  <c r="E673" i="9"/>
  <c r="E674" i="9"/>
  <c r="E675" i="9"/>
  <c r="E676" i="9"/>
  <c r="E677" i="9"/>
  <c r="E678" i="9"/>
  <c r="E679" i="9"/>
  <c r="E680" i="9"/>
  <c r="E681" i="9"/>
  <c r="E682" i="9"/>
  <c r="E683" i="9"/>
  <c r="E684" i="9"/>
  <c r="E685" i="9"/>
  <c r="E686" i="9"/>
  <c r="E687" i="9"/>
  <c r="E688" i="9"/>
  <c r="E689" i="9"/>
  <c r="E690" i="9"/>
  <c r="E691" i="9"/>
  <c r="E692" i="9"/>
  <c r="E693" i="9"/>
  <c r="E694" i="9"/>
  <c r="E695" i="9"/>
  <c r="E696" i="9"/>
  <c r="E697" i="9"/>
  <c r="E698" i="9"/>
  <c r="E699" i="9"/>
  <c r="E700" i="9"/>
  <c r="E701" i="9"/>
  <c r="E702" i="9"/>
  <c r="E703" i="9"/>
  <c r="E704" i="9"/>
  <c r="E705" i="9"/>
  <c r="E706" i="9"/>
  <c r="E707" i="9"/>
  <c r="E708" i="9"/>
  <c r="E709" i="9"/>
  <c r="E710" i="9"/>
  <c r="E711" i="9"/>
  <c r="E712" i="9"/>
  <c r="E713" i="9"/>
  <c r="E714" i="9"/>
  <c r="E715" i="9"/>
  <c r="E716" i="9"/>
  <c r="E717" i="9"/>
  <c r="E718" i="9"/>
  <c r="E719" i="9"/>
  <c r="E720" i="9"/>
  <c r="E721" i="9"/>
  <c r="E722" i="9"/>
  <c r="E723" i="9"/>
  <c r="E724" i="9"/>
  <c r="E725" i="9"/>
  <c r="E726" i="9"/>
  <c r="E727" i="9"/>
  <c r="E728" i="9"/>
  <c r="E729" i="9"/>
  <c r="E730" i="9"/>
  <c r="E731" i="9"/>
  <c r="E732" i="9"/>
  <c r="E733" i="9"/>
  <c r="E734" i="9"/>
  <c r="E735" i="9"/>
  <c r="E736" i="9"/>
  <c r="E737" i="9"/>
  <c r="E738" i="9"/>
  <c r="E739" i="9"/>
  <c r="E740" i="9"/>
  <c r="E741" i="9"/>
  <c r="E742" i="9"/>
  <c r="E743" i="9"/>
  <c r="E744" i="9"/>
  <c r="E745" i="9"/>
  <c r="E746" i="9"/>
  <c r="E747" i="9"/>
  <c r="E748" i="9"/>
  <c r="E749" i="9"/>
  <c r="E750" i="9"/>
  <c r="E751" i="9"/>
  <c r="E752" i="9"/>
  <c r="E753" i="9"/>
  <c r="E754" i="9"/>
  <c r="E755" i="9"/>
  <c r="E756" i="9"/>
  <c r="E757" i="9"/>
  <c r="E758" i="9"/>
  <c r="E759" i="9"/>
  <c r="E760" i="9"/>
  <c r="E761" i="9"/>
  <c r="E762" i="9"/>
  <c r="E763" i="9"/>
  <c r="E764" i="9"/>
  <c r="E765" i="9"/>
  <c r="E766" i="9"/>
  <c r="E767" i="9"/>
  <c r="E768" i="9"/>
  <c r="E769" i="9"/>
  <c r="E770" i="9"/>
  <c r="E771" i="9"/>
  <c r="E772" i="9"/>
  <c r="E773" i="9"/>
  <c r="E774" i="9"/>
  <c r="E775" i="9"/>
  <c r="E776" i="9"/>
  <c r="E777" i="9"/>
  <c r="E778" i="9"/>
  <c r="E779" i="9"/>
  <c r="E780" i="9"/>
  <c r="E781" i="9"/>
  <c r="E782" i="9"/>
  <c r="E783" i="9"/>
  <c r="E784" i="9"/>
  <c r="E785" i="9"/>
  <c r="E786" i="9"/>
  <c r="E787" i="9"/>
  <c r="E788" i="9"/>
  <c r="E789" i="9"/>
  <c r="E790" i="9"/>
  <c r="E791" i="9"/>
  <c r="E792" i="9"/>
  <c r="E793" i="9"/>
  <c r="E794" i="9"/>
  <c r="E795" i="9"/>
  <c r="E796" i="9"/>
  <c r="E797" i="9"/>
  <c r="E798" i="9"/>
  <c r="E799" i="9"/>
  <c r="E800" i="9"/>
  <c r="E801" i="9"/>
  <c r="E802" i="9"/>
  <c r="E803" i="9"/>
  <c r="E804" i="9"/>
  <c r="E805" i="9"/>
  <c r="E806" i="9"/>
  <c r="E807" i="9"/>
  <c r="E808" i="9"/>
  <c r="E809" i="9"/>
  <c r="E810" i="9"/>
  <c r="E811" i="9"/>
  <c r="E812" i="9"/>
  <c r="E813" i="9"/>
  <c r="E814" i="9"/>
  <c r="E815" i="9"/>
  <c r="E816" i="9"/>
  <c r="E817" i="9"/>
  <c r="E818" i="9"/>
  <c r="E819" i="9"/>
  <c r="E820" i="9"/>
  <c r="E821" i="9"/>
  <c r="E822" i="9"/>
  <c r="E823" i="9"/>
  <c r="E824" i="9"/>
  <c r="E825" i="9"/>
  <c r="E826" i="9"/>
  <c r="E827" i="9"/>
  <c r="E828" i="9"/>
  <c r="E829" i="9"/>
  <c r="E830" i="9"/>
  <c r="E831" i="9"/>
  <c r="E832" i="9"/>
  <c r="E833" i="9"/>
  <c r="E834" i="9"/>
  <c r="E835" i="9"/>
  <c r="E836" i="9"/>
  <c r="E837" i="9"/>
  <c r="E838" i="9"/>
  <c r="E839" i="9"/>
  <c r="E840" i="9"/>
  <c r="E841" i="9"/>
  <c r="E842" i="9"/>
  <c r="E843" i="9"/>
  <c r="E844" i="9"/>
  <c r="E845" i="9"/>
  <c r="E846" i="9"/>
  <c r="E847" i="9"/>
  <c r="E848" i="9"/>
  <c r="E849" i="9"/>
  <c r="E850" i="9"/>
  <c r="E851" i="9"/>
  <c r="E852" i="9"/>
  <c r="E853" i="9"/>
  <c r="E854" i="9"/>
  <c r="E855" i="9"/>
  <c r="E856" i="9"/>
  <c r="E857" i="9"/>
  <c r="E858" i="9"/>
  <c r="E859" i="9"/>
  <c r="E860" i="9"/>
  <c r="E861" i="9"/>
  <c r="E862" i="9"/>
  <c r="E863" i="9"/>
  <c r="E864" i="9"/>
  <c r="E865" i="9"/>
  <c r="E866" i="9"/>
  <c r="E867" i="9"/>
  <c r="E868" i="9"/>
  <c r="E869" i="9"/>
  <c r="E870" i="9"/>
  <c r="E871" i="9"/>
  <c r="E872" i="9"/>
  <c r="E873" i="9"/>
  <c r="E874" i="9"/>
  <c r="E875" i="9"/>
  <c r="E876" i="9"/>
  <c r="E877" i="9"/>
  <c r="E878" i="9"/>
  <c r="E879" i="9"/>
  <c r="E880" i="9"/>
  <c r="E881" i="9"/>
  <c r="E882" i="9"/>
  <c r="E883" i="9"/>
  <c r="E884" i="9"/>
  <c r="E885" i="9"/>
  <c r="E886" i="9"/>
  <c r="E887" i="9"/>
  <c r="E888" i="9"/>
  <c r="E889" i="9"/>
  <c r="E890" i="9"/>
  <c r="E891" i="9"/>
  <c r="E892" i="9"/>
  <c r="E893" i="9"/>
  <c r="E894" i="9"/>
  <c r="E895" i="9"/>
  <c r="E896" i="9"/>
  <c r="E897" i="9"/>
  <c r="E898" i="9"/>
  <c r="E899" i="9"/>
  <c r="E900" i="9"/>
  <c r="E901" i="9"/>
  <c r="E902" i="9"/>
  <c r="E903" i="9"/>
  <c r="E904" i="9"/>
  <c r="E905" i="9"/>
  <c r="E906" i="9"/>
  <c r="E907" i="9"/>
  <c r="E908" i="9"/>
  <c r="E909" i="9"/>
  <c r="E910" i="9"/>
  <c r="E911" i="9"/>
  <c r="E912" i="9"/>
  <c r="E913" i="9"/>
  <c r="E914" i="9"/>
  <c r="E915" i="9"/>
  <c r="E916" i="9"/>
  <c r="E917" i="9"/>
  <c r="E918" i="9"/>
  <c r="E919" i="9"/>
  <c r="E920" i="9"/>
  <c r="E921" i="9"/>
  <c r="E922" i="9"/>
  <c r="E923" i="9"/>
  <c r="E924" i="9"/>
  <c r="E925" i="9"/>
  <c r="E926" i="9"/>
  <c r="E927" i="9"/>
  <c r="E928" i="9"/>
  <c r="E929" i="9"/>
  <c r="E930" i="9"/>
  <c r="E931" i="9"/>
  <c r="E932" i="9"/>
  <c r="E933" i="9"/>
  <c r="E934" i="9"/>
  <c r="E935" i="9"/>
  <c r="E936" i="9"/>
  <c r="E937" i="9"/>
  <c r="E938" i="9"/>
  <c r="E939" i="9"/>
  <c r="E940" i="9"/>
  <c r="E941" i="9"/>
  <c r="E942" i="9"/>
  <c r="E943" i="9"/>
  <c r="E944" i="9"/>
  <c r="E945" i="9"/>
  <c r="E946" i="9"/>
  <c r="E947" i="9"/>
  <c r="E948" i="9"/>
  <c r="E949" i="9"/>
  <c r="E950" i="9"/>
  <c r="E951" i="9"/>
  <c r="E952" i="9"/>
  <c r="E953" i="9"/>
  <c r="E954" i="9"/>
  <c r="E955" i="9"/>
  <c r="E956" i="9"/>
  <c r="E957" i="9"/>
  <c r="E958" i="9"/>
  <c r="E959" i="9"/>
  <c r="E960" i="9"/>
  <c r="E961" i="9"/>
  <c r="E962" i="9"/>
  <c r="E963" i="9"/>
  <c r="E964" i="9"/>
  <c r="E965" i="9"/>
  <c r="E966" i="9"/>
  <c r="E967" i="9"/>
  <c r="E968" i="9"/>
  <c r="E969" i="9"/>
  <c r="E970" i="9"/>
  <c r="E971" i="9"/>
  <c r="E972" i="9"/>
  <c r="E973" i="9"/>
  <c r="E974" i="9"/>
  <c r="E975" i="9"/>
  <c r="E976" i="9"/>
  <c r="E977" i="9"/>
  <c r="E978" i="9"/>
  <c r="E979" i="9"/>
  <c r="E980" i="9"/>
  <c r="E981" i="9"/>
  <c r="E982" i="9"/>
  <c r="E983" i="9"/>
  <c r="E984" i="9"/>
  <c r="E985" i="9"/>
  <c r="E986" i="9"/>
  <c r="E987" i="9"/>
  <c r="E988" i="9"/>
  <c r="E989" i="9"/>
  <c r="E990" i="9"/>
  <c r="E991" i="9"/>
  <c r="E992" i="9"/>
  <c r="E993" i="9"/>
  <c r="E994" i="9"/>
  <c r="E995" i="9"/>
  <c r="E996" i="9"/>
  <c r="E997" i="9"/>
  <c r="E998" i="9"/>
  <c r="E999" i="9"/>
  <c r="E1000" i="9"/>
  <c r="E1001" i="9"/>
  <c r="E1002" i="9"/>
  <c r="E1003" i="9"/>
  <c r="E1004" i="9"/>
  <c r="E1005" i="9"/>
  <c r="E1006" i="9"/>
  <c r="E1007" i="9"/>
  <c r="E1008" i="9"/>
  <c r="E1009" i="9"/>
  <c r="E1010" i="9"/>
  <c r="E1011" i="9"/>
  <c r="E1012" i="9"/>
  <c r="E1013" i="9"/>
  <c r="E1014" i="9"/>
  <c r="E1015" i="9"/>
  <c r="E1016" i="9"/>
  <c r="E1017" i="9"/>
  <c r="E1018" i="9"/>
  <c r="E1019" i="9"/>
  <c r="E1020" i="9"/>
  <c r="E1021" i="9"/>
  <c r="E1022" i="9"/>
  <c r="E1023" i="9"/>
  <c r="E1024" i="9"/>
  <c r="E1025" i="9"/>
  <c r="E1026" i="9"/>
  <c r="E1027" i="9"/>
  <c r="E1028" i="9"/>
  <c r="E1029" i="9"/>
  <c r="E1030" i="9"/>
  <c r="E1031" i="9"/>
  <c r="E1032" i="9"/>
  <c r="E1033" i="9"/>
  <c r="E1034" i="9"/>
  <c r="E1035" i="9"/>
  <c r="E1036" i="9"/>
  <c r="E1037" i="9"/>
  <c r="E1038" i="9"/>
  <c r="E1039" i="9"/>
  <c r="E1040" i="9"/>
  <c r="E1041" i="9"/>
  <c r="E1042" i="9"/>
  <c r="E1043" i="9"/>
  <c r="E1044" i="9"/>
  <c r="E1045" i="9"/>
  <c r="E1046" i="9"/>
  <c r="E1047" i="9"/>
  <c r="E1048" i="9"/>
  <c r="E1049" i="9"/>
  <c r="E1050" i="9"/>
  <c r="E1051" i="9"/>
  <c r="E1052" i="9"/>
  <c r="E1053" i="9"/>
  <c r="E1054" i="9"/>
  <c r="E1055" i="9"/>
  <c r="E1056" i="9"/>
  <c r="E1057" i="9"/>
  <c r="E1058" i="9"/>
  <c r="E1059" i="9"/>
  <c r="E1060" i="9"/>
  <c r="E1061" i="9"/>
  <c r="E1062" i="9"/>
  <c r="E1063" i="9"/>
  <c r="E1064" i="9"/>
  <c r="E1065" i="9"/>
  <c r="E1066" i="9"/>
  <c r="E1067" i="9"/>
  <c r="E1068" i="9"/>
  <c r="E1069" i="9"/>
  <c r="E1070" i="9"/>
  <c r="E1071" i="9"/>
  <c r="E1072" i="9"/>
  <c r="E1073" i="9"/>
  <c r="E1074" i="9"/>
  <c r="E1075" i="9"/>
  <c r="E1076" i="9"/>
  <c r="E1077" i="9"/>
  <c r="E1078" i="9"/>
  <c r="E1079" i="9"/>
  <c r="E1080" i="9"/>
  <c r="E1081" i="9"/>
  <c r="E1082" i="9"/>
  <c r="E1083" i="9"/>
  <c r="E1084" i="9"/>
  <c r="E1085" i="9"/>
  <c r="E1086" i="9"/>
  <c r="E1087" i="9"/>
  <c r="E1088" i="9"/>
  <c r="E1089" i="9"/>
  <c r="E1090" i="9"/>
  <c r="E1091" i="9"/>
  <c r="E1092" i="9"/>
  <c r="E1093" i="9"/>
  <c r="E1094" i="9"/>
  <c r="E1095" i="9"/>
  <c r="E1096" i="9"/>
  <c r="E1097" i="9"/>
  <c r="E1098" i="9"/>
  <c r="E1099" i="9"/>
  <c r="E1100" i="9"/>
  <c r="E1101" i="9"/>
  <c r="E1102" i="9"/>
  <c r="E1103" i="9"/>
  <c r="E1104" i="9"/>
  <c r="E1105" i="9"/>
  <c r="E1106" i="9"/>
  <c r="E1107" i="9"/>
  <c r="E1108" i="9"/>
  <c r="E1109" i="9"/>
  <c r="E1110" i="9"/>
  <c r="E1111" i="9"/>
  <c r="E1112" i="9"/>
  <c r="E1113" i="9"/>
  <c r="E1114" i="9"/>
  <c r="E1115" i="9"/>
  <c r="E1116" i="9"/>
  <c r="E1117" i="9"/>
  <c r="E1118" i="9"/>
  <c r="E1119" i="9"/>
  <c r="E1120" i="9"/>
  <c r="E1121" i="9"/>
  <c r="E1122" i="9"/>
  <c r="E1123" i="9"/>
  <c r="E1124" i="9"/>
  <c r="E1125" i="9"/>
  <c r="E1126" i="9"/>
  <c r="E1127" i="9"/>
  <c r="E1128" i="9"/>
  <c r="E1129" i="9"/>
  <c r="E1130" i="9"/>
  <c r="E1131" i="9"/>
  <c r="E1132" i="9"/>
  <c r="E1133" i="9"/>
  <c r="E1134" i="9"/>
  <c r="E1135" i="9"/>
  <c r="E1136" i="9"/>
  <c r="E1137" i="9"/>
  <c r="E1138" i="9"/>
  <c r="E1139" i="9"/>
  <c r="E1140" i="9"/>
  <c r="E1141" i="9"/>
  <c r="E1142" i="9"/>
  <c r="E1143" i="9"/>
  <c r="E1144" i="9"/>
  <c r="E1145" i="9"/>
  <c r="E1146" i="9"/>
  <c r="E1147" i="9"/>
  <c r="E1148" i="9"/>
  <c r="E1149" i="9"/>
  <c r="E1150" i="9"/>
  <c r="E1151" i="9"/>
  <c r="E1152" i="9"/>
  <c r="E1153" i="9"/>
  <c r="E1154" i="9"/>
  <c r="E1155" i="9"/>
  <c r="E1156" i="9"/>
  <c r="E1157" i="9"/>
  <c r="E1158" i="9"/>
  <c r="E1159" i="9"/>
  <c r="E1160" i="9"/>
  <c r="E1161" i="9"/>
  <c r="E1162" i="9"/>
  <c r="E1163" i="9"/>
  <c r="E1164" i="9"/>
  <c r="E1165" i="9"/>
  <c r="E1166" i="9"/>
  <c r="E1167" i="9"/>
  <c r="E1168" i="9"/>
  <c r="E1169" i="9"/>
  <c r="E1170" i="9"/>
  <c r="E1171" i="9"/>
  <c r="E1172" i="9"/>
  <c r="E1173" i="9"/>
  <c r="E1174" i="9"/>
  <c r="E1175" i="9"/>
  <c r="E1176" i="9"/>
  <c r="E1177" i="9"/>
  <c r="E1178" i="9"/>
  <c r="E1179" i="9"/>
  <c r="E1180" i="9"/>
  <c r="E1181" i="9"/>
  <c r="E1182" i="9"/>
  <c r="E1183" i="9"/>
  <c r="E1184" i="9"/>
  <c r="E1185" i="9"/>
  <c r="E1186" i="9"/>
  <c r="E1187" i="9"/>
  <c r="E1188" i="9"/>
  <c r="E1189" i="9"/>
  <c r="E1190" i="9"/>
  <c r="E1191" i="9"/>
  <c r="E1192" i="9"/>
  <c r="E1193" i="9"/>
  <c r="E1194" i="9"/>
  <c r="E1195" i="9"/>
  <c r="E1196" i="9"/>
  <c r="E1197" i="9"/>
  <c r="E1198" i="9"/>
  <c r="E1199" i="9"/>
  <c r="E1200" i="9"/>
  <c r="E1201" i="9"/>
  <c r="E1202" i="9"/>
  <c r="E1203" i="9"/>
  <c r="E1204" i="9"/>
  <c r="E1205" i="9"/>
  <c r="E1206" i="9"/>
  <c r="E1207" i="9"/>
  <c r="E1208" i="9"/>
  <c r="E1209" i="9"/>
  <c r="E1210" i="9"/>
  <c r="E1211" i="9"/>
  <c r="E1212" i="9"/>
  <c r="E1213" i="9"/>
  <c r="E1214" i="9"/>
  <c r="E1215" i="9"/>
  <c r="E1216" i="9"/>
  <c r="E1217" i="9"/>
  <c r="E1218" i="9"/>
  <c r="E1219" i="9"/>
  <c r="E1220" i="9"/>
  <c r="E1221" i="9"/>
  <c r="E1222" i="9"/>
  <c r="E1223" i="9"/>
  <c r="E1224" i="9"/>
  <c r="E1225" i="9"/>
  <c r="E1226" i="9"/>
  <c r="E1227" i="9"/>
  <c r="E1228" i="9"/>
  <c r="E1229" i="9"/>
  <c r="E1230" i="9"/>
  <c r="E1231" i="9"/>
  <c r="E1232" i="9"/>
  <c r="E1233" i="9"/>
  <c r="E1234" i="9"/>
  <c r="E1235" i="9"/>
  <c r="E1236" i="9"/>
  <c r="E1237" i="9"/>
  <c r="E1238" i="9"/>
  <c r="E1239" i="9"/>
  <c r="E1240" i="9"/>
  <c r="E1241" i="9"/>
  <c r="E1242" i="9"/>
  <c r="E1243" i="9"/>
  <c r="E1244" i="9"/>
  <c r="E1245" i="9"/>
  <c r="E1246" i="9"/>
  <c r="E1247" i="9"/>
  <c r="E1248" i="9"/>
  <c r="E1249" i="9"/>
  <c r="E1250" i="9"/>
  <c r="E1251" i="9"/>
  <c r="E1252" i="9"/>
  <c r="E1253" i="9"/>
  <c r="E1254" i="9"/>
  <c r="E1255" i="9"/>
  <c r="E1256" i="9"/>
  <c r="E1257" i="9"/>
  <c r="E1258" i="9"/>
  <c r="E1259" i="9"/>
  <c r="E1260" i="9"/>
  <c r="E1261" i="9"/>
  <c r="E1262" i="9"/>
  <c r="E1263" i="9"/>
  <c r="E1264" i="9"/>
  <c r="E1265" i="9"/>
  <c r="E1266" i="9"/>
  <c r="E1267" i="9"/>
  <c r="E1268" i="9"/>
  <c r="E1269" i="9"/>
  <c r="E1270" i="9"/>
  <c r="E1271" i="9"/>
  <c r="E1272" i="9"/>
  <c r="E1273" i="9"/>
  <c r="E1274" i="9"/>
  <c r="E1275" i="9"/>
  <c r="E1276" i="9"/>
  <c r="E1277" i="9"/>
  <c r="E1278" i="9"/>
  <c r="E1279" i="9"/>
  <c r="E1280" i="9"/>
  <c r="E1281" i="9"/>
  <c r="E1282" i="9"/>
  <c r="E1283" i="9"/>
  <c r="E1284" i="9"/>
  <c r="E1285" i="9"/>
  <c r="E1286" i="9"/>
  <c r="E1287" i="9"/>
  <c r="E1288" i="9"/>
  <c r="E1289" i="9"/>
  <c r="E1290" i="9"/>
  <c r="E1291" i="9"/>
  <c r="E1292" i="9"/>
  <c r="E1293" i="9"/>
  <c r="E1294" i="9"/>
  <c r="E1295" i="9"/>
  <c r="E1296" i="9"/>
  <c r="E1297" i="9"/>
  <c r="E1298" i="9"/>
  <c r="E1299" i="9"/>
  <c r="E1300" i="9"/>
  <c r="E1301" i="9"/>
  <c r="E1302" i="9"/>
  <c r="E1303" i="9"/>
  <c r="E1304" i="9"/>
  <c r="E1305" i="9"/>
  <c r="E1306" i="9"/>
  <c r="E1307" i="9"/>
  <c r="E1308" i="9"/>
  <c r="E1309" i="9"/>
  <c r="E1310" i="9"/>
  <c r="E1311" i="9"/>
  <c r="E1312" i="9"/>
  <c r="E1313" i="9"/>
  <c r="E1314" i="9"/>
  <c r="E1315" i="9"/>
  <c r="E1316" i="9"/>
  <c r="E1317" i="9"/>
  <c r="E1318" i="9"/>
  <c r="E1319" i="9"/>
  <c r="E1320" i="9"/>
  <c r="E1321" i="9"/>
  <c r="E1322" i="9"/>
  <c r="E1323" i="9"/>
  <c r="E1324" i="9"/>
  <c r="E1325" i="9"/>
  <c r="E1326" i="9"/>
  <c r="E1327" i="9"/>
  <c r="E1328" i="9"/>
  <c r="E1329" i="9"/>
  <c r="E1330" i="9"/>
  <c r="E1331" i="9"/>
  <c r="E1332" i="9"/>
  <c r="E1333" i="9"/>
  <c r="E1334" i="9"/>
  <c r="E1335" i="9"/>
  <c r="E1336" i="9"/>
  <c r="E1337" i="9"/>
  <c r="E1338" i="9"/>
  <c r="E1339" i="9"/>
  <c r="E1340" i="9"/>
  <c r="E1341" i="9"/>
  <c r="E1342" i="9"/>
  <c r="E1343" i="9"/>
  <c r="E1344" i="9"/>
  <c r="E1345" i="9"/>
  <c r="E1346" i="9"/>
  <c r="E1347" i="9"/>
  <c r="E1348" i="9"/>
  <c r="E1349" i="9"/>
  <c r="E1350" i="9"/>
  <c r="E1351" i="9"/>
  <c r="E1352" i="9"/>
  <c r="E1353" i="9"/>
  <c r="E1354" i="9"/>
  <c r="E1355" i="9"/>
  <c r="E1356" i="9"/>
  <c r="E1357" i="9"/>
  <c r="E1358" i="9"/>
  <c r="E1359" i="9"/>
  <c r="E1360" i="9"/>
  <c r="E1361" i="9"/>
  <c r="E1362" i="9"/>
  <c r="E1363" i="9"/>
  <c r="E1364" i="9"/>
  <c r="E1365" i="9"/>
  <c r="E1366" i="9"/>
  <c r="E1367" i="9"/>
  <c r="E1368" i="9"/>
  <c r="E1369" i="9"/>
  <c r="E1370" i="9"/>
  <c r="E1371" i="9"/>
  <c r="E1372" i="9"/>
  <c r="E1373" i="9"/>
  <c r="E1374" i="9"/>
  <c r="E1375" i="9"/>
  <c r="E1376" i="9"/>
  <c r="E1377" i="9"/>
  <c r="E1378" i="9"/>
  <c r="E1379" i="9"/>
  <c r="E1380" i="9"/>
  <c r="E1381" i="9"/>
  <c r="E1382" i="9"/>
  <c r="E1383" i="9"/>
  <c r="E1384" i="9"/>
  <c r="E1385" i="9"/>
  <c r="E1386" i="9"/>
  <c r="E1387" i="9"/>
  <c r="E1388" i="9"/>
  <c r="E1389" i="9"/>
  <c r="E1390" i="9"/>
  <c r="E1391" i="9"/>
  <c r="E1392" i="9"/>
  <c r="E1393" i="9"/>
  <c r="E1394" i="9"/>
  <c r="E1395" i="9"/>
  <c r="E1396" i="9"/>
  <c r="E1397" i="9"/>
  <c r="E1398" i="9"/>
  <c r="E1399" i="9"/>
  <c r="E1400" i="9"/>
  <c r="E1401" i="9"/>
  <c r="E1402" i="9"/>
  <c r="E1403" i="9"/>
  <c r="E1404" i="9"/>
  <c r="E1405" i="9"/>
  <c r="E1406" i="9"/>
  <c r="E1407" i="9"/>
  <c r="E1408" i="9"/>
  <c r="E1409" i="9"/>
  <c r="E1410" i="9"/>
  <c r="E1411" i="9"/>
  <c r="E1412" i="9"/>
  <c r="E1413" i="9"/>
  <c r="E1414" i="9"/>
  <c r="E1415" i="9"/>
  <c r="E1416" i="9"/>
  <c r="E1417" i="9"/>
  <c r="E1418" i="9"/>
  <c r="E1419" i="9"/>
  <c r="E1420" i="9"/>
  <c r="E1421" i="9"/>
  <c r="E1422" i="9"/>
  <c r="E1423" i="9"/>
  <c r="E1424" i="9"/>
  <c r="E1425" i="9"/>
  <c r="E1426" i="9"/>
  <c r="E1427" i="9"/>
  <c r="E1428" i="9"/>
  <c r="E1429" i="9"/>
  <c r="E1430" i="9"/>
  <c r="E1431" i="9"/>
  <c r="E1432" i="9"/>
  <c r="E1433" i="9"/>
  <c r="E1434" i="9"/>
  <c r="E1435" i="9"/>
  <c r="E1436" i="9"/>
  <c r="E1437" i="9"/>
  <c r="E1438" i="9"/>
  <c r="E1439" i="9"/>
  <c r="E1440" i="9"/>
  <c r="E1441" i="9"/>
  <c r="E1442" i="9"/>
  <c r="E1443" i="9"/>
  <c r="E1444" i="9"/>
  <c r="E1445" i="9"/>
  <c r="E1446" i="9"/>
  <c r="E1447" i="9"/>
  <c r="E1448" i="9"/>
  <c r="E1449" i="9"/>
  <c r="E1450" i="9"/>
  <c r="E1451" i="9"/>
  <c r="E1452" i="9"/>
  <c r="E1453" i="9"/>
  <c r="E1454" i="9"/>
  <c r="E1455" i="9"/>
  <c r="E1456" i="9"/>
  <c r="E1457" i="9"/>
  <c r="E1458" i="9"/>
  <c r="E1459" i="9"/>
  <c r="E1460" i="9"/>
  <c r="E1461" i="9"/>
  <c r="E1462" i="9"/>
  <c r="E1463" i="9"/>
  <c r="E1464" i="9"/>
  <c r="E1465" i="9"/>
  <c r="E1466" i="9"/>
  <c r="E1467" i="9"/>
  <c r="E1468" i="9"/>
  <c r="E1469" i="9"/>
  <c r="E1470" i="9"/>
  <c r="E1471" i="9"/>
  <c r="E1472" i="9"/>
  <c r="E1473" i="9"/>
  <c r="E1474" i="9"/>
  <c r="E1475" i="9"/>
  <c r="E1476" i="9"/>
  <c r="E1477" i="9"/>
  <c r="E1478" i="9"/>
  <c r="E1479" i="9"/>
  <c r="E1480" i="9"/>
  <c r="E1481" i="9"/>
  <c r="E1482" i="9"/>
  <c r="E1483" i="9"/>
  <c r="E1484" i="9"/>
  <c r="E1485" i="9"/>
  <c r="E1486" i="9"/>
  <c r="E1487" i="9"/>
  <c r="E1488" i="9"/>
  <c r="E1489" i="9"/>
  <c r="E1490" i="9"/>
  <c r="E1491" i="9"/>
  <c r="E1492" i="9"/>
  <c r="E1493" i="9"/>
  <c r="E1494" i="9"/>
  <c r="E1495" i="9"/>
  <c r="E1496" i="9"/>
  <c r="E1497" i="9"/>
  <c r="E1498" i="9"/>
  <c r="E1499" i="9"/>
  <c r="E1500" i="9"/>
  <c r="E1501" i="9"/>
  <c r="E1502" i="9"/>
  <c r="E1503" i="9"/>
  <c r="E1504" i="9"/>
  <c r="E1505" i="9"/>
  <c r="E1506" i="9"/>
  <c r="E1507" i="9"/>
  <c r="E1508" i="9"/>
  <c r="E1509" i="9"/>
  <c r="E1510" i="9"/>
  <c r="E1511" i="9"/>
  <c r="E1512" i="9"/>
  <c r="E1513" i="9"/>
  <c r="E1514" i="9"/>
  <c r="E1515" i="9"/>
  <c r="E1516" i="9"/>
  <c r="E1517" i="9"/>
  <c r="E1518" i="9"/>
  <c r="E1519" i="9"/>
  <c r="E1520" i="9"/>
  <c r="E1521" i="9"/>
  <c r="E1522" i="9"/>
  <c r="E1523" i="9"/>
  <c r="E1524" i="9"/>
  <c r="E1525" i="9"/>
  <c r="E1526" i="9"/>
  <c r="E1527" i="9"/>
  <c r="E1528" i="9"/>
  <c r="E1529" i="9"/>
  <c r="E1530" i="9"/>
  <c r="E1531" i="9"/>
  <c r="E1532" i="9"/>
  <c r="E1533" i="9"/>
  <c r="E1534" i="9"/>
  <c r="E1535" i="9"/>
  <c r="E1536" i="9"/>
  <c r="E1537" i="9"/>
  <c r="E1538" i="9"/>
  <c r="E1539" i="9"/>
  <c r="E1540" i="9"/>
  <c r="E1541" i="9"/>
  <c r="E1542" i="9"/>
  <c r="E1543" i="9"/>
  <c r="E1544" i="9"/>
  <c r="E1545" i="9"/>
  <c r="E1546" i="9"/>
  <c r="E1547" i="9"/>
  <c r="E1548" i="9"/>
  <c r="E1549" i="9"/>
  <c r="E1550" i="9"/>
  <c r="E1551" i="9"/>
  <c r="E1552" i="9"/>
  <c r="E1553" i="9"/>
  <c r="E1554" i="9"/>
  <c r="E1555" i="9"/>
  <c r="E1556" i="9"/>
  <c r="E1557" i="9"/>
  <c r="E1558" i="9"/>
  <c r="E1559" i="9"/>
  <c r="E1560" i="9"/>
  <c r="E1561" i="9"/>
  <c r="E1562" i="9"/>
  <c r="E1563" i="9"/>
  <c r="E1564" i="9"/>
  <c r="E1565" i="9"/>
  <c r="E1566" i="9"/>
  <c r="E1567" i="9"/>
  <c r="E1568" i="9"/>
  <c r="E1569" i="9"/>
  <c r="E1570" i="9"/>
  <c r="E1571" i="9"/>
  <c r="E1572" i="9"/>
  <c r="E1573" i="9"/>
  <c r="E1574" i="9"/>
  <c r="E1575" i="9"/>
  <c r="E1576" i="9"/>
  <c r="E1577" i="9"/>
  <c r="E1578" i="9"/>
  <c r="E1579" i="9"/>
  <c r="E1580" i="9"/>
  <c r="E1581" i="9"/>
  <c r="E1582" i="9"/>
  <c r="E1583" i="9"/>
  <c r="E1584" i="9"/>
  <c r="E1585" i="9"/>
  <c r="E1586" i="9"/>
  <c r="E1587" i="9"/>
  <c r="E1588" i="9"/>
  <c r="E1589" i="9"/>
  <c r="E1590" i="9"/>
  <c r="E1591" i="9"/>
  <c r="E1592" i="9"/>
  <c r="E1593" i="9"/>
  <c r="E1594" i="9"/>
  <c r="E1595" i="9"/>
  <c r="E1596" i="9"/>
  <c r="E1597" i="9"/>
  <c r="E1598" i="9"/>
  <c r="E1599" i="9"/>
  <c r="E1600" i="9"/>
  <c r="E1601" i="9"/>
  <c r="E1602" i="9"/>
  <c r="E1603" i="9"/>
  <c r="E1604" i="9"/>
  <c r="E1605" i="9"/>
  <c r="E1606" i="9"/>
  <c r="E1607" i="9"/>
  <c r="E1608" i="9"/>
  <c r="E1609" i="9"/>
  <c r="E1610" i="9"/>
  <c r="E1611" i="9"/>
  <c r="E1612" i="9"/>
  <c r="E1613" i="9"/>
  <c r="E1614" i="9"/>
  <c r="E1615" i="9"/>
  <c r="E1616" i="9"/>
  <c r="E1617" i="9"/>
  <c r="E1618" i="9"/>
  <c r="E1619" i="9"/>
  <c r="E1620" i="9"/>
  <c r="E1621" i="9"/>
  <c r="E1622" i="9"/>
  <c r="E1623" i="9"/>
  <c r="E1624" i="9"/>
  <c r="E1625" i="9"/>
  <c r="E1626" i="9"/>
  <c r="E1627" i="9"/>
  <c r="E1628" i="9"/>
  <c r="E1629" i="9"/>
  <c r="E1630" i="9"/>
  <c r="E1631" i="9"/>
  <c r="E1632" i="9"/>
  <c r="E1633" i="9"/>
  <c r="E1634" i="9"/>
  <c r="E1635" i="9"/>
  <c r="E1636" i="9"/>
  <c r="E1637" i="9"/>
  <c r="E1638" i="9"/>
  <c r="E1639" i="9"/>
  <c r="E1640" i="9"/>
  <c r="E1641" i="9"/>
  <c r="E1642" i="9"/>
  <c r="E1643" i="9"/>
  <c r="E1644" i="9"/>
  <c r="E1645" i="9"/>
  <c r="E1646" i="9"/>
  <c r="E1647" i="9"/>
  <c r="E1648" i="9"/>
  <c r="E1649" i="9"/>
  <c r="E1650" i="9"/>
  <c r="E1651" i="9"/>
  <c r="E1652" i="9"/>
  <c r="E1653" i="9"/>
  <c r="E1654" i="9"/>
  <c r="E1655" i="9"/>
  <c r="E1656" i="9"/>
  <c r="E1657" i="9"/>
  <c r="E1658" i="9"/>
  <c r="E1659" i="9"/>
  <c r="E1660" i="9"/>
  <c r="E1661" i="9"/>
  <c r="E1662" i="9"/>
  <c r="E1663" i="9"/>
  <c r="E1664" i="9"/>
  <c r="E1665" i="9"/>
  <c r="E1666" i="9"/>
  <c r="E1667" i="9"/>
  <c r="E1668" i="9"/>
  <c r="E1669" i="9"/>
  <c r="E1670" i="9"/>
  <c r="E1671" i="9"/>
  <c r="E1672" i="9"/>
  <c r="E1673" i="9"/>
  <c r="E1674" i="9"/>
  <c r="E1675" i="9"/>
  <c r="E1676" i="9"/>
  <c r="E1677" i="9"/>
  <c r="E1678" i="9"/>
  <c r="E1679" i="9"/>
  <c r="E1680" i="9"/>
  <c r="E1681" i="9"/>
  <c r="E1682" i="9"/>
  <c r="E1683" i="9"/>
  <c r="E1684" i="9"/>
  <c r="E1685" i="9"/>
  <c r="E1686" i="9"/>
  <c r="E1687" i="9"/>
  <c r="E1688" i="9"/>
  <c r="E1689" i="9"/>
  <c r="E1690" i="9"/>
  <c r="E1691" i="9"/>
  <c r="E1692" i="9"/>
  <c r="E1693" i="9"/>
  <c r="E1694" i="9"/>
  <c r="E1695" i="9"/>
  <c r="E1696" i="9"/>
  <c r="E1697" i="9"/>
  <c r="E1698" i="9"/>
  <c r="E1699" i="9"/>
  <c r="E1700" i="9"/>
  <c r="E1701" i="9"/>
  <c r="E1702" i="9"/>
  <c r="E1703" i="9"/>
  <c r="E1704" i="9"/>
  <c r="E1705" i="9"/>
  <c r="E1706" i="9"/>
  <c r="E1707" i="9"/>
  <c r="E1708" i="9"/>
  <c r="E1709" i="9"/>
  <c r="E1710" i="9"/>
  <c r="E1711" i="9"/>
  <c r="E1712" i="9"/>
  <c r="E1713" i="9"/>
  <c r="E1714" i="9"/>
  <c r="E1715" i="9"/>
  <c r="E1716" i="9"/>
  <c r="E1717" i="9"/>
  <c r="E1718" i="9"/>
  <c r="E1719" i="9"/>
  <c r="E1720" i="9"/>
  <c r="E1721" i="9"/>
  <c r="E1722" i="9"/>
  <c r="E1723" i="9"/>
  <c r="E1724" i="9"/>
  <c r="E1725" i="9"/>
  <c r="E1726" i="9"/>
  <c r="E1727" i="9"/>
  <c r="E1728" i="9"/>
  <c r="E1729" i="9"/>
  <c r="E1730" i="9"/>
  <c r="E1731" i="9"/>
  <c r="E1732" i="9"/>
  <c r="E1733" i="9"/>
  <c r="E1734" i="9"/>
  <c r="E1735" i="9"/>
  <c r="E1736" i="9"/>
  <c r="E1737" i="9"/>
  <c r="E1738" i="9"/>
  <c r="E1739" i="9"/>
  <c r="E1740" i="9"/>
  <c r="E1741" i="9"/>
  <c r="E1742" i="9"/>
  <c r="E1743" i="9"/>
  <c r="E1744" i="9"/>
  <c r="E1745" i="9"/>
  <c r="E1746" i="9"/>
  <c r="E1747" i="9"/>
  <c r="E1748" i="9"/>
  <c r="E1749" i="9"/>
  <c r="E1750" i="9"/>
  <c r="E1751" i="9"/>
  <c r="E1752" i="9"/>
  <c r="E1753" i="9"/>
  <c r="E1754" i="9"/>
  <c r="E1755" i="9"/>
  <c r="E1756" i="9"/>
  <c r="E1757" i="9"/>
  <c r="E1758" i="9"/>
  <c r="E1759" i="9"/>
  <c r="E1760" i="9"/>
  <c r="E1761" i="9"/>
  <c r="E1762" i="9"/>
  <c r="E1763" i="9"/>
  <c r="E1764" i="9"/>
  <c r="E1765" i="9"/>
  <c r="E1766" i="9"/>
  <c r="E1767" i="9"/>
  <c r="E1768" i="9"/>
  <c r="E1769" i="9"/>
  <c r="E1770" i="9"/>
  <c r="E1771" i="9"/>
  <c r="E1772" i="9"/>
  <c r="E1773" i="9"/>
  <c r="E1774" i="9"/>
  <c r="E1775" i="9"/>
  <c r="E1776" i="9"/>
  <c r="E1777" i="9"/>
  <c r="E1778" i="9"/>
  <c r="E1779" i="9"/>
  <c r="E1780" i="9"/>
  <c r="E1781" i="9"/>
  <c r="E1782" i="9"/>
  <c r="E1783" i="9"/>
  <c r="E1784" i="9"/>
  <c r="E1785" i="9"/>
  <c r="E1786" i="9"/>
  <c r="E1787" i="9"/>
  <c r="E1788" i="9"/>
  <c r="E1789" i="9"/>
  <c r="E1790" i="9"/>
  <c r="E1791" i="9"/>
  <c r="E1792" i="9"/>
  <c r="E1793" i="9"/>
  <c r="E1794" i="9"/>
  <c r="E1795" i="9"/>
  <c r="E1796" i="9"/>
  <c r="E1797" i="9"/>
  <c r="E1798" i="9"/>
  <c r="E1799" i="9"/>
  <c r="E1800" i="9"/>
  <c r="E1801" i="9"/>
  <c r="E1802" i="9"/>
  <c r="E1803" i="9"/>
  <c r="E1804" i="9"/>
  <c r="E1805" i="9"/>
  <c r="E1806" i="9"/>
  <c r="E1807" i="9"/>
  <c r="E1808" i="9"/>
  <c r="E1809" i="9"/>
  <c r="E1810" i="9"/>
  <c r="E1811" i="9"/>
  <c r="E1812" i="9"/>
  <c r="E1813" i="9"/>
  <c r="E1814" i="9"/>
  <c r="E1815" i="9"/>
  <c r="E1816" i="9"/>
  <c r="E1817" i="9"/>
  <c r="E1818" i="9"/>
  <c r="E1819" i="9"/>
  <c r="E1820" i="9"/>
  <c r="E1821" i="9"/>
  <c r="E1822" i="9"/>
  <c r="E1823" i="9"/>
  <c r="E1824" i="9"/>
  <c r="E1825" i="9"/>
  <c r="E1826" i="9"/>
  <c r="E1827" i="9"/>
  <c r="E1828" i="9"/>
  <c r="E1829" i="9"/>
  <c r="E1830" i="9"/>
  <c r="E1831" i="9"/>
  <c r="E1832" i="9"/>
  <c r="E1833" i="9"/>
  <c r="E1834" i="9"/>
  <c r="E1835" i="9"/>
  <c r="E1836" i="9"/>
  <c r="E1837" i="9"/>
  <c r="E1838" i="9"/>
  <c r="E1839" i="9"/>
  <c r="E1840" i="9"/>
  <c r="E1841" i="9"/>
  <c r="E1842" i="9"/>
  <c r="E1843" i="9"/>
  <c r="E1844" i="9"/>
  <c r="E1845" i="9"/>
  <c r="E1846" i="9"/>
  <c r="E1847" i="9"/>
  <c r="E1848" i="9"/>
  <c r="E1849" i="9"/>
  <c r="E1850" i="9"/>
  <c r="E1851" i="9"/>
  <c r="E1852" i="9"/>
  <c r="E1853" i="9"/>
  <c r="E1854" i="9"/>
  <c r="E1855" i="9"/>
  <c r="E1856" i="9"/>
  <c r="E1857" i="9"/>
  <c r="E1858" i="9"/>
  <c r="E1859" i="9"/>
  <c r="E1860" i="9"/>
  <c r="E1861" i="9"/>
  <c r="E1862" i="9"/>
  <c r="E1863" i="9"/>
  <c r="E1864" i="9"/>
  <c r="E1865" i="9"/>
  <c r="E1866" i="9"/>
  <c r="E1867" i="9"/>
  <c r="E1868" i="9"/>
  <c r="E1869" i="9"/>
  <c r="E1870" i="9"/>
  <c r="E1871" i="9"/>
  <c r="E1872" i="9"/>
  <c r="E1873" i="9"/>
  <c r="E1874" i="9"/>
  <c r="E1875" i="9"/>
  <c r="E1876" i="9"/>
  <c r="E1877" i="9"/>
  <c r="E1878" i="9"/>
  <c r="E1879" i="9"/>
  <c r="E1880" i="9"/>
  <c r="E1881" i="9"/>
  <c r="E1882" i="9"/>
  <c r="E1883" i="9"/>
  <c r="E1884" i="9"/>
  <c r="E1885" i="9"/>
  <c r="E1886" i="9"/>
  <c r="E1887" i="9"/>
  <c r="E1888" i="9"/>
  <c r="E1889" i="9"/>
  <c r="E1890" i="9"/>
  <c r="E1891" i="9"/>
  <c r="E1892" i="9"/>
  <c r="E1893" i="9"/>
  <c r="E1894" i="9"/>
  <c r="E1895" i="9"/>
  <c r="E1896" i="9"/>
  <c r="E1897" i="9"/>
  <c r="E1898" i="9"/>
  <c r="E1899" i="9"/>
  <c r="E1900" i="9"/>
  <c r="E1901" i="9"/>
  <c r="E1902" i="9"/>
  <c r="E1903" i="9"/>
  <c r="E1904" i="9"/>
  <c r="E1905" i="9"/>
  <c r="E1906" i="9"/>
  <c r="E1907" i="9"/>
  <c r="E1908" i="9"/>
  <c r="E1909" i="9"/>
  <c r="E1910" i="9"/>
  <c r="E1911" i="9"/>
  <c r="E1912" i="9"/>
  <c r="E1913" i="9"/>
  <c r="E1914" i="9"/>
  <c r="E1915" i="9"/>
  <c r="E1916" i="9"/>
  <c r="E1917" i="9"/>
  <c r="E1918" i="9"/>
  <c r="E1919" i="9"/>
  <c r="E1920" i="9"/>
  <c r="E1921" i="9"/>
  <c r="E1922" i="9"/>
  <c r="E1923" i="9"/>
  <c r="E1924" i="9"/>
  <c r="E1925" i="9"/>
  <c r="E1926" i="9"/>
  <c r="E1927" i="9"/>
  <c r="E1928" i="9"/>
  <c r="E1929" i="9"/>
  <c r="E1930" i="9"/>
  <c r="E1931" i="9"/>
  <c r="E1932" i="9"/>
  <c r="E1933" i="9"/>
  <c r="E1934" i="9"/>
  <c r="E1935" i="9"/>
  <c r="E1936" i="9"/>
  <c r="E1937" i="9"/>
  <c r="E1938" i="9"/>
  <c r="E1939" i="9"/>
  <c r="E1940" i="9"/>
  <c r="E1941" i="9"/>
  <c r="E1942" i="9"/>
  <c r="E1943" i="9"/>
  <c r="E1944" i="9"/>
  <c r="E1945" i="9"/>
  <c r="E1946" i="9"/>
  <c r="E1947" i="9"/>
  <c r="E1948" i="9"/>
  <c r="E1949" i="9"/>
  <c r="E1950" i="9"/>
  <c r="E1951" i="9"/>
  <c r="E1952" i="9"/>
  <c r="E1953" i="9"/>
  <c r="E1954" i="9"/>
  <c r="E1955" i="9"/>
  <c r="E1956" i="9"/>
  <c r="E1957" i="9"/>
  <c r="E1958" i="9"/>
  <c r="E1959" i="9"/>
  <c r="E1960" i="9"/>
  <c r="E1961" i="9"/>
  <c r="E1962" i="9"/>
  <c r="E1963" i="9"/>
  <c r="E1964" i="9"/>
  <c r="E1965" i="9"/>
  <c r="E1966" i="9"/>
  <c r="E1967" i="9"/>
  <c r="E1968" i="9"/>
  <c r="E1969" i="9"/>
  <c r="E1970" i="9"/>
  <c r="E1971" i="9"/>
  <c r="E1972" i="9"/>
  <c r="E1973" i="9"/>
  <c r="E1974" i="9"/>
  <c r="E1975" i="9"/>
  <c r="E1976" i="9"/>
  <c r="E1977" i="9"/>
  <c r="E1978" i="9"/>
  <c r="E1979" i="9"/>
  <c r="E1980" i="9"/>
  <c r="E1981" i="9"/>
  <c r="E1982" i="9"/>
  <c r="E1983" i="9"/>
  <c r="E1984" i="9"/>
  <c r="E1985" i="9"/>
  <c r="E1986" i="9"/>
  <c r="E1987" i="9"/>
  <c r="E1988" i="9"/>
  <c r="E1989" i="9"/>
  <c r="E1990" i="9"/>
  <c r="E1991" i="9"/>
  <c r="E1992" i="9"/>
  <c r="E1993" i="9"/>
  <c r="E1994" i="9"/>
  <c r="E1995" i="9"/>
  <c r="E1996" i="9"/>
  <c r="E1997" i="9"/>
  <c r="E1998" i="9"/>
  <c r="E1999" i="9"/>
  <c r="E2000" i="9"/>
  <c r="E2001" i="9"/>
  <c r="E2002" i="9"/>
  <c r="E2003" i="9"/>
  <c r="E2004" i="9"/>
  <c r="E2005" i="9"/>
  <c r="E2006" i="9"/>
  <c r="E2007" i="9"/>
  <c r="E2008" i="9"/>
  <c r="E2009" i="9"/>
  <c r="E2010" i="9"/>
  <c r="E2011" i="9"/>
  <c r="E2012" i="9"/>
  <c r="E2013" i="9"/>
  <c r="E2014" i="9"/>
  <c r="E2015" i="9"/>
  <c r="E2016" i="9"/>
  <c r="E2017" i="9"/>
  <c r="E2018" i="9"/>
  <c r="E2019" i="9"/>
  <c r="E2020" i="9"/>
  <c r="E2021" i="9"/>
  <c r="E2022" i="9"/>
  <c r="E2023" i="9"/>
  <c r="E2024" i="9"/>
  <c r="E2025" i="9"/>
  <c r="E2026" i="9"/>
  <c r="E2027" i="9"/>
  <c r="E2028" i="9"/>
  <c r="E2029" i="9"/>
  <c r="E2030" i="9"/>
  <c r="E2031" i="9"/>
  <c r="E2032" i="9"/>
  <c r="E2033" i="9"/>
  <c r="E2034" i="9"/>
  <c r="E2035" i="9"/>
  <c r="E2036" i="9"/>
  <c r="E2037" i="9"/>
  <c r="E2038" i="9"/>
  <c r="E2039" i="9"/>
  <c r="E2040" i="9"/>
  <c r="E2041" i="9"/>
  <c r="E2042" i="9"/>
  <c r="E2043" i="9"/>
  <c r="E2044" i="9"/>
  <c r="E2045" i="9"/>
  <c r="E2046" i="9"/>
  <c r="E2047" i="9"/>
  <c r="E2048" i="9"/>
  <c r="E2049" i="9"/>
  <c r="E2050" i="9"/>
  <c r="E2051" i="9"/>
  <c r="E2052" i="9"/>
  <c r="E2053" i="9"/>
  <c r="E2054" i="9"/>
  <c r="E2055" i="9"/>
  <c r="E2056" i="9"/>
  <c r="E2057" i="9"/>
  <c r="E2058" i="9"/>
  <c r="E2059" i="9"/>
  <c r="E2060" i="9"/>
  <c r="E2061" i="9"/>
  <c r="E2062" i="9"/>
  <c r="E2063" i="9"/>
  <c r="E2064" i="9"/>
  <c r="E2065" i="9"/>
  <c r="E2066" i="9"/>
  <c r="E2067" i="9"/>
  <c r="E2068" i="9"/>
  <c r="E2069" i="9"/>
  <c r="E2070" i="9"/>
  <c r="E2071" i="9"/>
  <c r="E2072" i="9"/>
  <c r="E2073" i="9"/>
  <c r="E2074" i="9"/>
  <c r="E2075" i="9"/>
  <c r="E2076" i="9"/>
  <c r="E2077" i="9"/>
  <c r="E2078" i="9"/>
  <c r="E2079" i="9"/>
  <c r="E2080" i="9"/>
  <c r="E2081" i="9"/>
  <c r="E2082" i="9"/>
  <c r="E2083" i="9"/>
  <c r="E2084" i="9"/>
  <c r="E2085" i="9"/>
  <c r="E2086" i="9"/>
  <c r="E2087" i="9"/>
  <c r="E2088" i="9"/>
  <c r="E2089" i="9"/>
  <c r="E2090" i="9"/>
  <c r="E2091" i="9"/>
  <c r="E2092" i="9"/>
  <c r="E2093" i="9"/>
  <c r="E2094" i="9"/>
  <c r="E2095" i="9"/>
  <c r="E2096" i="9"/>
  <c r="E2097" i="9"/>
  <c r="E2098" i="9"/>
  <c r="E2099" i="9"/>
  <c r="E2100" i="9"/>
  <c r="E2101" i="9"/>
  <c r="E2102" i="9"/>
  <c r="E2103" i="9"/>
  <c r="E2104" i="9"/>
  <c r="E2105" i="9"/>
  <c r="E2106" i="9"/>
  <c r="E2107" i="9"/>
  <c r="E2108" i="9"/>
  <c r="E2109" i="9"/>
  <c r="E2110" i="9"/>
  <c r="E2111" i="9"/>
  <c r="E2112" i="9"/>
  <c r="E2113" i="9"/>
  <c r="E2114" i="9"/>
  <c r="E2115" i="9"/>
  <c r="E2116" i="9"/>
  <c r="E2117" i="9"/>
  <c r="E2118" i="9"/>
  <c r="E2119" i="9"/>
  <c r="E2120" i="9"/>
  <c r="E2121" i="9"/>
  <c r="E2122" i="9"/>
  <c r="E2123" i="9"/>
  <c r="E2124" i="9"/>
  <c r="E2125" i="9"/>
  <c r="E2126" i="9"/>
  <c r="E2127" i="9"/>
  <c r="E2128" i="9"/>
  <c r="E2129" i="9"/>
  <c r="E2130" i="9"/>
  <c r="E2131" i="9"/>
  <c r="E2132" i="9"/>
  <c r="E2133" i="9"/>
  <c r="E2134" i="9"/>
  <c r="E2135" i="9"/>
  <c r="E2136" i="9"/>
  <c r="E2137" i="9"/>
  <c r="E2138" i="9"/>
  <c r="E2139" i="9"/>
  <c r="E2140" i="9"/>
  <c r="E2141" i="9"/>
  <c r="E2142" i="9"/>
  <c r="E2143" i="9"/>
  <c r="E2144" i="9"/>
  <c r="E2145" i="9"/>
  <c r="E2146" i="9"/>
  <c r="E2147" i="9"/>
  <c r="E2148" i="9"/>
  <c r="E2149" i="9"/>
  <c r="E2150" i="9"/>
  <c r="E2151" i="9"/>
  <c r="E2152" i="9"/>
  <c r="E2153" i="9"/>
  <c r="E2154" i="9"/>
  <c r="E2155" i="9"/>
  <c r="E2156" i="9"/>
  <c r="E2157" i="9"/>
  <c r="E2158" i="9"/>
  <c r="E2159" i="9"/>
  <c r="E2160" i="9"/>
  <c r="E2161" i="9"/>
  <c r="E2162" i="9"/>
  <c r="E2163" i="9"/>
  <c r="E2164" i="9"/>
  <c r="E2165" i="9"/>
  <c r="E2166" i="9"/>
  <c r="E2167" i="9"/>
  <c r="E2168" i="9"/>
  <c r="E2169" i="9"/>
  <c r="E2170" i="9"/>
  <c r="E2171" i="9"/>
  <c r="E2172" i="9"/>
  <c r="E2173" i="9"/>
  <c r="E2174" i="9"/>
  <c r="E2175" i="9"/>
  <c r="E2176" i="9"/>
  <c r="E2177" i="9"/>
  <c r="E2178" i="9"/>
  <c r="E2179" i="9"/>
  <c r="E2180" i="9"/>
  <c r="E2181" i="9"/>
  <c r="E2182" i="9"/>
  <c r="E2183" i="9"/>
  <c r="E2184" i="9"/>
  <c r="E2185" i="9"/>
  <c r="E2186" i="9"/>
  <c r="E2187" i="9"/>
  <c r="E2188" i="9"/>
  <c r="E2189" i="9"/>
  <c r="E2190" i="9"/>
  <c r="E2191" i="9"/>
  <c r="E2192" i="9"/>
  <c r="E2193" i="9"/>
  <c r="E2194" i="9"/>
  <c r="E2195" i="9"/>
  <c r="E2196" i="9"/>
  <c r="E2197" i="9"/>
  <c r="E2198" i="9"/>
  <c r="E2199" i="9"/>
  <c r="E2200" i="9"/>
  <c r="E2201" i="9"/>
  <c r="E2202" i="9"/>
  <c r="E2203" i="9"/>
  <c r="E2204" i="9"/>
  <c r="E2205" i="9"/>
  <c r="E2206" i="9"/>
  <c r="E2207" i="9"/>
  <c r="E2208" i="9"/>
  <c r="E2209" i="9"/>
  <c r="E2210" i="9"/>
  <c r="E2211" i="9"/>
  <c r="E2212" i="9"/>
  <c r="E2213" i="9"/>
  <c r="E2214" i="9"/>
  <c r="E2215" i="9"/>
  <c r="E2216" i="9"/>
  <c r="E2217" i="9"/>
  <c r="E2218" i="9"/>
  <c r="E2219" i="9"/>
  <c r="E2220" i="9"/>
  <c r="E2221" i="9"/>
  <c r="E2222" i="9"/>
  <c r="E2223" i="9"/>
  <c r="E2224" i="9"/>
  <c r="E2225" i="9"/>
  <c r="E2226" i="9"/>
  <c r="E2227" i="9"/>
  <c r="E2228" i="9"/>
  <c r="E2229" i="9"/>
  <c r="E2230" i="9"/>
  <c r="E2231" i="9"/>
  <c r="E2232" i="9"/>
  <c r="E2233" i="9"/>
  <c r="E2234" i="9"/>
  <c r="E2235" i="9"/>
  <c r="E2236" i="9"/>
  <c r="E2237" i="9"/>
  <c r="E2238" i="9"/>
  <c r="E2239" i="9"/>
  <c r="E2240" i="9"/>
  <c r="E2241" i="9"/>
  <c r="E2242" i="9"/>
  <c r="E2243" i="9"/>
  <c r="E2244" i="9"/>
  <c r="E2245" i="9"/>
  <c r="E2246" i="9"/>
  <c r="E2247" i="9"/>
  <c r="E2248" i="9"/>
  <c r="E2249" i="9"/>
  <c r="E2250" i="9"/>
  <c r="E2251" i="9"/>
  <c r="E2252" i="9"/>
  <c r="E2253" i="9"/>
  <c r="E2254" i="9"/>
  <c r="E2255" i="9"/>
  <c r="E2256" i="9"/>
  <c r="E2257" i="9"/>
  <c r="E2258" i="9"/>
  <c r="E2259" i="9"/>
  <c r="E2260" i="9"/>
  <c r="E2261" i="9"/>
  <c r="E2262" i="9"/>
  <c r="E2263" i="9"/>
  <c r="E2264" i="9"/>
  <c r="E2265" i="9"/>
  <c r="E2266" i="9"/>
  <c r="E2267" i="9"/>
  <c r="E2268" i="9"/>
  <c r="E2269" i="9"/>
  <c r="E2270" i="9"/>
  <c r="E2271" i="9"/>
  <c r="E2272" i="9"/>
  <c r="E2273" i="9"/>
  <c r="E2274" i="9"/>
  <c r="E2275" i="9"/>
  <c r="E2276" i="9"/>
  <c r="E2277" i="9"/>
  <c r="E2278" i="9"/>
  <c r="E2279" i="9"/>
  <c r="E2280" i="9"/>
  <c r="E2281" i="9"/>
  <c r="E2282" i="9"/>
  <c r="E2283" i="9"/>
  <c r="E2284" i="9"/>
  <c r="E2285" i="9"/>
  <c r="E2286" i="9"/>
  <c r="E2287" i="9"/>
  <c r="E2288" i="9"/>
  <c r="E2289" i="9"/>
  <c r="E2290" i="9"/>
  <c r="E2291" i="9"/>
  <c r="E2292" i="9"/>
  <c r="E2293" i="9"/>
  <c r="E2294" i="9"/>
  <c r="E2295" i="9"/>
  <c r="E2296" i="9"/>
  <c r="E2297" i="9"/>
  <c r="E2298" i="9"/>
  <c r="E2299" i="9"/>
  <c r="E2300" i="9"/>
  <c r="E2301" i="9"/>
  <c r="E2302" i="9"/>
  <c r="E2303" i="9"/>
  <c r="E2304" i="9"/>
  <c r="E2305" i="9"/>
  <c r="E2306" i="9"/>
  <c r="E2307" i="9"/>
  <c r="E2308" i="9"/>
  <c r="E2309" i="9"/>
  <c r="E2310" i="9"/>
  <c r="E2311" i="9"/>
  <c r="E2312" i="9"/>
  <c r="E2313" i="9"/>
  <c r="E2314" i="9"/>
  <c r="E2315" i="9"/>
  <c r="E2316" i="9"/>
  <c r="E2317" i="9"/>
  <c r="E2318" i="9"/>
  <c r="E2319" i="9"/>
  <c r="E2320" i="9"/>
  <c r="E2321" i="9"/>
  <c r="E2322" i="9"/>
  <c r="E2323" i="9"/>
  <c r="E2324" i="9"/>
  <c r="E2325" i="9"/>
  <c r="E2326" i="9"/>
  <c r="E2327" i="9"/>
  <c r="E2328" i="9"/>
  <c r="E2329" i="9"/>
  <c r="E2330" i="9"/>
  <c r="E2331" i="9"/>
  <c r="E2332" i="9"/>
  <c r="E2333" i="9"/>
  <c r="E2334" i="9"/>
  <c r="E2335" i="9"/>
  <c r="E2336" i="9"/>
  <c r="E2337" i="9"/>
  <c r="E2338" i="9"/>
  <c r="E2339" i="9"/>
  <c r="E2340" i="9"/>
  <c r="E2341" i="9"/>
  <c r="E2342" i="9"/>
  <c r="E2343" i="9"/>
  <c r="E2344" i="9"/>
  <c r="E2345" i="9"/>
  <c r="E2346" i="9"/>
  <c r="E2347" i="9"/>
  <c r="E2348" i="9"/>
  <c r="E2349" i="9"/>
  <c r="E2350" i="9"/>
  <c r="E2351" i="9"/>
  <c r="E2352" i="9"/>
  <c r="E2353" i="9"/>
  <c r="E2354" i="9"/>
  <c r="E2355" i="9"/>
  <c r="E2356" i="9"/>
  <c r="E2357" i="9"/>
  <c r="E2358" i="9"/>
  <c r="E2359" i="9"/>
  <c r="E2360" i="9"/>
  <c r="E2361" i="9"/>
  <c r="E2362" i="9"/>
  <c r="E2363" i="9"/>
  <c r="E2364" i="9"/>
  <c r="E2365" i="9"/>
  <c r="E2366" i="9"/>
  <c r="E2367" i="9"/>
  <c r="E2368" i="9"/>
  <c r="E2369" i="9"/>
  <c r="E2370" i="9"/>
  <c r="E2371" i="9"/>
  <c r="E2372" i="9"/>
  <c r="E2373" i="9"/>
  <c r="E2374" i="9"/>
  <c r="E2375" i="9"/>
  <c r="E2376" i="9"/>
  <c r="E2377" i="9"/>
  <c r="E2378" i="9"/>
  <c r="E2379" i="9"/>
  <c r="E2380" i="9"/>
  <c r="E2381" i="9"/>
  <c r="E2382" i="9"/>
  <c r="E2383" i="9"/>
  <c r="E2384" i="9"/>
  <c r="E2385" i="9"/>
  <c r="E2386" i="9"/>
  <c r="E2387" i="9"/>
  <c r="E2388" i="9"/>
  <c r="E2389" i="9"/>
  <c r="E2390" i="9"/>
  <c r="E2391" i="9"/>
  <c r="E2392" i="9"/>
  <c r="E2393" i="9"/>
  <c r="E2394" i="9"/>
  <c r="E2395" i="9"/>
  <c r="E2396" i="9"/>
  <c r="E2397" i="9"/>
  <c r="E2398" i="9"/>
  <c r="E2399" i="9"/>
  <c r="E2400" i="9"/>
  <c r="E2401" i="9"/>
  <c r="E2402" i="9"/>
  <c r="E2403" i="9"/>
  <c r="E2404" i="9"/>
  <c r="E2405" i="9"/>
  <c r="E2406" i="9"/>
  <c r="E2407" i="9"/>
  <c r="E2408" i="9"/>
  <c r="E2409" i="9"/>
  <c r="E2410" i="9"/>
  <c r="E2411" i="9"/>
  <c r="E2412" i="9"/>
  <c r="E2413" i="9"/>
  <c r="E2414" i="9"/>
  <c r="E2415" i="9"/>
  <c r="E2416" i="9"/>
  <c r="E2417" i="9"/>
  <c r="E2418" i="9"/>
  <c r="E2419" i="9"/>
  <c r="E2420" i="9"/>
  <c r="E2421" i="9"/>
  <c r="E2422" i="9"/>
  <c r="E2423" i="9"/>
  <c r="E2424" i="9"/>
  <c r="E2425" i="9"/>
  <c r="E2426" i="9"/>
  <c r="E2427" i="9"/>
  <c r="E2428" i="9"/>
  <c r="E2429" i="9"/>
  <c r="E2430" i="9"/>
  <c r="E2431" i="9"/>
  <c r="E2432" i="9"/>
  <c r="E2433" i="9"/>
  <c r="E2434" i="9"/>
  <c r="E2435" i="9"/>
  <c r="E2436" i="9"/>
  <c r="E2437" i="9"/>
  <c r="E2438" i="9"/>
  <c r="E2439" i="9"/>
  <c r="E2440" i="9"/>
  <c r="E2441" i="9"/>
  <c r="E2442" i="9"/>
  <c r="E2443" i="9"/>
  <c r="E2444" i="9"/>
  <c r="E2445" i="9"/>
  <c r="E2446" i="9"/>
  <c r="E2447" i="9"/>
  <c r="E2448" i="9"/>
  <c r="E2449" i="9"/>
  <c r="E2450" i="9"/>
  <c r="E2451" i="9"/>
  <c r="E2452" i="9"/>
  <c r="E2453" i="9"/>
  <c r="E2454" i="9"/>
  <c r="E2455" i="9"/>
  <c r="E2456" i="9"/>
  <c r="E2457" i="9"/>
  <c r="E2458" i="9"/>
  <c r="E2459" i="9"/>
  <c r="E2460" i="9"/>
  <c r="E2461" i="9"/>
  <c r="E2462" i="9"/>
  <c r="E2463" i="9"/>
  <c r="E2464" i="9"/>
  <c r="E2465" i="9"/>
  <c r="E2466" i="9"/>
  <c r="E2467" i="9"/>
  <c r="E2468" i="9"/>
  <c r="E2469" i="9"/>
  <c r="E2470" i="9"/>
  <c r="E2471" i="9"/>
  <c r="E2472" i="9"/>
  <c r="E2473" i="9"/>
  <c r="E2474" i="9"/>
  <c r="E2475" i="9"/>
  <c r="E2476" i="9"/>
  <c r="E2477" i="9"/>
  <c r="E2478" i="9"/>
  <c r="E2479" i="9"/>
  <c r="E2480" i="9"/>
  <c r="E2481" i="9"/>
  <c r="E2482" i="9"/>
  <c r="E2483" i="9"/>
  <c r="E2484" i="9"/>
  <c r="E2485" i="9"/>
  <c r="E2486" i="9"/>
  <c r="E2487" i="9"/>
  <c r="E2488" i="9"/>
  <c r="E2489" i="9"/>
  <c r="E2490" i="9"/>
  <c r="E2491" i="9"/>
  <c r="E2492" i="9"/>
  <c r="E2493" i="9"/>
  <c r="E2494" i="9"/>
  <c r="E2495" i="9"/>
  <c r="E2496" i="9"/>
  <c r="E2497" i="9"/>
  <c r="E2498" i="9"/>
  <c r="E2499" i="9"/>
  <c r="E2500" i="9"/>
  <c r="E2501" i="9"/>
  <c r="E2502" i="9"/>
  <c r="E2503" i="9"/>
  <c r="E2504" i="9"/>
  <c r="E2505" i="9"/>
  <c r="E2506" i="9"/>
  <c r="E2507" i="9"/>
  <c r="E2508" i="9"/>
  <c r="E2509" i="9"/>
  <c r="E2510" i="9"/>
  <c r="E2511" i="9"/>
  <c r="E2512" i="9"/>
  <c r="E2513" i="9"/>
  <c r="E2514" i="9"/>
  <c r="E2515" i="9"/>
  <c r="E2516" i="9"/>
  <c r="E2517" i="9"/>
  <c r="E2518" i="9"/>
  <c r="E2519" i="9"/>
  <c r="E2520" i="9"/>
  <c r="E2521" i="9"/>
  <c r="E2522" i="9"/>
  <c r="E2523" i="9"/>
  <c r="E2524" i="9"/>
  <c r="E2525" i="9"/>
  <c r="E2526" i="9"/>
  <c r="E2527" i="9"/>
  <c r="E2528" i="9"/>
  <c r="E2529" i="9"/>
  <c r="E2530" i="9"/>
  <c r="E2531" i="9"/>
  <c r="E2532" i="9"/>
  <c r="E2533" i="9"/>
  <c r="E2534" i="9"/>
  <c r="E2535" i="9"/>
  <c r="E2536" i="9"/>
  <c r="E2537" i="9"/>
  <c r="E2538" i="9"/>
  <c r="E2539" i="9"/>
  <c r="E2540" i="9"/>
  <c r="E2541" i="9"/>
  <c r="E2542" i="9"/>
  <c r="E2543" i="9"/>
  <c r="E2544" i="9"/>
  <c r="E2545" i="9"/>
  <c r="E2546" i="9"/>
  <c r="E2547" i="9"/>
  <c r="E2548" i="9"/>
  <c r="E2549" i="9"/>
  <c r="E2550" i="9"/>
  <c r="E2551" i="9"/>
  <c r="E2552" i="9"/>
  <c r="E2553" i="9"/>
  <c r="E2554" i="9"/>
  <c r="E2555" i="9"/>
  <c r="E2556" i="9"/>
  <c r="E2557" i="9"/>
  <c r="E2558" i="9"/>
  <c r="E2559" i="9"/>
  <c r="E2560" i="9"/>
  <c r="E2561" i="9"/>
  <c r="E2562" i="9"/>
  <c r="E2563" i="9"/>
  <c r="E2564" i="9"/>
  <c r="E2565" i="9"/>
  <c r="E2566" i="9"/>
  <c r="E2567" i="9"/>
  <c r="E2568" i="9"/>
  <c r="E2569" i="9"/>
  <c r="E2570" i="9"/>
  <c r="E2571" i="9"/>
  <c r="E2572" i="9"/>
  <c r="E2573" i="9"/>
  <c r="E2574" i="9"/>
  <c r="E2575" i="9"/>
  <c r="E2576" i="9"/>
  <c r="E2577" i="9"/>
  <c r="E2578" i="9"/>
  <c r="E2579" i="9"/>
  <c r="E2580" i="9"/>
  <c r="E2581" i="9"/>
  <c r="E2582" i="9"/>
  <c r="E2583" i="9"/>
  <c r="E2584" i="9"/>
  <c r="E2585" i="9"/>
  <c r="E2586" i="9"/>
  <c r="E2587" i="9"/>
  <c r="E2588" i="9"/>
  <c r="E2589" i="9"/>
  <c r="E2590" i="9"/>
  <c r="E2591" i="9"/>
  <c r="E2592" i="9"/>
  <c r="E2593" i="9"/>
  <c r="E2594" i="9"/>
  <c r="E2595" i="9"/>
  <c r="E2596" i="9"/>
  <c r="E2597" i="9"/>
  <c r="E2598" i="9"/>
  <c r="E2599" i="9"/>
  <c r="E2600" i="9"/>
  <c r="E2601" i="9"/>
  <c r="E2602" i="9"/>
  <c r="E2603" i="9"/>
  <c r="E2604" i="9"/>
  <c r="E2605" i="9"/>
  <c r="E2606" i="9"/>
  <c r="E2607" i="9"/>
  <c r="E2608" i="9"/>
  <c r="E2609" i="9"/>
  <c r="E2610" i="9"/>
  <c r="E2611" i="9"/>
  <c r="E2612" i="9"/>
  <c r="E2613" i="9"/>
  <c r="E2614" i="9"/>
  <c r="E2615" i="9"/>
  <c r="E2616" i="9"/>
  <c r="L67" i="9" s="1"/>
  <c r="E2617" i="9"/>
  <c r="E2618" i="9"/>
  <c r="E2619" i="9"/>
  <c r="E2620" i="9"/>
  <c r="E2621" i="9"/>
  <c r="E2622" i="9"/>
  <c r="E2623" i="9"/>
  <c r="E2624" i="9"/>
  <c r="E2625" i="9"/>
  <c r="E2626" i="9"/>
  <c r="E2627" i="9"/>
  <c r="E2628" i="9"/>
  <c r="E2629" i="9"/>
  <c r="E2630" i="9"/>
  <c r="E2631" i="9"/>
  <c r="E2632" i="9"/>
  <c r="E2633" i="9"/>
  <c r="E2634" i="9"/>
  <c r="E2635" i="9"/>
  <c r="E2636" i="9"/>
  <c r="E2637" i="9"/>
  <c r="E2638" i="9"/>
  <c r="E2639" i="9"/>
  <c r="E2640" i="9"/>
  <c r="E2641" i="9"/>
  <c r="E2642" i="9"/>
  <c r="E2643" i="9"/>
  <c r="E2644" i="9"/>
  <c r="E2645" i="9"/>
  <c r="E2646" i="9"/>
  <c r="E2647" i="9"/>
  <c r="E2648" i="9"/>
  <c r="E2649" i="9"/>
  <c r="E2650" i="9"/>
  <c r="E2651" i="9"/>
  <c r="E2652" i="9"/>
  <c r="E2653" i="9"/>
  <c r="E2654" i="9"/>
  <c r="E2655" i="9"/>
  <c r="E2656" i="9"/>
  <c r="E2657" i="9"/>
  <c r="E2658" i="9"/>
  <c r="E2659" i="9"/>
  <c r="E2660" i="9"/>
  <c r="E2661" i="9"/>
  <c r="E2662" i="9"/>
  <c r="E2663" i="9"/>
  <c r="E2664" i="9"/>
  <c r="E2665" i="9"/>
  <c r="E2666" i="9"/>
  <c r="E2667" i="9"/>
  <c r="E2668" i="9"/>
  <c r="E2669" i="9"/>
  <c r="E2670" i="9"/>
  <c r="E2671" i="9"/>
  <c r="E2672" i="9"/>
  <c r="E2673" i="9"/>
  <c r="E2674" i="9"/>
  <c r="E2675" i="9"/>
  <c r="E2676" i="9"/>
  <c r="E2677" i="9"/>
  <c r="E2678" i="9"/>
  <c r="E2679" i="9"/>
  <c r="E2680" i="9"/>
  <c r="E2681" i="9"/>
  <c r="E2682" i="9"/>
  <c r="E2683" i="9"/>
  <c r="E2684" i="9"/>
  <c r="E2685" i="9"/>
  <c r="E2686" i="9"/>
  <c r="E2687" i="9"/>
  <c r="E2688" i="9"/>
  <c r="E2689" i="9"/>
  <c r="E2690" i="9"/>
  <c r="E2691" i="9"/>
  <c r="E2692" i="9"/>
  <c r="E2693" i="9"/>
  <c r="E2694" i="9"/>
  <c r="E2695" i="9"/>
  <c r="E2696" i="9"/>
  <c r="E2697" i="9"/>
  <c r="E2698" i="9"/>
  <c r="E2699" i="9"/>
  <c r="E2700" i="9"/>
  <c r="E2701" i="9"/>
  <c r="E2702" i="9"/>
  <c r="E2703" i="9"/>
  <c r="E2704" i="9"/>
  <c r="E2705" i="9"/>
  <c r="E2706" i="9"/>
  <c r="E2707" i="9"/>
  <c r="E2708" i="9"/>
  <c r="E2709" i="9"/>
  <c r="E2710" i="9"/>
  <c r="E2711" i="9"/>
  <c r="E2712" i="9"/>
  <c r="E2713" i="9"/>
  <c r="E2714" i="9"/>
  <c r="E2715" i="9"/>
  <c r="E2716" i="9"/>
  <c r="E2717" i="9"/>
  <c r="E2718" i="9"/>
  <c r="E2719" i="9"/>
  <c r="E2720" i="9"/>
  <c r="E2721" i="9"/>
  <c r="E2722" i="9"/>
  <c r="E2723" i="9"/>
  <c r="E2724" i="9"/>
  <c r="E2725" i="9"/>
  <c r="E2726" i="9"/>
  <c r="E2727" i="9"/>
  <c r="E2728" i="9"/>
  <c r="E2729" i="9"/>
  <c r="E2730" i="9"/>
  <c r="E2731" i="9"/>
  <c r="E2732" i="9"/>
  <c r="E2733" i="9"/>
  <c r="E2734" i="9"/>
  <c r="E2735" i="9"/>
  <c r="E2736" i="9"/>
  <c r="E2737" i="9"/>
  <c r="E2738" i="9"/>
  <c r="E2739" i="9"/>
  <c r="E2740" i="9"/>
  <c r="E2741" i="9"/>
  <c r="E2742" i="9"/>
  <c r="E2743" i="9"/>
  <c r="E2744" i="9"/>
  <c r="E2745" i="9"/>
  <c r="E2746" i="9"/>
  <c r="E2747" i="9"/>
  <c r="E2748" i="9"/>
  <c r="E2749" i="9"/>
  <c r="E2750" i="9"/>
  <c r="E2751" i="9"/>
  <c r="E2752" i="9"/>
  <c r="E2753" i="9"/>
  <c r="E2754" i="9"/>
  <c r="E2755" i="9"/>
  <c r="E2756" i="9"/>
  <c r="E2757" i="9"/>
  <c r="E2758" i="9"/>
  <c r="E2759" i="9"/>
  <c r="E2760" i="9"/>
  <c r="E2761" i="9"/>
  <c r="E2762" i="9"/>
  <c r="E2763" i="9"/>
  <c r="E2764" i="9"/>
  <c r="E2765" i="9"/>
  <c r="E2766" i="9"/>
  <c r="E2767" i="9"/>
  <c r="E2768" i="9"/>
  <c r="E2769" i="9"/>
  <c r="E2770" i="9"/>
  <c r="E2771" i="9"/>
  <c r="E2772" i="9"/>
  <c r="E2773" i="9"/>
  <c r="E2774" i="9"/>
  <c r="E2775" i="9"/>
  <c r="E2776" i="9"/>
  <c r="E2777" i="9"/>
  <c r="E2778" i="9"/>
  <c r="E2779" i="9"/>
  <c r="E2780" i="9"/>
  <c r="E2781" i="9"/>
  <c r="E2782" i="9"/>
  <c r="E2783" i="9"/>
  <c r="E2784" i="9"/>
  <c r="E2785" i="9"/>
  <c r="E2786" i="9"/>
  <c r="E2787" i="9"/>
  <c r="E2788" i="9"/>
  <c r="E2789" i="9"/>
  <c r="E2790" i="9"/>
  <c r="E2791" i="9"/>
  <c r="E2792" i="9"/>
  <c r="E2793" i="9"/>
  <c r="E2794" i="9"/>
  <c r="E2795" i="9"/>
  <c r="E2796" i="9"/>
  <c r="E2797" i="9"/>
  <c r="E2798" i="9"/>
  <c r="E2799" i="9"/>
  <c r="E2800" i="9"/>
  <c r="E2801" i="9"/>
  <c r="E2802" i="9"/>
  <c r="E2803" i="9"/>
  <c r="E2804" i="9"/>
  <c r="E2805" i="9"/>
  <c r="E2806" i="9"/>
  <c r="E2807" i="9"/>
  <c r="E2808" i="9"/>
  <c r="E2809" i="9"/>
  <c r="E2810" i="9"/>
  <c r="E2811" i="9"/>
  <c r="E2812" i="9"/>
  <c r="E2813" i="9"/>
  <c r="E2814" i="9"/>
  <c r="E2815" i="9"/>
  <c r="E2816" i="9"/>
  <c r="E2817" i="9"/>
  <c r="E2818" i="9"/>
  <c r="E2819" i="9"/>
  <c r="E2820" i="9"/>
  <c r="E2821" i="9"/>
  <c r="E2822" i="9"/>
  <c r="E2823" i="9"/>
  <c r="E2824" i="9"/>
  <c r="E2825" i="9"/>
  <c r="E2826" i="9"/>
  <c r="E2827" i="9"/>
  <c r="E2828" i="9"/>
  <c r="E2829" i="9"/>
  <c r="E2830" i="9"/>
  <c r="E2831" i="9"/>
  <c r="E2832" i="9"/>
  <c r="E2833" i="9"/>
  <c r="E2834" i="9"/>
  <c r="E2835" i="9"/>
  <c r="E2836" i="9"/>
  <c r="E2837" i="9"/>
  <c r="E2838" i="9"/>
  <c r="E2839" i="9"/>
  <c r="E2840" i="9"/>
  <c r="E2841" i="9"/>
  <c r="E2842" i="9"/>
  <c r="E2843" i="9"/>
  <c r="E2844" i="9"/>
  <c r="E2845" i="9"/>
  <c r="E2846" i="9"/>
  <c r="E2847" i="9"/>
  <c r="E2848" i="9"/>
  <c r="E2849" i="9"/>
  <c r="E2850" i="9"/>
  <c r="E2851" i="9"/>
  <c r="E2852" i="9"/>
  <c r="E2853" i="9"/>
  <c r="E2854" i="9"/>
  <c r="E2855" i="9"/>
  <c r="E2856" i="9"/>
  <c r="E2857" i="9"/>
  <c r="E2858" i="9"/>
  <c r="E2859" i="9"/>
  <c r="E2860" i="9"/>
  <c r="E2861" i="9"/>
  <c r="E2862" i="9"/>
  <c r="E2863" i="9"/>
  <c r="E2864" i="9"/>
  <c r="E2865" i="9"/>
  <c r="E2866" i="9"/>
  <c r="E2867" i="9"/>
  <c r="E2868" i="9"/>
  <c r="E2869" i="9"/>
  <c r="E2870" i="9"/>
  <c r="E2871" i="9"/>
  <c r="E2872" i="9"/>
  <c r="E2873" i="9"/>
  <c r="E2874" i="9"/>
  <c r="E2875" i="9"/>
  <c r="E2876" i="9"/>
  <c r="E2877" i="9"/>
  <c r="E2878" i="9"/>
  <c r="E2879" i="9"/>
  <c r="E2880" i="9"/>
  <c r="E2881" i="9"/>
  <c r="E2882" i="9"/>
  <c r="E2883" i="9"/>
  <c r="E2884" i="9"/>
  <c r="E2885" i="9"/>
  <c r="E2886" i="9"/>
  <c r="E2887" i="9"/>
  <c r="E2888" i="9"/>
  <c r="E2889" i="9"/>
  <c r="E2890" i="9"/>
  <c r="E2891" i="9"/>
  <c r="E2892" i="9"/>
  <c r="E2893" i="9"/>
  <c r="E2894" i="9"/>
  <c r="E2895" i="9"/>
  <c r="E2896" i="9"/>
  <c r="E2897" i="9"/>
  <c r="E2898" i="9"/>
  <c r="E2899" i="9"/>
  <c r="E2900" i="9"/>
  <c r="E2901" i="9"/>
  <c r="E2902" i="9"/>
  <c r="E2903" i="9"/>
  <c r="E2904" i="9"/>
  <c r="E2905" i="9"/>
  <c r="E2906" i="9"/>
  <c r="E2907" i="9"/>
  <c r="E2908" i="9"/>
  <c r="E2909" i="9"/>
  <c r="E2910" i="9"/>
  <c r="E2911" i="9"/>
  <c r="E2912" i="9"/>
  <c r="E2913" i="9"/>
  <c r="E2914" i="9"/>
  <c r="E2915" i="9"/>
  <c r="E2916" i="9"/>
  <c r="E2917" i="9"/>
  <c r="E2918" i="9"/>
  <c r="E2919" i="9"/>
  <c r="E2920" i="9"/>
  <c r="E2921" i="9"/>
  <c r="E3" i="9"/>
  <c r="L87" i="9" s="1"/>
  <c r="G3" i="7"/>
  <c r="G4" i="7"/>
  <c r="G5" i="7"/>
  <c r="G6" i="7"/>
  <c r="G7" i="7"/>
  <c r="G8" i="7"/>
  <c r="G9" i="7"/>
  <c r="G10" i="7"/>
  <c r="G11" i="7"/>
  <c r="G12" i="7"/>
  <c r="G13" i="7"/>
  <c r="G14" i="7"/>
  <c r="G15" i="7"/>
  <c r="G16" i="7"/>
  <c r="G17" i="7"/>
  <c r="G18" i="7"/>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5" i="7"/>
  <c r="G2" i="7"/>
  <c r="D3" i="7"/>
  <c r="D4" i="7"/>
  <c r="D5" i="7"/>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2" i="7"/>
  <c r="F105" i="7"/>
  <c r="F117" i="7"/>
  <c r="F116" i="7"/>
  <c r="F10" i="7"/>
  <c r="F14" i="7"/>
  <c r="F9" i="7"/>
  <c r="F29" i="7"/>
  <c r="F28" i="7"/>
  <c r="F42" i="7"/>
  <c r="F148" i="7"/>
  <c r="F142" i="7"/>
  <c r="F89" i="7"/>
  <c r="F93" i="7"/>
  <c r="F90" i="7"/>
  <c r="F88" i="7"/>
  <c r="F87" i="7"/>
  <c r="F86" i="7"/>
  <c r="F65" i="7"/>
  <c r="F84" i="7"/>
  <c r="F54" i="7"/>
  <c r="F22" i="7"/>
  <c r="F21" i="7"/>
  <c r="F26" i="7"/>
  <c r="F33" i="7"/>
  <c r="F18" i="7"/>
  <c r="F17" i="7"/>
  <c r="F32" i="7"/>
  <c r="F53" i="7"/>
  <c r="F63" i="7"/>
  <c r="F52" i="7"/>
  <c r="F51" i="7"/>
  <c r="F31" i="7"/>
  <c r="F59" i="7"/>
  <c r="F36" i="7"/>
  <c r="F121" i="7"/>
  <c r="F120" i="7"/>
  <c r="F58" i="7"/>
  <c r="F114" i="7"/>
  <c r="F128" i="7"/>
  <c r="F56" i="7"/>
  <c r="F77" i="7"/>
  <c r="F30" i="7"/>
  <c r="F6" i="7"/>
  <c r="F12" i="7"/>
  <c r="F16" i="7"/>
  <c r="F27" i="7" l="1"/>
  <c r="F71" i="7"/>
  <c r="L41" i="9"/>
  <c r="F35" i="7"/>
  <c r="F113" i="7"/>
  <c r="F62" i="7"/>
  <c r="F25" i="7"/>
  <c r="F34" i="7"/>
  <c r="F23" i="7"/>
  <c r="F3" i="7"/>
  <c r="H3" i="7" s="1"/>
  <c r="F25" i="1" s="1"/>
  <c r="F85" i="7"/>
  <c r="F107" i="7"/>
  <c r="F145" i="7"/>
  <c r="F43" i="7"/>
  <c r="H43" i="7" s="1"/>
  <c r="F77" i="1" s="1"/>
  <c r="F15" i="7"/>
  <c r="L98" i="9"/>
  <c r="M98" i="9" s="1"/>
  <c r="H141" i="1" s="1"/>
  <c r="L126" i="9"/>
  <c r="M126" i="9" s="1"/>
  <c r="H51" i="1" s="1"/>
  <c r="L44" i="9"/>
  <c r="L18" i="9"/>
  <c r="L97" i="9"/>
  <c r="L27" i="9"/>
  <c r="L81" i="9"/>
  <c r="L16" i="9"/>
  <c r="L9" i="9"/>
  <c r="L5" i="9"/>
  <c r="L8" i="9"/>
  <c r="L102" i="9"/>
  <c r="F11" i="7"/>
  <c r="F115" i="7"/>
  <c r="F157" i="7"/>
  <c r="F99" i="7"/>
  <c r="L96" i="9"/>
  <c r="L45" i="9"/>
  <c r="L20" i="9"/>
  <c r="L120" i="9"/>
  <c r="L125" i="9"/>
  <c r="L115" i="9"/>
  <c r="L17" i="9"/>
  <c r="L166" i="9"/>
  <c r="L132" i="9"/>
  <c r="L69" i="9"/>
  <c r="L130" i="9"/>
  <c r="L83" i="9"/>
  <c r="L40" i="9"/>
  <c r="L68" i="9"/>
  <c r="L127" i="9"/>
  <c r="M127" i="9" s="1"/>
  <c r="H160" i="1" s="1"/>
  <c r="L139" i="9"/>
  <c r="L123" i="9"/>
  <c r="L156" i="9"/>
  <c r="L24" i="9"/>
  <c r="L149" i="9"/>
  <c r="L29" i="9"/>
  <c r="L155" i="9"/>
  <c r="L110" i="9"/>
  <c r="L52" i="9"/>
  <c r="L22" i="9"/>
  <c r="L151" i="9"/>
  <c r="L119" i="9"/>
  <c r="M119" i="9" s="1"/>
  <c r="H130" i="1" s="1"/>
  <c r="L133" i="9"/>
  <c r="L147" i="9"/>
  <c r="L160" i="9"/>
  <c r="M160" i="9" s="1"/>
  <c r="H161" i="1" s="1"/>
  <c r="L134" i="9"/>
  <c r="L142" i="9"/>
  <c r="L100" i="9"/>
  <c r="M100" i="9" s="1"/>
  <c r="H152" i="1" s="1"/>
  <c r="L43" i="9"/>
  <c r="L13" i="9"/>
  <c r="L165" i="9"/>
  <c r="L122" i="9"/>
  <c r="L143" i="9"/>
  <c r="L72" i="9"/>
  <c r="L136" i="9"/>
  <c r="L140" i="9"/>
  <c r="L58" i="9"/>
  <c r="L57" i="9"/>
  <c r="M57" i="9" s="1"/>
  <c r="H9" i="1" s="1"/>
  <c r="L91" i="9"/>
  <c r="L163" i="9"/>
  <c r="L62" i="9"/>
  <c r="L162" i="9"/>
  <c r="L129" i="9"/>
  <c r="L152" i="9"/>
  <c r="L145" i="9"/>
  <c r="L54" i="9"/>
  <c r="L15" i="9"/>
  <c r="L31" i="9"/>
  <c r="L59" i="9"/>
  <c r="L88" i="9"/>
  <c r="M88" i="9" s="1"/>
  <c r="H33" i="1" s="1"/>
  <c r="L107" i="9"/>
  <c r="M107" i="9" s="1"/>
  <c r="H43" i="1" s="1"/>
  <c r="L74" i="9"/>
  <c r="L104" i="9"/>
  <c r="L77" i="9"/>
  <c r="M77" i="9" s="1"/>
  <c r="H3" i="1" s="1"/>
  <c r="L7" i="9"/>
  <c r="M7" i="9" s="1"/>
  <c r="H38" i="1" s="1"/>
  <c r="L48" i="9"/>
  <c r="L117" i="9"/>
  <c r="L131" i="9"/>
  <c r="L55" i="9"/>
  <c r="L66" i="9"/>
  <c r="M66" i="9" s="1"/>
  <c r="H83" i="1" s="1"/>
  <c r="L124" i="9"/>
  <c r="L86" i="9"/>
  <c r="M86" i="9" s="1"/>
  <c r="H145" i="1" s="1"/>
  <c r="L93" i="9"/>
  <c r="L153" i="9"/>
  <c r="M153" i="9" s="1"/>
  <c r="H103" i="1" s="1"/>
  <c r="L158" i="9"/>
  <c r="M158" i="9" s="1"/>
  <c r="H30" i="1" s="1"/>
  <c r="L28" i="9"/>
  <c r="M28" i="9" s="1"/>
  <c r="H133" i="1" s="1"/>
  <c r="L53" i="9"/>
  <c r="M53" i="9" s="1"/>
  <c r="H74" i="1" s="1"/>
  <c r="L61" i="9"/>
  <c r="L138" i="9"/>
  <c r="M138" i="9" s="1"/>
  <c r="H151" i="1" s="1"/>
  <c r="L111" i="9"/>
  <c r="L37" i="9"/>
  <c r="L73" i="9"/>
  <c r="L116" i="9"/>
  <c r="L148" i="9"/>
  <c r="L146" i="9"/>
  <c r="M146" i="9" s="1"/>
  <c r="H22" i="1" s="1"/>
  <c r="L36" i="9"/>
  <c r="L99" i="9"/>
  <c r="M99" i="9" s="1"/>
  <c r="H118" i="1" s="1"/>
  <c r="L65" i="9"/>
  <c r="M65" i="9" s="1"/>
  <c r="H42" i="1" s="1"/>
  <c r="L135" i="9"/>
  <c r="M135" i="9" s="1"/>
  <c r="H144" i="1" s="1"/>
  <c r="L60" i="9"/>
  <c r="M60" i="9" s="1"/>
  <c r="H13" i="1" s="1"/>
  <c r="L34" i="9"/>
  <c r="M34" i="9" s="1"/>
  <c r="H73" i="1" s="1"/>
  <c r="L75" i="9"/>
  <c r="M75" i="9" s="1"/>
  <c r="H80" i="1" s="1"/>
  <c r="L109" i="9"/>
  <c r="M109" i="9" s="1"/>
  <c r="H105" i="1" s="1"/>
  <c r="L70" i="9"/>
  <c r="M70" i="9" s="1"/>
  <c r="H95" i="1" s="1"/>
  <c r="L144" i="9"/>
  <c r="L154" i="9"/>
  <c r="L25" i="9"/>
  <c r="L26" i="9"/>
  <c r="L161" i="9"/>
  <c r="M161" i="9" s="1"/>
  <c r="H131" i="1" s="1"/>
  <c r="L64" i="9"/>
  <c r="M64" i="9" s="1"/>
  <c r="H31" i="1" s="1"/>
  <c r="L39" i="9"/>
  <c r="M39" i="9" s="1"/>
  <c r="H127" i="1" s="1"/>
  <c r="L14" i="9"/>
  <c r="M14" i="9" s="1"/>
  <c r="H112" i="1" s="1"/>
  <c r="L6" i="9"/>
  <c r="M6" i="9" s="1"/>
  <c r="H26" i="1" s="1"/>
  <c r="L71" i="9"/>
  <c r="M71" i="9" s="1"/>
  <c r="H68" i="1" s="1"/>
  <c r="L30" i="9"/>
  <c r="M30" i="9" s="1"/>
  <c r="H57" i="1" s="1"/>
  <c r="L141" i="9"/>
  <c r="M141" i="9" s="1"/>
  <c r="H97" i="1" s="1"/>
  <c r="L137" i="9"/>
  <c r="M137" i="9" s="1"/>
  <c r="H82" i="1" s="1"/>
  <c r="L32" i="9"/>
  <c r="L49" i="9"/>
  <c r="M49" i="9" s="1"/>
  <c r="H35" i="1" s="1"/>
  <c r="L103" i="9"/>
  <c r="L76" i="9"/>
  <c r="L42" i="9"/>
  <c r="M42" i="9" s="1"/>
  <c r="H6" i="1" s="1"/>
  <c r="L159" i="9"/>
  <c r="M159" i="9" s="1"/>
  <c r="H159" i="1" s="1"/>
  <c r="L84" i="9"/>
  <c r="M84" i="9" s="1"/>
  <c r="H94" i="1" s="1"/>
  <c r="L113" i="9"/>
  <c r="M113" i="9" s="1"/>
  <c r="H8" i="1" s="1"/>
  <c r="L56" i="9"/>
  <c r="M56" i="9" s="1"/>
  <c r="H49" i="1" s="1"/>
  <c r="L108" i="9"/>
  <c r="M108" i="9" s="1"/>
  <c r="H156" i="1" s="1"/>
  <c r="L19" i="9"/>
  <c r="M19" i="9" s="1"/>
  <c r="H101" i="1" s="1"/>
  <c r="L80" i="9"/>
  <c r="M80" i="9" s="1"/>
  <c r="H102" i="1" s="1"/>
  <c r="L79" i="9"/>
  <c r="M79" i="9" s="1"/>
  <c r="H89" i="1" s="1"/>
  <c r="L78" i="9"/>
  <c r="M78" i="9" s="1"/>
  <c r="H85" i="1" s="1"/>
  <c r="L157" i="9"/>
  <c r="M157" i="9" s="1"/>
  <c r="H47" i="1" s="1"/>
  <c r="L164" i="9"/>
  <c r="M164" i="9" s="1"/>
  <c r="H139" i="1" s="1"/>
  <c r="L114" i="9"/>
  <c r="M114" i="9" s="1"/>
  <c r="H56" i="1" s="1"/>
  <c r="L150" i="9"/>
  <c r="M150" i="9" s="1"/>
  <c r="H117" i="1" s="1"/>
  <c r="L105" i="9"/>
  <c r="M105" i="9" s="1"/>
  <c r="H93" i="1" s="1"/>
  <c r="L95" i="9"/>
  <c r="M95" i="9" s="1"/>
  <c r="H12" i="1" s="1"/>
  <c r="L118" i="9"/>
  <c r="M118" i="9" s="1"/>
  <c r="H115" i="1" s="1"/>
  <c r="L106" i="9"/>
  <c r="M106" i="9" s="1"/>
  <c r="H140" i="1" s="1"/>
  <c r="L12" i="9"/>
  <c r="M12" i="9" s="1"/>
  <c r="H126" i="1" s="1"/>
  <c r="L51" i="9"/>
  <c r="M51" i="9" s="1"/>
  <c r="H66" i="1" s="1"/>
  <c r="L89" i="9"/>
  <c r="M89" i="9" s="1"/>
  <c r="H46" i="1" s="1"/>
  <c r="L10" i="9"/>
  <c r="M10" i="9" s="1"/>
  <c r="H154" i="1" s="1"/>
  <c r="L38" i="9"/>
  <c r="M38" i="9" s="1"/>
  <c r="H5" i="1" s="1"/>
  <c r="L47" i="9"/>
  <c r="M47" i="9" s="1"/>
  <c r="H91" i="1" s="1"/>
  <c r="L82" i="9"/>
  <c r="L11" i="9"/>
  <c r="M11" i="9" s="1"/>
  <c r="H32" i="1" s="1"/>
  <c r="L94" i="9"/>
  <c r="M94" i="9" s="1"/>
  <c r="H37" i="1" s="1"/>
  <c r="L101" i="9"/>
  <c r="L46" i="9"/>
  <c r="M46" i="9" s="1"/>
  <c r="H15" i="1" s="1"/>
  <c r="L121" i="9"/>
  <c r="M121" i="9" s="1"/>
  <c r="H78" i="1" s="1"/>
  <c r="L92" i="9"/>
  <c r="M92" i="9" s="1"/>
  <c r="H100" i="1" s="1"/>
  <c r="L128" i="9"/>
  <c r="M128" i="9" s="1"/>
  <c r="H119" i="1" s="1"/>
  <c r="L33" i="9"/>
  <c r="M33" i="9" s="1"/>
  <c r="H96" i="1" s="1"/>
  <c r="L23" i="9"/>
  <c r="M23" i="9" s="1"/>
  <c r="H24" i="1" s="1"/>
  <c r="L90" i="9"/>
  <c r="M90" i="9" s="1"/>
  <c r="H106" i="1" s="1"/>
  <c r="L85" i="9"/>
  <c r="M85" i="9" s="1"/>
  <c r="H148" i="1" s="1"/>
  <c r="L63" i="9"/>
  <c r="M63" i="9" s="1"/>
  <c r="H150" i="1" s="1"/>
  <c r="L4" i="9"/>
  <c r="M4" i="9" s="1"/>
  <c r="H25" i="1" s="1"/>
  <c r="L21" i="9"/>
  <c r="M21" i="9" s="1"/>
  <c r="H69" i="1" s="1"/>
  <c r="L50" i="9"/>
  <c r="M50" i="9" s="1"/>
  <c r="H88" i="1" s="1"/>
  <c r="L112" i="9"/>
  <c r="M112" i="9" s="1"/>
  <c r="H53" i="1" s="1"/>
  <c r="L35" i="9"/>
  <c r="F100" i="7"/>
  <c r="F156" i="7"/>
  <c r="F44" i="7"/>
  <c r="F57" i="7"/>
  <c r="F24" i="7"/>
  <c r="F78" i="7"/>
  <c r="F126" i="7"/>
  <c r="H126" i="7" s="1"/>
  <c r="F160" i="1" s="1"/>
  <c r="F130" i="7"/>
  <c r="F101" i="7"/>
  <c r="F91" i="7"/>
  <c r="F118" i="7"/>
  <c r="F46" i="7"/>
  <c r="F7" i="7"/>
  <c r="F61" i="7"/>
  <c r="H61" i="7" s="1"/>
  <c r="F16" i="1" s="1"/>
  <c r="F4" i="7"/>
  <c r="F164" i="7"/>
  <c r="F129" i="7"/>
  <c r="F39" i="7"/>
  <c r="F55" i="7"/>
  <c r="F144" i="7"/>
  <c r="F5" i="7"/>
  <c r="F146" i="7"/>
  <c r="F97" i="7"/>
  <c r="F136" i="7"/>
  <c r="H136" i="7" s="1"/>
  <c r="F82" i="1" s="1"/>
  <c r="F64" i="7"/>
  <c r="H64" i="7" s="1"/>
  <c r="F42" i="1" s="1"/>
  <c r="F106" i="7"/>
  <c r="H106" i="7" s="1"/>
  <c r="F43" i="1" s="1"/>
  <c r="F147" i="7"/>
  <c r="H147" i="7" s="1"/>
  <c r="F98" i="1" s="1"/>
  <c r="F98" i="7"/>
  <c r="F136" i="1"/>
  <c r="F92" i="7"/>
  <c r="F41" i="7"/>
  <c r="F119" i="7"/>
  <c r="F70" i="7"/>
  <c r="F109" i="7"/>
  <c r="F112" i="7"/>
  <c r="F110" i="7"/>
  <c r="F139" i="7"/>
  <c r="F140" i="7"/>
  <c r="F72" i="7"/>
  <c r="F73" i="7"/>
  <c r="F68" i="7"/>
  <c r="F45" i="7"/>
  <c r="F82" i="7"/>
  <c r="F154" i="7"/>
  <c r="F138" i="7"/>
  <c r="F83" i="7"/>
  <c r="F19" i="7"/>
  <c r="F150" i="7"/>
  <c r="F159" i="7"/>
  <c r="F13" i="7"/>
  <c r="F102" i="7"/>
  <c r="F40" i="7"/>
  <c r="F131" i="7"/>
  <c r="F111" i="7"/>
  <c r="H111" i="7" s="1"/>
  <c r="F53" i="1" s="1"/>
  <c r="F103" i="7"/>
  <c r="F108" i="7"/>
  <c r="F122" i="7"/>
  <c r="F158" i="7"/>
  <c r="F20" i="7"/>
  <c r="F79" i="7"/>
  <c r="F37" i="7"/>
  <c r="F94" i="7"/>
  <c r="F66" i="7"/>
  <c r="F60" i="7"/>
  <c r="F49" i="7"/>
  <c r="F132" i="7"/>
  <c r="F134" i="7"/>
  <c r="F67" i="7"/>
  <c r="F47" i="7"/>
  <c r="F50" i="7"/>
  <c r="F74" i="7"/>
  <c r="F160" i="7"/>
  <c r="F135" i="7"/>
  <c r="F75" i="7"/>
  <c r="F151" i="7"/>
  <c r="F76" i="7"/>
  <c r="F48" i="7"/>
  <c r="F95" i="7"/>
  <c r="F81" i="7"/>
  <c r="F141" i="7"/>
  <c r="F133" i="7"/>
  <c r="F152" i="7"/>
  <c r="F125" i="7"/>
  <c r="F38" i="7"/>
  <c r="F162" i="7"/>
  <c r="F149" i="7"/>
  <c r="H149" i="7" s="1"/>
  <c r="F117" i="1" s="1"/>
  <c r="F124" i="7"/>
  <c r="H124" i="7" s="1"/>
  <c r="F149" i="1" s="1"/>
  <c r="F80" i="7"/>
  <c r="F8" i="7"/>
  <c r="F96" i="7"/>
  <c r="F104" i="7"/>
  <c r="F123" i="7"/>
  <c r="H123" i="7" s="1"/>
  <c r="F132" i="1" s="1"/>
  <c r="F137" i="7"/>
  <c r="F161" i="7"/>
  <c r="F153" i="7"/>
  <c r="F163" i="7"/>
  <c r="F127" i="7"/>
  <c r="F155" i="7"/>
  <c r="F165" i="7"/>
  <c r="F69" i="7"/>
  <c r="F143" i="7"/>
  <c r="M97" i="9"/>
  <c r="H120" i="1" s="1"/>
  <c r="M62" i="9"/>
  <c r="H16" i="1" s="1"/>
  <c r="M96" i="9"/>
  <c r="H104" i="1" s="1"/>
  <c r="M69" i="9"/>
  <c r="H147" i="1" s="1"/>
  <c r="M45" i="9"/>
  <c r="H58" i="1" s="1"/>
  <c r="M44" i="9"/>
  <c r="H77" i="1" s="1"/>
  <c r="M43" i="9"/>
  <c r="H2" i="1" s="1"/>
  <c r="M41" i="9"/>
  <c r="H45" i="1" s="1"/>
  <c r="M40" i="9"/>
  <c r="H28" i="1" s="1"/>
  <c r="M68" i="9"/>
  <c r="H146" i="1" s="1"/>
  <c r="M67" i="9"/>
  <c r="H79" i="1" s="1"/>
  <c r="M29" i="9"/>
  <c r="H109" i="1" s="1"/>
  <c r="M27" i="9"/>
  <c r="H61" i="1" s="1"/>
  <c r="M166" i="9"/>
  <c r="H20" i="1" s="1"/>
  <c r="M26" i="9"/>
  <c r="H129" i="1" s="1"/>
  <c r="M165" i="9"/>
  <c r="H165" i="1" s="1"/>
  <c r="M20" i="9"/>
  <c r="H72" i="1" s="1"/>
  <c r="M163" i="9"/>
  <c r="H10" i="1" s="1"/>
  <c r="M162" i="9"/>
  <c r="H11" i="1" s="1"/>
  <c r="M134" i="9"/>
  <c r="H162" i="1" s="1"/>
  <c r="M18" i="9"/>
  <c r="H135" i="1" s="1"/>
  <c r="M13" i="9"/>
  <c r="H64" i="1" s="1"/>
  <c r="M17" i="9"/>
  <c r="H125" i="1" s="1"/>
  <c r="M133" i="9"/>
  <c r="H50" i="1" s="1"/>
  <c r="M130" i="9"/>
  <c r="H59" i="1" s="1"/>
  <c r="M129" i="9"/>
  <c r="H158" i="1" s="1"/>
  <c r="M120" i="9"/>
  <c r="H27" i="1" s="1"/>
  <c r="M117" i="9"/>
  <c r="H163" i="1" s="1"/>
  <c r="M132" i="9"/>
  <c r="H60" i="1" s="1"/>
  <c r="M136" i="9"/>
  <c r="H107" i="1" s="1"/>
  <c r="M116" i="9"/>
  <c r="H71" i="1" s="1"/>
  <c r="M83" i="9"/>
  <c r="H157" i="1" s="1"/>
  <c r="M82" i="9"/>
  <c r="H111" i="1" s="1"/>
  <c r="M140" i="9"/>
  <c r="H110" i="1" s="1"/>
  <c r="M125" i="9"/>
  <c r="H149" i="1" s="1"/>
  <c r="M149" i="9"/>
  <c r="H67" i="1" s="1"/>
  <c r="M131" i="9"/>
  <c r="H137" i="1" s="1"/>
  <c r="M122" i="9"/>
  <c r="H81" i="1" s="1"/>
  <c r="M115" i="9"/>
  <c r="H4" i="1" s="1"/>
  <c r="M104" i="9"/>
  <c r="H41" i="1" s="1"/>
  <c r="M58" i="9"/>
  <c r="H62" i="1" s="1"/>
  <c r="M139" i="9"/>
  <c r="H86" i="1" s="1"/>
  <c r="M124" i="9"/>
  <c r="H132" i="1" s="1"/>
  <c r="M151" i="9"/>
  <c r="H123" i="1" s="1"/>
  <c r="M123" i="9"/>
  <c r="H63" i="1" s="1"/>
  <c r="M148" i="9"/>
  <c r="H98" i="1" s="1"/>
  <c r="M147" i="9"/>
  <c r="H113" i="1" s="1"/>
  <c r="M156" i="9"/>
  <c r="H153" i="1" s="1"/>
  <c r="M152" i="9"/>
  <c r="H36" i="1" s="1"/>
  <c r="M145" i="9"/>
  <c r="H17" i="1" s="1"/>
  <c r="M144" i="9"/>
  <c r="H84" i="1" s="1"/>
  <c r="M155" i="9"/>
  <c r="H164" i="1" s="1"/>
  <c r="M154" i="9"/>
  <c r="H87" i="1" s="1"/>
  <c r="M143" i="9"/>
  <c r="H34" i="1" s="1"/>
  <c r="M142" i="9"/>
  <c r="H18" i="1" s="1"/>
  <c r="M111" i="9"/>
  <c r="H54" i="1" s="1"/>
  <c r="M110" i="9"/>
  <c r="H128" i="1" s="1"/>
  <c r="M81" i="9"/>
  <c r="H29" i="1" s="1"/>
  <c r="M55" i="9"/>
  <c r="H116" i="1" s="1"/>
  <c r="M54" i="9"/>
  <c r="H65" i="1" s="1"/>
  <c r="M52" i="9"/>
  <c r="H52" i="1" s="1"/>
  <c r="M16" i="9"/>
  <c r="H14" i="1" s="1"/>
  <c r="M15" i="9"/>
  <c r="H48" i="1" s="1"/>
  <c r="M35" i="9"/>
  <c r="H134" i="1" s="1"/>
  <c r="M9" i="9"/>
  <c r="H138" i="1" s="1"/>
  <c r="M32" i="9"/>
  <c r="H108" i="1" s="1"/>
  <c r="M31" i="9"/>
  <c r="H75" i="1" s="1"/>
  <c r="M5" i="9"/>
  <c r="H142" i="1" s="1"/>
  <c r="M8" i="9"/>
  <c r="H155" i="1" s="1"/>
  <c r="M61" i="9"/>
  <c r="H23" i="1" s="1"/>
  <c r="M37" i="9"/>
  <c r="H40" i="1" s="1"/>
  <c r="M36" i="9"/>
  <c r="H39" i="1" s="1"/>
  <c r="M25" i="9"/>
  <c r="H55" i="1" s="1"/>
  <c r="M24" i="9"/>
  <c r="H143" i="1" s="1"/>
  <c r="M48" i="9"/>
  <c r="H19" i="1" s="1"/>
  <c r="M103" i="9"/>
  <c r="H122" i="1" s="1"/>
  <c r="M102" i="9"/>
  <c r="H121" i="1" s="1"/>
  <c r="M59" i="9"/>
  <c r="H70" i="1" s="1"/>
  <c r="M73" i="9"/>
  <c r="H7" i="1" s="1"/>
  <c r="M72" i="9"/>
  <c r="H21" i="1" s="1"/>
  <c r="M91" i="9"/>
  <c r="H92" i="1" s="1"/>
  <c r="M101" i="9"/>
  <c r="H44" i="1" s="1"/>
  <c r="M76" i="9"/>
  <c r="H76" i="1" s="1"/>
  <c r="M22" i="9"/>
  <c r="H124" i="1" s="1"/>
  <c r="M74" i="9"/>
  <c r="H99" i="1" s="1"/>
  <c r="M93" i="9"/>
  <c r="H90" i="1" s="1"/>
  <c r="M87" i="9"/>
  <c r="H114" i="1" s="1"/>
  <c r="M3" i="9"/>
  <c r="H136" i="1" s="1"/>
  <c r="H16" i="7"/>
  <c r="F125" i="1" s="1"/>
  <c r="H12" i="7"/>
  <c r="F64" i="1" s="1"/>
  <c r="H30" i="7"/>
  <c r="F75" i="1" s="1"/>
  <c r="H130" i="7"/>
  <c r="F137" i="1" s="1"/>
  <c r="H32" i="7"/>
  <c r="F96" i="1" s="1"/>
  <c r="H17" i="7"/>
  <c r="F135" i="1" s="1"/>
  <c r="H34" i="7"/>
  <c r="F134" i="1" s="1"/>
  <c r="H107" i="7"/>
  <c r="F156" i="1" s="1"/>
  <c r="H87" i="7"/>
  <c r="F33" i="1" s="1"/>
  <c r="H110" i="7"/>
  <c r="F54" i="1" s="1"/>
  <c r="H148" i="7"/>
  <c r="F67" i="1" s="1"/>
  <c r="H99" i="7"/>
  <c r="F152" i="1" s="1"/>
  <c r="R34" i="1" l="1"/>
  <c r="R158" i="1"/>
  <c r="R121" i="1"/>
  <c r="R122" i="1"/>
  <c r="R113" i="1"/>
  <c r="R148" i="1"/>
  <c r="R73" i="1"/>
  <c r="R90" i="1"/>
  <c r="R29" i="1"/>
  <c r="R165" i="1"/>
  <c r="R124" i="1"/>
  <c r="R76" i="1"/>
  <c r="R155" i="1"/>
  <c r="R18" i="1"/>
  <c r="R62" i="1"/>
  <c r="R27" i="1"/>
  <c r="R61" i="1"/>
  <c r="R78" i="1"/>
  <c r="R12" i="1"/>
  <c r="R159" i="1"/>
  <c r="R131" i="1"/>
  <c r="R22" i="1"/>
  <c r="R83" i="1"/>
  <c r="R92" i="1"/>
  <c r="R75" i="1"/>
  <c r="R87" i="1"/>
  <c r="R4" i="1"/>
  <c r="R59" i="1"/>
  <c r="R79" i="1"/>
  <c r="R117" i="1"/>
  <c r="R21" i="1"/>
  <c r="R108" i="1"/>
  <c r="R164" i="1"/>
  <c r="R81" i="1"/>
  <c r="R50" i="1"/>
  <c r="R146" i="1"/>
  <c r="R53" i="1"/>
  <c r="R37" i="1"/>
  <c r="R56" i="1"/>
  <c r="R35" i="1"/>
  <c r="R15" i="1"/>
  <c r="R88" i="1"/>
  <c r="R134" i="1"/>
  <c r="R17" i="1"/>
  <c r="R67" i="1"/>
  <c r="R64" i="1"/>
  <c r="R45" i="1"/>
  <c r="R69" i="1"/>
  <c r="R47" i="1"/>
  <c r="R95" i="1"/>
  <c r="R41" i="1"/>
  <c r="R139" i="1"/>
  <c r="R25" i="1"/>
  <c r="R91" i="1"/>
  <c r="R85" i="1"/>
  <c r="R82" i="1"/>
  <c r="R105" i="1"/>
  <c r="R151" i="1"/>
  <c r="R38" i="1"/>
  <c r="R152" i="1"/>
  <c r="R44" i="1"/>
  <c r="R137" i="1"/>
  <c r="R36" i="1"/>
  <c r="R135" i="1"/>
  <c r="R14" i="1"/>
  <c r="R77" i="1"/>
  <c r="R150" i="1"/>
  <c r="R5" i="1"/>
  <c r="R89" i="1"/>
  <c r="R97" i="1"/>
  <c r="R80" i="1"/>
  <c r="R3" i="1"/>
  <c r="R74" i="1"/>
  <c r="R161" i="1"/>
  <c r="R109" i="1"/>
  <c r="R7" i="1"/>
  <c r="R70" i="1"/>
  <c r="R48" i="1"/>
  <c r="R2" i="1"/>
  <c r="R110" i="1"/>
  <c r="R19" i="1"/>
  <c r="R111" i="1"/>
  <c r="R58" i="1"/>
  <c r="R102" i="1"/>
  <c r="R136" i="1"/>
  <c r="R65" i="1"/>
  <c r="R157" i="1"/>
  <c r="R10" i="1"/>
  <c r="R147" i="1"/>
  <c r="R106" i="1"/>
  <c r="R46" i="1"/>
  <c r="R101" i="1"/>
  <c r="R68" i="1"/>
  <c r="R13" i="1"/>
  <c r="R133" i="1"/>
  <c r="R9" i="1"/>
  <c r="R114" i="1"/>
  <c r="R55" i="1"/>
  <c r="R116" i="1"/>
  <c r="R63" i="1"/>
  <c r="R71" i="1"/>
  <c r="R72" i="1"/>
  <c r="R104" i="1"/>
  <c r="R24" i="1"/>
  <c r="R66" i="1"/>
  <c r="R156" i="1"/>
  <c r="R26" i="1"/>
  <c r="R144" i="1"/>
  <c r="R30" i="1"/>
  <c r="R43" i="1"/>
  <c r="R160" i="1"/>
  <c r="R142" i="1"/>
  <c r="R6" i="1"/>
  <c r="R138" i="1"/>
  <c r="R125" i="1"/>
  <c r="R32" i="1"/>
  <c r="R16" i="1"/>
  <c r="R96" i="1"/>
  <c r="R126" i="1"/>
  <c r="R49" i="1"/>
  <c r="R112" i="1"/>
  <c r="R42" i="1"/>
  <c r="R103" i="1"/>
  <c r="R33" i="1"/>
  <c r="R51" i="1"/>
  <c r="R93" i="1"/>
  <c r="R28" i="1"/>
  <c r="R149" i="1"/>
  <c r="R162" i="1"/>
  <c r="R11" i="1"/>
  <c r="R154" i="1"/>
  <c r="R98" i="1"/>
  <c r="R123" i="1"/>
  <c r="R99" i="1"/>
  <c r="R40" i="1"/>
  <c r="R128" i="1"/>
  <c r="R132" i="1"/>
  <c r="R60" i="1"/>
  <c r="R129" i="1"/>
  <c r="R120" i="1"/>
  <c r="R119" i="1"/>
  <c r="R140" i="1"/>
  <c r="R8" i="1"/>
  <c r="R127" i="1"/>
  <c r="R118" i="1"/>
  <c r="R130" i="1"/>
  <c r="R141" i="1"/>
  <c r="R84" i="1"/>
  <c r="R153" i="1"/>
  <c r="R52" i="1"/>
  <c r="R57" i="1"/>
  <c r="R143" i="1"/>
  <c r="R39" i="1"/>
  <c r="R107" i="1"/>
  <c r="R23" i="1"/>
  <c r="R54" i="1"/>
  <c r="R86" i="1"/>
  <c r="R163" i="1"/>
  <c r="R20" i="1"/>
  <c r="R100" i="1"/>
  <c r="R115" i="1"/>
  <c r="R94" i="1"/>
  <c r="R31" i="1"/>
  <c r="R145" i="1"/>
  <c r="H59" i="7"/>
  <c r="F13" i="1" s="1"/>
  <c r="H79" i="7"/>
  <c r="F102" i="1" s="1"/>
  <c r="H39" i="7"/>
  <c r="F28" i="1" s="1"/>
  <c r="H45" i="7"/>
  <c r="F15" i="1" s="1"/>
  <c r="H72" i="7"/>
  <c r="F7" i="1" s="1"/>
  <c r="H140" i="7"/>
  <c r="F97" i="1" s="1"/>
  <c r="H23" i="7"/>
  <c r="F143" i="1" s="1"/>
  <c r="H95" i="7"/>
  <c r="F104" i="1" s="1"/>
  <c r="H80" i="7"/>
  <c r="F29" i="1" s="1"/>
  <c r="H62" i="7"/>
  <c r="F150" i="1" s="1"/>
  <c r="H47" i="7"/>
  <c r="F19" i="1" s="1"/>
  <c r="H67" i="7"/>
  <c r="F146" i="1" s="1"/>
  <c r="H42" i="7"/>
  <c r="F2" i="1" s="1"/>
  <c r="H26" i="7"/>
  <c r="F61" i="1" s="1"/>
  <c r="H58" i="7"/>
  <c r="F70" i="1" s="1"/>
  <c r="H92" i="7"/>
  <c r="F90" i="1" s="1"/>
  <c r="H35" i="7"/>
  <c r="F39" i="1" s="1"/>
  <c r="H13" i="7"/>
  <c r="F112" i="1" s="1"/>
  <c r="H102" i="7"/>
  <c r="F122" i="1" s="1"/>
  <c r="H103" i="7"/>
  <c r="F41" i="1" s="1"/>
  <c r="H108" i="7"/>
  <c r="F105" i="1" s="1"/>
  <c r="H41" i="7"/>
  <c r="F6" i="1" s="1"/>
  <c r="H33" i="7"/>
  <c r="F73" i="1" s="1"/>
  <c r="H101" i="7"/>
  <c r="F121" i="1" s="1"/>
  <c r="H78" i="7"/>
  <c r="F89" i="1" s="1"/>
  <c r="H122" i="7"/>
  <c r="F63" i="1" s="1"/>
  <c r="H40" i="7"/>
  <c r="F45" i="1" s="1"/>
  <c r="H91" i="7"/>
  <c r="F100" i="1" s="1"/>
  <c r="H25" i="7"/>
  <c r="F129" i="1" s="1"/>
  <c r="H118" i="7"/>
  <c r="F130" i="1" s="1"/>
  <c r="H150" i="7"/>
  <c r="F123" i="1" s="1"/>
  <c r="H90" i="7"/>
  <c r="F92" i="1" s="1"/>
  <c r="H19" i="7"/>
  <c r="F72" i="1" s="1"/>
  <c r="H100" i="7"/>
  <c r="F44" i="1" s="1"/>
  <c r="H6" i="7"/>
  <c r="F38" i="1" s="1"/>
  <c r="H98" i="7"/>
  <c r="F118" i="1" s="1"/>
  <c r="H117" i="7"/>
  <c r="F115" i="1" s="1"/>
  <c r="H36" i="7"/>
  <c r="F40" i="1" s="1"/>
  <c r="H137" i="7"/>
  <c r="F151" i="1" s="1"/>
  <c r="H28" i="7"/>
  <c r="F109" i="1" s="1"/>
  <c r="H93" i="7"/>
  <c r="F37" i="1" s="1"/>
  <c r="H20" i="7"/>
  <c r="F69" i="1" s="1"/>
  <c r="H139" i="7"/>
  <c r="F110" i="1" s="1"/>
  <c r="H44" i="7"/>
  <c r="F58" i="1" s="1"/>
  <c r="H71" i="7"/>
  <c r="F21" i="1" s="1"/>
  <c r="H22" i="7"/>
  <c r="F24" i="1" s="1"/>
  <c r="H46" i="7"/>
  <c r="F91" i="1" s="1"/>
  <c r="H56" i="7"/>
  <c r="F9" i="1" s="1"/>
  <c r="H138" i="7"/>
  <c r="F86" i="1" s="1"/>
  <c r="H29" i="7"/>
  <c r="F57" i="1" s="1"/>
  <c r="H89" i="7"/>
  <c r="F106" i="1" s="1"/>
  <c r="H21" i="7"/>
  <c r="F124" i="1" s="1"/>
  <c r="H121" i="7"/>
  <c r="F81" i="1" s="1"/>
  <c r="H77" i="7"/>
  <c r="F85" i="1" s="1"/>
  <c r="H116" i="7"/>
  <c r="F163" i="1" s="1"/>
  <c r="H119" i="7"/>
  <c r="F27" i="1" s="1"/>
  <c r="H50" i="7"/>
  <c r="F66" i="1" s="1"/>
  <c r="H60" i="7"/>
  <c r="F23" i="1" s="1"/>
  <c r="H66" i="7"/>
  <c r="F79" i="1" s="1"/>
  <c r="H97" i="7"/>
  <c r="F141" i="1" s="1"/>
  <c r="H65" i="7"/>
  <c r="F83" i="1" s="1"/>
  <c r="H63" i="7"/>
  <c r="F31" i="1" s="1"/>
  <c r="H53" i="7"/>
  <c r="F65" i="1" s="1"/>
  <c r="H154" i="7"/>
  <c r="F164" i="1" s="1"/>
  <c r="H146" i="7"/>
  <c r="F113" i="1" s="1"/>
  <c r="H31" i="7"/>
  <c r="F108" i="1" s="1"/>
  <c r="H141" i="7"/>
  <c r="F18" i="1" s="1"/>
  <c r="H86" i="7"/>
  <c r="F114" i="1" s="1"/>
  <c r="H10" i="7"/>
  <c r="F32" i="1" s="1"/>
  <c r="H8" i="7"/>
  <c r="F138" i="1" s="1"/>
  <c r="H133" i="7"/>
  <c r="F162" i="1" s="1"/>
  <c r="H81" i="7"/>
  <c r="F111" i="1" s="1"/>
  <c r="H160" i="7"/>
  <c r="F131" i="1" s="1"/>
  <c r="H74" i="7"/>
  <c r="F80" i="1" s="1"/>
  <c r="H152" i="7"/>
  <c r="F103" i="1" s="1"/>
  <c r="H135" i="7"/>
  <c r="F107" i="1" s="1"/>
  <c r="H132" i="7"/>
  <c r="F50" i="1" s="1"/>
  <c r="H73" i="7"/>
  <c r="F99" i="1" s="1"/>
  <c r="H49" i="7"/>
  <c r="F88" i="1" s="1"/>
  <c r="H134" i="7"/>
  <c r="F144" i="1" s="1"/>
  <c r="H158" i="7"/>
  <c r="F159" i="1" s="1"/>
  <c r="H94" i="7"/>
  <c r="F12" i="1" s="1"/>
  <c r="H24" i="7"/>
  <c r="F55" i="1" s="1"/>
  <c r="H37" i="7"/>
  <c r="F5" i="1" s="1"/>
  <c r="H57" i="7"/>
  <c r="F62" i="1" s="1"/>
  <c r="H120" i="7"/>
  <c r="F78" i="1" s="1"/>
  <c r="H76" i="7"/>
  <c r="F3" i="1" s="1"/>
  <c r="H159" i="7"/>
  <c r="F161" i="1" s="1"/>
  <c r="H157" i="7"/>
  <c r="F30" i="1" s="1"/>
  <c r="H88" i="7"/>
  <c r="F46" i="1" s="1"/>
  <c r="H18" i="7"/>
  <c r="F101" i="1" s="1"/>
  <c r="H131" i="7"/>
  <c r="F60" i="1" s="1"/>
  <c r="H129" i="7"/>
  <c r="F59" i="1" s="1"/>
  <c r="H4" i="7"/>
  <c r="F142" i="1" s="1"/>
  <c r="H144" i="7"/>
  <c r="F17" i="1" s="1"/>
  <c r="H11" i="7"/>
  <c r="F126" i="1" s="1"/>
  <c r="H84" i="7"/>
  <c r="F148" i="1" s="1"/>
  <c r="H5" i="7"/>
  <c r="F26" i="1" s="1"/>
  <c r="H55" i="7"/>
  <c r="F49" i="1" s="1"/>
  <c r="H14" i="7"/>
  <c r="F48" i="1" s="1"/>
  <c r="H143" i="7"/>
  <c r="F84" i="1" s="1"/>
  <c r="H69" i="7"/>
  <c r="F95" i="1" s="1"/>
  <c r="H165" i="7"/>
  <c r="F20" i="1" s="1"/>
  <c r="H9" i="7"/>
  <c r="F154" i="1" s="1"/>
  <c r="H155" i="7"/>
  <c r="F153" i="1" s="1"/>
  <c r="H54" i="7"/>
  <c r="F116" i="1" s="1"/>
  <c r="H51" i="7"/>
  <c r="F52" i="1" s="1"/>
  <c r="H127" i="7"/>
  <c r="F119" i="1" s="1"/>
  <c r="H163" i="7"/>
  <c r="F139" i="1" s="1"/>
  <c r="H153" i="7"/>
  <c r="F87" i="1" s="1"/>
  <c r="H83" i="7"/>
  <c r="F94" i="1" s="1"/>
  <c r="H96" i="7"/>
  <c r="F120" i="1" s="1"/>
  <c r="H162" i="7"/>
  <c r="F10" i="1" s="1"/>
  <c r="H7" i="7"/>
  <c r="F155" i="1" s="1"/>
  <c r="H142" i="7"/>
  <c r="F34" i="1" s="1"/>
  <c r="H82" i="7"/>
  <c r="F157" i="1" s="1"/>
  <c r="H38" i="7"/>
  <c r="F127" i="1" s="1"/>
  <c r="H125" i="7"/>
  <c r="F51" i="1" s="1"/>
  <c r="H151" i="7"/>
  <c r="F36" i="1" s="1"/>
  <c r="H161" i="7"/>
  <c r="F11" i="1" s="1"/>
  <c r="H75" i="7"/>
  <c r="F76" i="1" s="1"/>
  <c r="H48" i="7"/>
  <c r="F35" i="1" s="1"/>
  <c r="H68" i="7"/>
  <c r="F147" i="1" s="1"/>
  <c r="H105" i="7"/>
  <c r="F140" i="1" s="1"/>
  <c r="H70" i="7"/>
  <c r="F68" i="1" s="1"/>
  <c r="H109" i="7"/>
  <c r="F128" i="1" s="1"/>
  <c r="H27" i="7"/>
  <c r="F133" i="1" s="1"/>
  <c r="H104" i="7"/>
  <c r="F93" i="1" s="1"/>
  <c r="H112" i="7"/>
  <c r="F8" i="1" s="1"/>
  <c r="H164" i="7"/>
  <c r="F165" i="1" s="1"/>
  <c r="H128" i="7"/>
  <c r="F158" i="1" s="1"/>
  <c r="H156" i="7"/>
  <c r="F47" i="1" s="1"/>
  <c r="H115" i="7"/>
  <c r="F71" i="1" s="1"/>
  <c r="H114" i="7"/>
  <c r="F4" i="1" s="1"/>
  <c r="H15" i="7"/>
  <c r="F14" i="1" s="1"/>
  <c r="H145" i="7"/>
  <c r="F22" i="1" s="1"/>
  <c r="H85" i="7"/>
  <c r="F145" i="1" s="1"/>
  <c r="H52" i="7"/>
  <c r="F74" i="1" s="1"/>
  <c r="H113" i="7"/>
  <c r="F56" i="1" s="1"/>
  <c r="K165" i="5"/>
  <c r="J165" i="5"/>
  <c r="K164" i="5"/>
  <c r="J164" i="5"/>
  <c r="K163" i="5"/>
  <c r="J163" i="5"/>
  <c r="K162" i="5"/>
  <c r="J162" i="5"/>
  <c r="K161" i="5"/>
  <c r="J161" i="5"/>
  <c r="K160" i="5"/>
  <c r="J160" i="5"/>
  <c r="K159" i="5"/>
  <c r="J159" i="5"/>
  <c r="K158" i="5"/>
  <c r="J158" i="5"/>
  <c r="K157" i="5"/>
  <c r="J157" i="5"/>
  <c r="K156" i="5"/>
  <c r="J156" i="5"/>
  <c r="K155" i="5"/>
  <c r="J155" i="5"/>
  <c r="K154" i="5"/>
  <c r="J154" i="5"/>
  <c r="K153" i="5"/>
  <c r="J153" i="5"/>
  <c r="K152" i="5"/>
  <c r="J152" i="5"/>
  <c r="K151" i="5"/>
  <c r="J151" i="5"/>
  <c r="K150" i="5"/>
  <c r="J150" i="5"/>
  <c r="K149" i="5"/>
  <c r="J149" i="5"/>
  <c r="K148" i="5"/>
  <c r="J148" i="5"/>
  <c r="K147" i="5"/>
  <c r="J147" i="5"/>
  <c r="K146" i="5"/>
  <c r="J146" i="5"/>
  <c r="K145" i="5"/>
  <c r="J145" i="5"/>
  <c r="K144" i="5"/>
  <c r="J144" i="5"/>
  <c r="K143" i="5"/>
  <c r="J143" i="5"/>
  <c r="K142" i="5"/>
  <c r="J142" i="5"/>
  <c r="K141" i="5"/>
  <c r="J141" i="5"/>
  <c r="K140" i="5"/>
  <c r="J140" i="5"/>
  <c r="K139" i="5"/>
  <c r="J139" i="5"/>
  <c r="K138" i="5"/>
  <c r="J138" i="5"/>
  <c r="K137" i="5"/>
  <c r="J137" i="5"/>
  <c r="K136" i="5"/>
  <c r="J136" i="5"/>
  <c r="K135" i="5"/>
  <c r="J135" i="5"/>
  <c r="K134" i="5"/>
  <c r="J134" i="5"/>
  <c r="K133" i="5"/>
  <c r="J133" i="5"/>
  <c r="K132" i="5"/>
  <c r="J132" i="5"/>
  <c r="K131" i="5"/>
  <c r="J131" i="5"/>
  <c r="K130" i="5"/>
  <c r="J130" i="5"/>
  <c r="K129" i="5"/>
  <c r="J129" i="5"/>
  <c r="K128" i="5"/>
  <c r="J128" i="5"/>
  <c r="K127" i="5"/>
  <c r="J127" i="5"/>
  <c r="K126" i="5"/>
  <c r="J126" i="5"/>
  <c r="K125" i="5"/>
  <c r="J125" i="5"/>
  <c r="K124" i="5"/>
  <c r="J124" i="5"/>
  <c r="K123" i="5"/>
  <c r="J123" i="5"/>
  <c r="K122" i="5"/>
  <c r="J122" i="5"/>
  <c r="K121" i="5"/>
  <c r="J121" i="5"/>
  <c r="K120" i="5"/>
  <c r="J120" i="5"/>
  <c r="K119" i="5"/>
  <c r="J119" i="5"/>
  <c r="K118" i="5"/>
  <c r="J118" i="5"/>
  <c r="K117" i="5"/>
  <c r="J117" i="5"/>
  <c r="K116" i="5"/>
  <c r="J116" i="5"/>
  <c r="K115" i="5"/>
  <c r="J115" i="5"/>
  <c r="K114" i="5"/>
  <c r="J114" i="5"/>
  <c r="K113" i="5"/>
  <c r="J113" i="5"/>
  <c r="K112" i="5"/>
  <c r="J112" i="5"/>
  <c r="K111" i="5"/>
  <c r="J111" i="5"/>
  <c r="K110" i="5"/>
  <c r="J110" i="5"/>
  <c r="K109" i="5"/>
  <c r="J109" i="5"/>
  <c r="K108" i="5"/>
  <c r="J108" i="5"/>
  <c r="K107" i="5"/>
  <c r="J107" i="5"/>
  <c r="K106" i="5"/>
  <c r="J106" i="5"/>
  <c r="K105" i="5"/>
  <c r="J105" i="5"/>
  <c r="K104" i="5"/>
  <c r="J104" i="5"/>
  <c r="K103" i="5"/>
  <c r="J103" i="5"/>
  <c r="K102" i="5"/>
  <c r="J102" i="5"/>
  <c r="K101" i="5"/>
  <c r="J101" i="5"/>
  <c r="K100" i="5"/>
  <c r="J100" i="5"/>
  <c r="K99" i="5"/>
  <c r="J99" i="5"/>
  <c r="K98" i="5"/>
  <c r="J98" i="5"/>
  <c r="K97" i="5"/>
  <c r="J97" i="5"/>
  <c r="K96" i="5"/>
  <c r="J96" i="5"/>
  <c r="K95" i="5"/>
  <c r="J95" i="5"/>
  <c r="K94" i="5"/>
  <c r="J94" i="5"/>
  <c r="K93" i="5"/>
  <c r="J93" i="5"/>
  <c r="K92" i="5"/>
  <c r="J92" i="5"/>
  <c r="K91" i="5"/>
  <c r="J91" i="5"/>
  <c r="K90" i="5"/>
  <c r="J90" i="5"/>
  <c r="K89" i="5"/>
  <c r="J89" i="5"/>
  <c r="K88" i="5"/>
  <c r="J88" i="5"/>
  <c r="K87" i="5"/>
  <c r="J87" i="5"/>
  <c r="K86" i="5"/>
  <c r="J86" i="5"/>
  <c r="K85" i="5"/>
  <c r="J85" i="5"/>
  <c r="K84" i="5"/>
  <c r="J84" i="5"/>
  <c r="K83" i="5"/>
  <c r="J83" i="5"/>
  <c r="K82" i="5"/>
  <c r="J82" i="5"/>
  <c r="K81" i="5"/>
  <c r="J81" i="5"/>
  <c r="K80" i="5"/>
  <c r="J80" i="5"/>
  <c r="K79" i="5"/>
  <c r="J79" i="5"/>
  <c r="K78" i="5"/>
  <c r="J78" i="5"/>
  <c r="K77" i="5"/>
  <c r="J77" i="5"/>
  <c r="K76" i="5"/>
  <c r="J76" i="5"/>
  <c r="K75" i="5"/>
  <c r="J75" i="5"/>
  <c r="K74" i="5"/>
  <c r="J74" i="5"/>
  <c r="K73" i="5"/>
  <c r="J73" i="5"/>
  <c r="K72" i="5"/>
  <c r="J72" i="5"/>
  <c r="K71" i="5"/>
  <c r="J71" i="5"/>
  <c r="K70" i="5"/>
  <c r="J70" i="5"/>
  <c r="K69" i="5"/>
  <c r="J69" i="5"/>
  <c r="K68" i="5"/>
  <c r="J68" i="5"/>
  <c r="K67" i="5"/>
  <c r="J67" i="5"/>
  <c r="K66" i="5"/>
  <c r="J66" i="5"/>
  <c r="K65" i="5"/>
  <c r="J65" i="5"/>
  <c r="K64" i="5"/>
  <c r="J64" i="5"/>
  <c r="K63" i="5"/>
  <c r="J63" i="5"/>
  <c r="K62" i="5"/>
  <c r="J62" i="5"/>
  <c r="K61" i="5"/>
  <c r="J61" i="5"/>
  <c r="K60" i="5"/>
  <c r="J60" i="5"/>
  <c r="K59" i="5"/>
  <c r="J59" i="5"/>
  <c r="K58" i="5"/>
  <c r="J58" i="5"/>
  <c r="K57" i="5"/>
  <c r="J57" i="5"/>
  <c r="K56" i="5"/>
  <c r="J56" i="5"/>
  <c r="K55" i="5"/>
  <c r="J55" i="5"/>
  <c r="K54" i="5"/>
  <c r="J54" i="5"/>
  <c r="K53" i="5"/>
  <c r="J53" i="5"/>
  <c r="K52" i="5"/>
  <c r="J52" i="5"/>
  <c r="K51" i="5"/>
  <c r="J51" i="5"/>
  <c r="K50" i="5"/>
  <c r="J50" i="5"/>
  <c r="K49" i="5"/>
  <c r="J49" i="5"/>
  <c r="K48" i="5"/>
  <c r="J48" i="5"/>
  <c r="K47" i="5"/>
  <c r="J47" i="5"/>
  <c r="K46" i="5"/>
  <c r="J46" i="5"/>
  <c r="K45" i="5"/>
  <c r="J45" i="5"/>
  <c r="K44" i="5"/>
  <c r="J44" i="5"/>
  <c r="K43" i="5"/>
  <c r="J43" i="5"/>
  <c r="K42" i="5"/>
  <c r="J42" i="5"/>
  <c r="K41" i="5"/>
  <c r="J41" i="5"/>
  <c r="K40" i="5"/>
  <c r="J40" i="5"/>
  <c r="K39" i="5"/>
  <c r="J39" i="5"/>
  <c r="K38" i="5"/>
  <c r="J38" i="5"/>
  <c r="K37" i="5"/>
  <c r="J37" i="5"/>
  <c r="K36" i="5"/>
  <c r="J36" i="5"/>
  <c r="K35" i="5"/>
  <c r="J35" i="5"/>
  <c r="K34" i="5"/>
  <c r="J34" i="5"/>
  <c r="K33" i="5"/>
  <c r="J33" i="5"/>
  <c r="K32" i="5"/>
  <c r="J32" i="5"/>
  <c r="K31" i="5"/>
  <c r="J31" i="5"/>
  <c r="K30" i="5"/>
  <c r="J30" i="5"/>
  <c r="K29" i="5"/>
  <c r="J29" i="5"/>
  <c r="K28" i="5"/>
  <c r="J28" i="5"/>
  <c r="K27" i="5"/>
  <c r="J27" i="5"/>
  <c r="K26" i="5"/>
  <c r="J26" i="5"/>
  <c r="K25" i="5"/>
  <c r="J25" i="5"/>
  <c r="K24" i="5"/>
  <c r="J24" i="5"/>
  <c r="K23" i="5"/>
  <c r="J23" i="5"/>
  <c r="K22" i="5"/>
  <c r="J22" i="5"/>
  <c r="K21" i="5"/>
  <c r="J21" i="5"/>
  <c r="K20" i="5"/>
  <c r="J20" i="5"/>
  <c r="K19" i="5"/>
  <c r="J19" i="5"/>
  <c r="K18" i="5"/>
  <c r="J18" i="5"/>
  <c r="K17" i="5"/>
  <c r="J17" i="5"/>
  <c r="K16" i="5"/>
  <c r="J16" i="5"/>
  <c r="K15" i="5"/>
  <c r="J15" i="5"/>
  <c r="K14" i="5"/>
  <c r="J14" i="5"/>
  <c r="K13" i="5"/>
  <c r="J13" i="5"/>
  <c r="K12" i="5"/>
  <c r="J12" i="5"/>
  <c r="K11" i="5"/>
  <c r="J11" i="5"/>
  <c r="K10" i="5"/>
  <c r="J10" i="5"/>
  <c r="K9" i="5"/>
  <c r="J9" i="5"/>
  <c r="K8" i="5"/>
  <c r="J8" i="5"/>
  <c r="K7" i="5"/>
  <c r="J7" i="5"/>
  <c r="K6" i="5"/>
  <c r="J6" i="5"/>
  <c r="K5" i="5"/>
  <c r="J5" i="5"/>
  <c r="K4" i="5"/>
  <c r="J4" i="5"/>
  <c r="K3" i="5"/>
  <c r="J3" i="5"/>
  <c r="K2" i="5"/>
  <c r="J2" i="5"/>
  <c r="L10" i="5" l="1"/>
  <c r="L22" i="5"/>
  <c r="L34" i="5"/>
  <c r="L38" i="5"/>
  <c r="L54" i="5"/>
  <c r="L66" i="5"/>
  <c r="L74" i="5"/>
  <c r="L82" i="5"/>
  <c r="L90" i="5"/>
  <c r="L94" i="5"/>
  <c r="L102" i="5"/>
  <c r="L114" i="5"/>
  <c r="L118" i="5"/>
  <c r="L134" i="5"/>
  <c r="L142" i="5"/>
  <c r="L154" i="5"/>
  <c r="L158" i="5"/>
  <c r="L160" i="5"/>
  <c r="L162" i="5"/>
  <c r="L33" i="5"/>
  <c r="L49" i="5"/>
  <c r="L97" i="5"/>
  <c r="L121" i="5"/>
  <c r="L137" i="5"/>
  <c r="L143" i="5"/>
  <c r="L149" i="5"/>
  <c r="L2" i="5"/>
  <c r="L3" i="5"/>
  <c r="L5" i="5"/>
  <c r="L6" i="5"/>
  <c r="L7" i="5"/>
  <c r="L9" i="5"/>
  <c r="L12" i="5"/>
  <c r="L14" i="5"/>
  <c r="L16" i="5"/>
  <c r="L18" i="5"/>
  <c r="L19" i="5"/>
  <c r="L21" i="5"/>
  <c r="L23" i="5"/>
  <c r="L25" i="5"/>
  <c r="L28" i="5"/>
  <c r="L29" i="5"/>
  <c r="L32" i="5"/>
  <c r="L35" i="5"/>
  <c r="L36" i="5"/>
  <c r="L37" i="5"/>
  <c r="L39" i="5"/>
  <c r="L41" i="5"/>
  <c r="L43" i="5"/>
  <c r="L44" i="5"/>
  <c r="L45" i="5"/>
  <c r="L48" i="5"/>
  <c r="L51" i="5"/>
  <c r="L52" i="5"/>
  <c r="L53" i="5"/>
  <c r="L55" i="5"/>
  <c r="L57" i="5"/>
  <c r="L59" i="5"/>
  <c r="L60" i="5"/>
  <c r="L61" i="5"/>
  <c r="L62" i="5"/>
  <c r="L63" i="5"/>
  <c r="L64" i="5"/>
  <c r="L65" i="5"/>
  <c r="L67" i="5"/>
  <c r="L68" i="5"/>
  <c r="L69" i="5"/>
  <c r="L70" i="5"/>
  <c r="L71" i="5"/>
  <c r="L72" i="5"/>
  <c r="L73" i="5"/>
  <c r="L75" i="5"/>
  <c r="L76" i="5"/>
  <c r="L77" i="5"/>
  <c r="L78" i="5"/>
  <c r="L79" i="5"/>
  <c r="L80" i="5"/>
  <c r="L81" i="5"/>
  <c r="L83" i="5"/>
  <c r="L84" i="5"/>
  <c r="L85" i="5"/>
  <c r="L86" i="5"/>
  <c r="L87" i="5"/>
  <c r="L88" i="5"/>
  <c r="L89" i="5"/>
  <c r="L91" i="5"/>
  <c r="L92" i="5"/>
  <c r="L93" i="5"/>
  <c r="L99" i="5"/>
  <c r="L100" i="5"/>
  <c r="L101" i="5"/>
  <c r="L105" i="5"/>
  <c r="L107" i="5"/>
  <c r="L108" i="5"/>
  <c r="L109" i="5"/>
  <c r="L110" i="5"/>
  <c r="L111" i="5"/>
  <c r="L112" i="5"/>
  <c r="L113" i="5"/>
  <c r="L115" i="5"/>
  <c r="L116" i="5"/>
  <c r="L117" i="5"/>
  <c r="L123" i="5"/>
  <c r="L124" i="5"/>
  <c r="L125" i="5"/>
  <c r="L129" i="5"/>
  <c r="L131" i="5"/>
  <c r="L132" i="5"/>
  <c r="L133" i="5"/>
  <c r="L139" i="5"/>
  <c r="L140" i="5"/>
  <c r="L141" i="5"/>
  <c r="L145" i="5"/>
  <c r="L146" i="5"/>
  <c r="L151" i="5"/>
  <c r="L152" i="5"/>
  <c r="L153" i="5"/>
  <c r="L159" i="5"/>
  <c r="L161" i="5"/>
  <c r="L163" i="5"/>
  <c r="L165" i="5"/>
  <c r="L11" i="5"/>
  <c r="L20" i="5"/>
  <c r="L4" i="5"/>
  <c r="L13" i="5"/>
  <c r="L27" i="5"/>
  <c r="L8" i="5"/>
  <c r="L15" i="5"/>
  <c r="L17" i="5"/>
  <c r="L24" i="5"/>
  <c r="L26" i="5"/>
  <c r="L31" i="5"/>
  <c r="L40" i="5"/>
  <c r="L42" i="5"/>
  <c r="L47" i="5"/>
  <c r="L56" i="5"/>
  <c r="L58" i="5"/>
  <c r="L95" i="5"/>
  <c r="L104" i="5"/>
  <c r="L106" i="5"/>
  <c r="L119" i="5"/>
  <c r="L126" i="5"/>
  <c r="L128" i="5"/>
  <c r="L130" i="5"/>
  <c r="L135" i="5"/>
  <c r="L144" i="5"/>
  <c r="L147" i="5"/>
  <c r="L156" i="5"/>
  <c r="L164" i="5"/>
  <c r="L30" i="5"/>
  <c r="L46" i="5"/>
  <c r="L50" i="5"/>
  <c r="L96" i="5"/>
  <c r="L98" i="5"/>
  <c r="L103" i="5"/>
  <c r="L120" i="5"/>
  <c r="L122" i="5"/>
  <c r="L127" i="5"/>
  <c r="L136" i="5"/>
  <c r="L138" i="5"/>
  <c r="L148" i="5"/>
  <c r="L150" i="5"/>
  <c r="L155" i="5"/>
  <c r="L157" i="5"/>
  <c r="W21" i="1" l="1"/>
  <c r="U2" i="1"/>
  <c r="T3" i="1"/>
  <c r="Q4" i="1"/>
  <c r="W9" i="1"/>
  <c r="W11" i="1"/>
  <c r="W12" i="1"/>
  <c r="T16" i="1"/>
  <c r="W16" i="1"/>
  <c r="U19" i="1"/>
  <c r="V20" i="1"/>
  <c r="V22" i="1"/>
  <c r="X4" i="1"/>
  <c r="T5" i="1"/>
  <c r="W5" i="1"/>
  <c r="T6" i="1"/>
  <c r="W6" i="1"/>
  <c r="T7" i="1"/>
  <c r="U9" i="1"/>
  <c r="U10" i="1"/>
  <c r="U11" i="1"/>
  <c r="U12" i="1"/>
  <c r="X12" i="1"/>
  <c r="T15" i="1"/>
  <c r="W15" i="1"/>
  <c r="U16" i="1"/>
  <c r="X17" i="1"/>
  <c r="T18" i="1"/>
  <c r="X19" i="1"/>
  <c r="U23" i="1"/>
  <c r="W26" i="1"/>
  <c r="U4" i="1"/>
  <c r="W4" i="1"/>
  <c r="X8" i="1"/>
  <c r="T9" i="1"/>
  <c r="W10" i="1"/>
  <c r="T12" i="1"/>
  <c r="U14" i="1"/>
  <c r="U17" i="1"/>
  <c r="V18" i="1"/>
  <c r="U21" i="1"/>
  <c r="S23" i="1"/>
  <c r="S3" i="1"/>
  <c r="V3" i="1"/>
  <c r="V4" i="1"/>
  <c r="U5" i="1"/>
  <c r="U6" i="1"/>
  <c r="U7" i="1"/>
  <c r="X7" i="1"/>
  <c r="T13" i="1"/>
  <c r="W13" i="1"/>
  <c r="U15" i="1"/>
  <c r="X16" i="1"/>
  <c r="V17" i="1"/>
  <c r="U18" i="1"/>
  <c r="V19" i="1"/>
  <c r="U20" i="1"/>
  <c r="V21" i="1"/>
  <c r="U22" i="1"/>
  <c r="U24" i="1"/>
  <c r="U8" i="1"/>
  <c r="T10" i="1"/>
  <c r="T11" i="1"/>
  <c r="X14" i="1"/>
  <c r="V26" i="1"/>
  <c r="W3" i="1"/>
  <c r="T8" i="1"/>
  <c r="U13" i="1"/>
  <c r="X13" i="1"/>
  <c r="T14" i="1"/>
  <c r="W14" i="1"/>
  <c r="X15" i="1"/>
  <c r="T17" i="1"/>
  <c r="X18" i="1"/>
  <c r="T19" i="1"/>
  <c r="S20" i="1"/>
  <c r="V23" i="1"/>
  <c r="W25" i="1"/>
  <c r="Q14" i="1"/>
  <c r="Q16" i="1"/>
  <c r="Q23" i="1"/>
  <c r="Q9" i="1"/>
  <c r="Q10" i="1"/>
  <c r="Q11" i="1"/>
  <c r="Q12" i="1"/>
  <c r="Q15" i="1"/>
  <c r="Q18" i="1"/>
  <c r="Q20" i="1"/>
  <c r="Q22" i="1"/>
  <c r="Q24" i="1"/>
  <c r="Q5" i="1"/>
  <c r="Q7" i="1"/>
  <c r="Q13" i="1"/>
  <c r="Q6" i="1"/>
  <c r="Q164" i="1"/>
  <c r="Q149" i="1"/>
  <c r="Q150" i="1"/>
  <c r="Q141" i="1"/>
  <c r="Q147" i="1"/>
  <c r="Q143" i="1"/>
  <c r="Q139" i="1"/>
  <c r="Q134" i="1"/>
  <c r="Q130" i="1"/>
  <c r="Q132" i="1"/>
  <c r="Q136" i="1"/>
  <c r="Q112" i="1"/>
  <c r="Q116" i="1"/>
  <c r="Q77" i="1"/>
  <c r="Q69" i="1"/>
  <c r="Q64" i="1"/>
  <c r="Q42" i="1"/>
  <c r="Q38" i="1"/>
  <c r="Q43" i="1"/>
  <c r="Q39" i="1"/>
  <c r="Q56" i="1"/>
  <c r="Q40" i="1"/>
  <c r="Q3" i="1"/>
  <c r="Q8" i="1"/>
  <c r="Q17" i="1"/>
  <c r="Q19" i="1"/>
  <c r="Q21" i="1"/>
  <c r="V5" i="1"/>
  <c r="V7" i="1"/>
  <c r="V8" i="1"/>
  <c r="V9" i="1"/>
  <c r="V10" i="1"/>
  <c r="V11" i="1"/>
  <c r="V12" i="1"/>
  <c r="V13" i="1"/>
  <c r="V14" i="1"/>
  <c r="V15" i="1"/>
  <c r="V16" i="1"/>
  <c r="T20" i="1"/>
  <c r="X21" i="1"/>
  <c r="T22" i="1"/>
  <c r="S22" i="1"/>
  <c r="X23" i="1"/>
  <c r="T24" i="1"/>
  <c r="S24" i="1"/>
  <c r="X25" i="1"/>
  <c r="Q26" i="1"/>
  <c r="T26" i="1"/>
  <c r="X27" i="1"/>
  <c r="U29" i="1"/>
  <c r="X29" i="1"/>
  <c r="U31" i="1"/>
  <c r="X31" i="1"/>
  <c r="X33" i="1"/>
  <c r="X35" i="1"/>
  <c r="Q36" i="1"/>
  <c r="T36" i="1"/>
  <c r="W36" i="1"/>
  <c r="Q41" i="1"/>
  <c r="U41" i="1"/>
  <c r="U42" i="1"/>
  <c r="V50" i="1"/>
  <c r="V146" i="1"/>
  <c r="V134" i="1"/>
  <c r="V147" i="1"/>
  <c r="V133" i="1"/>
  <c r="V130" i="1"/>
  <c r="V127" i="1"/>
  <c r="V110" i="1"/>
  <c r="V109" i="1"/>
  <c r="V108" i="1"/>
  <c r="V107" i="1"/>
  <c r="V106" i="1"/>
  <c r="V105" i="1"/>
  <c r="V104" i="1"/>
  <c r="V103" i="1"/>
  <c r="V102" i="1"/>
  <c r="V101" i="1"/>
  <c r="V100" i="1"/>
  <c r="V128" i="1"/>
  <c r="V125" i="1"/>
  <c r="V123" i="1"/>
  <c r="V121" i="1"/>
  <c r="V119" i="1"/>
  <c r="V117" i="1"/>
  <c r="V132" i="1"/>
  <c r="V114" i="1"/>
  <c r="V124" i="1"/>
  <c r="V120" i="1"/>
  <c r="V94" i="1"/>
  <c r="V92" i="1"/>
  <c r="V90" i="1"/>
  <c r="V88" i="1"/>
  <c r="V116" i="1"/>
  <c r="V112" i="1"/>
  <c r="V122" i="1"/>
  <c r="V98" i="1"/>
  <c r="V96" i="1"/>
  <c r="V93" i="1"/>
  <c r="V89" i="1"/>
  <c r="V118" i="1"/>
  <c r="V67" i="1"/>
  <c r="V65" i="1"/>
  <c r="V63" i="1"/>
  <c r="V61" i="1"/>
  <c r="V59" i="1"/>
  <c r="V57" i="1"/>
  <c r="V55" i="1"/>
  <c r="V97" i="1"/>
  <c r="V91" i="1"/>
  <c r="V73" i="1"/>
  <c r="V75" i="1"/>
  <c r="V53" i="1"/>
  <c r="V145" i="1"/>
  <c r="V99" i="1"/>
  <c r="V95" i="1"/>
  <c r="V87" i="1"/>
  <c r="V86" i="1"/>
  <c r="V85" i="1"/>
  <c r="V84" i="1"/>
  <c r="V83" i="1"/>
  <c r="V82" i="1"/>
  <c r="V81" i="1"/>
  <c r="V77" i="1"/>
  <c r="V69" i="1"/>
  <c r="V126" i="1"/>
  <c r="V79" i="1"/>
  <c r="V71" i="1"/>
  <c r="V35" i="1"/>
  <c r="V34" i="1"/>
  <c r="V33" i="1"/>
  <c r="V32" i="1"/>
  <c r="V31" i="1"/>
  <c r="V30" i="1"/>
  <c r="V2" i="1"/>
  <c r="S8" i="1"/>
  <c r="W8" i="1"/>
  <c r="S9" i="1"/>
  <c r="S10" i="1"/>
  <c r="S11" i="1"/>
  <c r="S12" i="1"/>
  <c r="S13" i="1"/>
  <c r="S14" i="1"/>
  <c r="S15" i="1"/>
  <c r="S16" i="1"/>
  <c r="S17" i="1"/>
  <c r="W17" i="1"/>
  <c r="S18" i="1"/>
  <c r="W18" i="1"/>
  <c r="S19" i="1"/>
  <c r="W19" i="1"/>
  <c r="W23" i="1"/>
  <c r="S25" i="1"/>
  <c r="U26" i="1"/>
  <c r="V27" i="1"/>
  <c r="Q28" i="1"/>
  <c r="T28" i="1"/>
  <c r="W28" i="1"/>
  <c r="V29" i="1"/>
  <c r="Q30" i="1"/>
  <c r="T30" i="1"/>
  <c r="W30" i="1"/>
  <c r="Q32" i="1"/>
  <c r="T32" i="1"/>
  <c r="W32" i="1"/>
  <c r="Q34" i="1"/>
  <c r="T34" i="1"/>
  <c r="W34" i="1"/>
  <c r="X36" i="1"/>
  <c r="Q37" i="1"/>
  <c r="U37" i="1"/>
  <c r="U38" i="1"/>
  <c r="X43" i="1"/>
  <c r="Q44" i="1"/>
  <c r="Q50" i="1"/>
  <c r="V51" i="1"/>
  <c r="V6" i="1"/>
  <c r="W165" i="1"/>
  <c r="W164" i="1"/>
  <c r="W163" i="1"/>
  <c r="W162" i="1"/>
  <c r="W161" i="1"/>
  <c r="W160" i="1"/>
  <c r="W159" i="1"/>
  <c r="W155" i="1"/>
  <c r="W153" i="1"/>
  <c r="W158" i="1"/>
  <c r="W152" i="1"/>
  <c r="W150" i="1"/>
  <c r="W151" i="1"/>
  <c r="W149" i="1"/>
  <c r="W157" i="1"/>
  <c r="W156" i="1"/>
  <c r="W148" i="1"/>
  <c r="W154" i="1"/>
  <c r="W116" i="1"/>
  <c r="W114" i="1"/>
  <c r="W112" i="1"/>
  <c r="W110" i="1"/>
  <c r="W109" i="1"/>
  <c r="W108" i="1"/>
  <c r="W107" i="1"/>
  <c r="W106" i="1"/>
  <c r="W105" i="1"/>
  <c r="W104" i="1"/>
  <c r="W103" i="1"/>
  <c r="W102" i="1"/>
  <c r="W101" i="1"/>
  <c r="W100" i="1"/>
  <c r="W95" i="1"/>
  <c r="W90" i="1"/>
  <c r="W64" i="1"/>
  <c r="W56" i="1"/>
  <c r="W92" i="1"/>
  <c r="W66" i="1"/>
  <c r="W58" i="1"/>
  <c r="W60" i="1"/>
  <c r="W88" i="1"/>
  <c r="W62" i="1"/>
  <c r="W48" i="1"/>
  <c r="W42" i="1"/>
  <c r="W38" i="1"/>
  <c r="W47" i="1"/>
  <c r="W43" i="1"/>
  <c r="W39" i="1"/>
  <c r="W46" i="1"/>
  <c r="W44" i="1"/>
  <c r="W40" i="1"/>
  <c r="W49" i="1"/>
  <c r="W45" i="1"/>
  <c r="W41" i="1"/>
  <c r="W37" i="1"/>
  <c r="U3" i="1"/>
  <c r="S5" i="1"/>
  <c r="S7" i="1"/>
  <c r="W7" i="1"/>
  <c r="U164" i="1"/>
  <c r="U162" i="1"/>
  <c r="U160" i="1"/>
  <c r="U165" i="1"/>
  <c r="U161" i="1"/>
  <c r="U148" i="1"/>
  <c r="U141" i="1"/>
  <c r="U137" i="1"/>
  <c r="U128" i="1"/>
  <c r="U127" i="1"/>
  <c r="U126" i="1"/>
  <c r="U125" i="1"/>
  <c r="U124" i="1"/>
  <c r="U123" i="1"/>
  <c r="U122" i="1"/>
  <c r="U121" i="1"/>
  <c r="U120" i="1"/>
  <c r="U119" i="1"/>
  <c r="U118" i="1"/>
  <c r="U163" i="1"/>
  <c r="U158" i="1"/>
  <c r="U155" i="1"/>
  <c r="U144" i="1"/>
  <c r="U140" i="1"/>
  <c r="U136" i="1"/>
  <c r="U134" i="1"/>
  <c r="U159" i="1"/>
  <c r="U143" i="1"/>
  <c r="U139" i="1"/>
  <c r="U142" i="1"/>
  <c r="U138" i="1"/>
  <c r="U135" i="1"/>
  <c r="U79" i="1"/>
  <c r="U77" i="1"/>
  <c r="U75" i="1"/>
  <c r="U73" i="1"/>
  <c r="U71" i="1"/>
  <c r="U69" i="1"/>
  <c r="U76" i="1"/>
  <c r="U68" i="1"/>
  <c r="U51" i="1"/>
  <c r="U50" i="1"/>
  <c r="U78" i="1"/>
  <c r="U70" i="1"/>
  <c r="U80" i="1"/>
  <c r="U72" i="1"/>
  <c r="U67" i="1"/>
  <c r="U59" i="1"/>
  <c r="U53" i="1"/>
  <c r="U74" i="1"/>
  <c r="U61" i="1"/>
  <c r="U43" i="1"/>
  <c r="U39" i="1"/>
  <c r="U36" i="1"/>
  <c r="U35" i="1"/>
  <c r="U34" i="1"/>
  <c r="U33" i="1"/>
  <c r="U32" i="1"/>
  <c r="W2" i="1"/>
  <c r="X5" i="1"/>
  <c r="X6" i="1"/>
  <c r="X9" i="1"/>
  <c r="X10" i="1"/>
  <c r="X11" i="1"/>
  <c r="X20" i="1"/>
  <c r="T21" i="1"/>
  <c r="S21" i="1"/>
  <c r="X22" i="1"/>
  <c r="T23" i="1"/>
  <c r="X24" i="1"/>
  <c r="V24" i="1"/>
  <c r="Q25" i="1"/>
  <c r="T25" i="1"/>
  <c r="V25" i="1"/>
  <c r="X26" i="1"/>
  <c r="Q27" i="1"/>
  <c r="T27" i="1"/>
  <c r="W27" i="1"/>
  <c r="U28" i="1"/>
  <c r="X28" i="1"/>
  <c r="U30" i="1"/>
  <c r="X30" i="1"/>
  <c r="X32" i="1"/>
  <c r="X34" i="1"/>
  <c r="X39" i="1"/>
  <c r="S43" i="1"/>
  <c r="U44" i="1"/>
  <c r="X3" i="1"/>
  <c r="S4" i="1"/>
  <c r="T151" i="1"/>
  <c r="T110" i="1"/>
  <c r="T109" i="1"/>
  <c r="T91" i="1"/>
  <c r="T87" i="1"/>
  <c r="T49" i="1"/>
  <c r="T45" i="1"/>
  <c r="T44" i="1"/>
  <c r="T40" i="1"/>
  <c r="T48" i="1"/>
  <c r="T41" i="1"/>
  <c r="T37" i="1"/>
  <c r="T47" i="1"/>
  <c r="T42" i="1"/>
  <c r="T38" i="1"/>
  <c r="T46" i="1"/>
  <c r="T43" i="1"/>
  <c r="T39" i="1"/>
  <c r="T4" i="1"/>
  <c r="S6" i="1"/>
  <c r="S164" i="1"/>
  <c r="S163" i="1"/>
  <c r="S162" i="1"/>
  <c r="S161" i="1"/>
  <c r="S160" i="1"/>
  <c r="S159" i="1"/>
  <c r="S158" i="1"/>
  <c r="S155" i="1"/>
  <c r="S153" i="1"/>
  <c r="S157" i="1"/>
  <c r="S156" i="1"/>
  <c r="S154" i="1"/>
  <c r="S152" i="1"/>
  <c r="S148" i="1"/>
  <c r="S147" i="1"/>
  <c r="S143" i="1"/>
  <c r="S142" i="1"/>
  <c r="S141" i="1"/>
  <c r="S140" i="1"/>
  <c r="S139" i="1"/>
  <c r="S138" i="1"/>
  <c r="S137" i="1"/>
  <c r="S136" i="1"/>
  <c r="S135" i="1"/>
  <c r="S134" i="1"/>
  <c r="S151" i="1"/>
  <c r="S150" i="1"/>
  <c r="S149" i="1"/>
  <c r="S132" i="1"/>
  <c r="S130" i="1"/>
  <c r="S122" i="1"/>
  <c r="S121" i="1"/>
  <c r="S120" i="1"/>
  <c r="S119" i="1"/>
  <c r="S118" i="1"/>
  <c r="S117" i="1"/>
  <c r="S146" i="1"/>
  <c r="S131" i="1"/>
  <c r="S116" i="1"/>
  <c r="S114" i="1"/>
  <c r="S112" i="1"/>
  <c r="S133" i="1"/>
  <c r="S115" i="1"/>
  <c r="S111" i="1"/>
  <c r="S99" i="1"/>
  <c r="S98" i="1"/>
  <c r="S97" i="1"/>
  <c r="S96" i="1"/>
  <c r="S110" i="1"/>
  <c r="S109" i="1"/>
  <c r="S108" i="1"/>
  <c r="S107" i="1"/>
  <c r="S106" i="1"/>
  <c r="S105" i="1"/>
  <c r="S104" i="1"/>
  <c r="S103" i="1"/>
  <c r="S102" i="1"/>
  <c r="S101" i="1"/>
  <c r="S100" i="1"/>
  <c r="S113" i="1"/>
  <c r="S80" i="1"/>
  <c r="S79" i="1"/>
  <c r="S78" i="1"/>
  <c r="S77" i="1"/>
  <c r="S76" i="1"/>
  <c r="S75" i="1"/>
  <c r="S74" i="1"/>
  <c r="S73" i="1"/>
  <c r="S72" i="1"/>
  <c r="S71" i="1"/>
  <c r="S70" i="1"/>
  <c r="S69" i="1"/>
  <c r="S68" i="1"/>
  <c r="S66" i="1"/>
  <c r="S64" i="1"/>
  <c r="S62" i="1"/>
  <c r="S60" i="1"/>
  <c r="S58" i="1"/>
  <c r="S56" i="1"/>
  <c r="S54" i="1"/>
  <c r="S90" i="1"/>
  <c r="S61" i="1"/>
  <c r="S63" i="1"/>
  <c r="S55" i="1"/>
  <c r="S94" i="1"/>
  <c r="S65" i="1"/>
  <c r="S57" i="1"/>
  <c r="S129" i="1"/>
  <c r="S86" i="1"/>
  <c r="S85" i="1"/>
  <c r="S84" i="1"/>
  <c r="S83" i="1"/>
  <c r="S82" i="1"/>
  <c r="S81" i="1"/>
  <c r="S67" i="1"/>
  <c r="S59" i="1"/>
  <c r="S46" i="1"/>
  <c r="S36" i="1"/>
  <c r="S35" i="1"/>
  <c r="S34" i="1"/>
  <c r="S33" i="1"/>
  <c r="S32" i="1"/>
  <c r="S31" i="1"/>
  <c r="S30" i="1"/>
  <c r="S29" i="1"/>
  <c r="S28" i="1"/>
  <c r="S27" i="1"/>
  <c r="S49" i="1"/>
  <c r="S45" i="1"/>
  <c r="S44" i="1"/>
  <c r="S40" i="1"/>
  <c r="S48" i="1"/>
  <c r="S41" i="1"/>
  <c r="S37" i="1"/>
  <c r="S53" i="1"/>
  <c r="X92" i="1"/>
  <c r="X94" i="1"/>
  <c r="X88" i="1"/>
  <c r="X51" i="1"/>
  <c r="X47" i="1"/>
  <c r="X50" i="1"/>
  <c r="X46" i="1"/>
  <c r="X44" i="1"/>
  <c r="X40" i="1"/>
  <c r="X49" i="1"/>
  <c r="X45" i="1"/>
  <c r="X41" i="1"/>
  <c r="X37" i="1"/>
  <c r="T2" i="1"/>
  <c r="X2" i="1"/>
  <c r="W20" i="1"/>
  <c r="W22" i="1"/>
  <c r="W24" i="1"/>
  <c r="U25" i="1"/>
  <c r="S26" i="1"/>
  <c r="U27" i="1"/>
  <c r="V28" i="1"/>
  <c r="Q29" i="1"/>
  <c r="T29" i="1"/>
  <c r="W29" i="1"/>
  <c r="Q31" i="1"/>
  <c r="T31" i="1"/>
  <c r="W31" i="1"/>
  <c r="Q33" i="1"/>
  <c r="T33" i="1"/>
  <c r="W33" i="1"/>
  <c r="Q35" i="1"/>
  <c r="T35" i="1"/>
  <c r="W35" i="1"/>
  <c r="V36" i="1"/>
  <c r="S39" i="1"/>
  <c r="U40" i="1"/>
  <c r="Q51" i="1"/>
  <c r="V37" i="1"/>
  <c r="S38" i="1"/>
  <c r="X38" i="1"/>
  <c r="V41" i="1"/>
  <c r="S42" i="1"/>
  <c r="X42" i="1"/>
  <c r="V46" i="1"/>
  <c r="S47" i="1"/>
  <c r="Q48" i="1"/>
  <c r="U48" i="1"/>
  <c r="X48" i="1"/>
  <c r="S50" i="1"/>
  <c r="Q52" i="1"/>
  <c r="W54" i="1"/>
  <c r="V60" i="1"/>
  <c r="Q62" i="1"/>
  <c r="V40" i="1"/>
  <c r="V44" i="1"/>
  <c r="Q45" i="1"/>
  <c r="U45" i="1"/>
  <c r="V47" i="1"/>
  <c r="Q49" i="1"/>
  <c r="U49" i="1"/>
  <c r="S51" i="1"/>
  <c r="U56" i="1"/>
  <c r="X56" i="1"/>
  <c r="U57" i="1"/>
  <c r="V58" i="1"/>
  <c r="Q60" i="1"/>
  <c r="Q75" i="1"/>
  <c r="V39" i="1"/>
  <c r="V43" i="1"/>
  <c r="Q46" i="1"/>
  <c r="U46" i="1"/>
  <c r="V48" i="1"/>
  <c r="T50" i="1"/>
  <c r="S52" i="1"/>
  <c r="V52" i="1"/>
  <c r="V54" i="1"/>
  <c r="Q55" i="1"/>
  <c r="T55" i="1"/>
  <c r="W55" i="1"/>
  <c r="Q58" i="1"/>
  <c r="V64" i="1"/>
  <c r="U65" i="1"/>
  <c r="V66" i="1"/>
  <c r="Q73" i="1"/>
  <c r="V38" i="1"/>
  <c r="V42" i="1"/>
  <c r="V45" i="1"/>
  <c r="Q47" i="1"/>
  <c r="U47" i="1"/>
  <c r="V49" i="1"/>
  <c r="T51" i="1"/>
  <c r="Q53" i="1"/>
  <c r="Q54" i="1"/>
  <c r="T54" i="1"/>
  <c r="U55" i="1"/>
  <c r="V56" i="1"/>
  <c r="V62" i="1"/>
  <c r="U63" i="1"/>
  <c r="Q66" i="1"/>
  <c r="Q71" i="1"/>
  <c r="Q79" i="1"/>
  <c r="Q63" i="1"/>
  <c r="T63" i="1"/>
  <c r="W63" i="1"/>
  <c r="U64" i="1"/>
  <c r="X64" i="1"/>
  <c r="V68" i="1"/>
  <c r="X69" i="1"/>
  <c r="Q70" i="1"/>
  <c r="T75" i="1"/>
  <c r="W75" i="1"/>
  <c r="V76" i="1"/>
  <c r="X77" i="1"/>
  <c r="Q78" i="1"/>
  <c r="T93" i="1"/>
  <c r="W93" i="1"/>
  <c r="Q95" i="1"/>
  <c r="U95" i="1"/>
  <c r="Q113" i="1"/>
  <c r="T113" i="1"/>
  <c r="W113" i="1"/>
  <c r="U129" i="1"/>
  <c r="T53" i="1"/>
  <c r="W53" i="1"/>
  <c r="U54" i="1"/>
  <c r="X54" i="1"/>
  <c r="Q61" i="1"/>
  <c r="T61" i="1"/>
  <c r="W61" i="1"/>
  <c r="U62" i="1"/>
  <c r="X62" i="1"/>
  <c r="Q68" i="1"/>
  <c r="T73" i="1"/>
  <c r="W73" i="1"/>
  <c r="V74" i="1"/>
  <c r="X75" i="1"/>
  <c r="Q76" i="1"/>
  <c r="S92" i="1"/>
  <c r="Q93" i="1"/>
  <c r="U93" i="1"/>
  <c r="T94" i="1"/>
  <c r="W94" i="1"/>
  <c r="Q114" i="1"/>
  <c r="Q121" i="1"/>
  <c r="T121" i="1"/>
  <c r="W121" i="1"/>
  <c r="Q125" i="1"/>
  <c r="T125" i="1"/>
  <c r="W125" i="1"/>
  <c r="W50" i="1"/>
  <c r="W51" i="1"/>
  <c r="T52" i="1"/>
  <c r="Q59" i="1"/>
  <c r="T59" i="1"/>
  <c r="W59" i="1"/>
  <c r="U60" i="1"/>
  <c r="X60" i="1"/>
  <c r="Q67" i="1"/>
  <c r="T67" i="1"/>
  <c r="W67" i="1"/>
  <c r="T71" i="1"/>
  <c r="W71" i="1"/>
  <c r="V72" i="1"/>
  <c r="X73" i="1"/>
  <c r="Q74" i="1"/>
  <c r="T79" i="1"/>
  <c r="W79" i="1"/>
  <c r="V80" i="1"/>
  <c r="T89" i="1"/>
  <c r="W89" i="1"/>
  <c r="T90" i="1"/>
  <c r="U52" i="1"/>
  <c r="X52" i="1"/>
  <c r="W52" i="1"/>
  <c r="X53" i="1"/>
  <c r="Q57" i="1"/>
  <c r="T57" i="1"/>
  <c r="W57" i="1"/>
  <c r="U58" i="1"/>
  <c r="X58" i="1"/>
  <c r="Q65" i="1"/>
  <c r="T65" i="1"/>
  <c r="W65" i="1"/>
  <c r="U66" i="1"/>
  <c r="X66" i="1"/>
  <c r="T69" i="1"/>
  <c r="W69" i="1"/>
  <c r="V70" i="1"/>
  <c r="X71" i="1"/>
  <c r="Q72" i="1"/>
  <c r="T77" i="1"/>
  <c r="W77" i="1"/>
  <c r="V78" i="1"/>
  <c r="X79" i="1"/>
  <c r="Q80" i="1"/>
  <c r="S87" i="1"/>
  <c r="S88" i="1"/>
  <c r="Q89" i="1"/>
  <c r="U89" i="1"/>
  <c r="X90" i="1"/>
  <c r="X116" i="1"/>
  <c r="X55" i="1"/>
  <c r="T56" i="1"/>
  <c r="X57" i="1"/>
  <c r="T58" i="1"/>
  <c r="X59" i="1"/>
  <c r="T60" i="1"/>
  <c r="X61" i="1"/>
  <c r="T62" i="1"/>
  <c r="X63" i="1"/>
  <c r="T64" i="1"/>
  <c r="X65" i="1"/>
  <c r="T66" i="1"/>
  <c r="X67" i="1"/>
  <c r="T68" i="1"/>
  <c r="W68" i="1"/>
  <c r="T70" i="1"/>
  <c r="W70" i="1"/>
  <c r="T72" i="1"/>
  <c r="W72" i="1"/>
  <c r="T74" i="1"/>
  <c r="W74" i="1"/>
  <c r="T76" i="1"/>
  <c r="W76" i="1"/>
  <c r="T78" i="1"/>
  <c r="W78" i="1"/>
  <c r="T80" i="1"/>
  <c r="W80" i="1"/>
  <c r="T81" i="1"/>
  <c r="W81" i="1"/>
  <c r="T82" i="1"/>
  <c r="W82" i="1"/>
  <c r="T83" i="1"/>
  <c r="W83" i="1"/>
  <c r="T84" i="1"/>
  <c r="W84" i="1"/>
  <c r="T85" i="1"/>
  <c r="W85" i="1"/>
  <c r="T86" i="1"/>
  <c r="W86" i="1"/>
  <c r="W87" i="1"/>
  <c r="T88" i="1"/>
  <c r="W91" i="1"/>
  <c r="T92" i="1"/>
  <c r="X112" i="1"/>
  <c r="Q133" i="1"/>
  <c r="T133" i="1"/>
  <c r="W133" i="1"/>
  <c r="X68" i="1"/>
  <c r="X70" i="1"/>
  <c r="X72" i="1"/>
  <c r="X74" i="1"/>
  <c r="X76" i="1"/>
  <c r="X78" i="1"/>
  <c r="X80" i="1"/>
  <c r="Q81" i="1"/>
  <c r="U81" i="1"/>
  <c r="Q82" i="1"/>
  <c r="U82" i="1"/>
  <c r="Q83" i="1"/>
  <c r="U83" i="1"/>
  <c r="Q84" i="1"/>
  <c r="U84" i="1"/>
  <c r="Q85" i="1"/>
  <c r="U85" i="1"/>
  <c r="Q86" i="1"/>
  <c r="U86" i="1"/>
  <c r="Q87" i="1"/>
  <c r="U87" i="1"/>
  <c r="Q91" i="1"/>
  <c r="U91" i="1"/>
  <c r="T95" i="1"/>
  <c r="Q117" i="1"/>
  <c r="T117" i="1"/>
  <c r="W117" i="1"/>
  <c r="X81" i="1"/>
  <c r="X82" i="1"/>
  <c r="X83" i="1"/>
  <c r="X84" i="1"/>
  <c r="X85" i="1"/>
  <c r="X86" i="1"/>
  <c r="X95" i="1"/>
  <c r="T96" i="1"/>
  <c r="W96" i="1"/>
  <c r="T97" i="1"/>
  <c r="W97" i="1"/>
  <c r="T98" i="1"/>
  <c r="W98" i="1"/>
  <c r="T99" i="1"/>
  <c r="W99" i="1"/>
  <c r="T100" i="1"/>
  <c r="T101" i="1"/>
  <c r="T102" i="1"/>
  <c r="T103" i="1"/>
  <c r="T104" i="1"/>
  <c r="T105" i="1"/>
  <c r="T106" i="1"/>
  <c r="T107" i="1"/>
  <c r="T108" i="1"/>
  <c r="V111" i="1"/>
  <c r="U113" i="1"/>
  <c r="U114" i="1"/>
  <c r="V115" i="1"/>
  <c r="S126" i="1"/>
  <c r="X136" i="1"/>
  <c r="Q140" i="1"/>
  <c r="T140" i="1"/>
  <c r="W140" i="1"/>
  <c r="Q144" i="1"/>
  <c r="T144" i="1"/>
  <c r="W144" i="1"/>
  <c r="X87" i="1"/>
  <c r="Q88" i="1"/>
  <c r="U88" i="1"/>
  <c r="S89" i="1"/>
  <c r="X89" i="1"/>
  <c r="Q90" i="1"/>
  <c r="U90" i="1"/>
  <c r="S91" i="1"/>
  <c r="X91" i="1"/>
  <c r="Q92" i="1"/>
  <c r="U92" i="1"/>
  <c r="S93" i="1"/>
  <c r="X93" i="1"/>
  <c r="Q94" i="1"/>
  <c r="U94" i="1"/>
  <c r="S95" i="1"/>
  <c r="Q96" i="1"/>
  <c r="U96" i="1"/>
  <c r="Q97" i="1"/>
  <c r="U97" i="1"/>
  <c r="Q98" i="1"/>
  <c r="U98" i="1"/>
  <c r="Q99" i="1"/>
  <c r="U99" i="1"/>
  <c r="Q100" i="1"/>
  <c r="U100" i="1"/>
  <c r="Q101" i="1"/>
  <c r="U101" i="1"/>
  <c r="Q102" i="1"/>
  <c r="U102" i="1"/>
  <c r="Q103" i="1"/>
  <c r="U103" i="1"/>
  <c r="Q104" i="1"/>
  <c r="U104" i="1"/>
  <c r="Q105" i="1"/>
  <c r="U105" i="1"/>
  <c r="Q106" i="1"/>
  <c r="U106" i="1"/>
  <c r="Q107" i="1"/>
  <c r="U107" i="1"/>
  <c r="Q108" i="1"/>
  <c r="U108" i="1"/>
  <c r="Q109" i="1"/>
  <c r="U109" i="1"/>
  <c r="Q110" i="1"/>
  <c r="U110" i="1"/>
  <c r="Q111" i="1"/>
  <c r="T111" i="1"/>
  <c r="W111" i="1"/>
  <c r="X114" i="1"/>
  <c r="Q115" i="1"/>
  <c r="T115" i="1"/>
  <c r="W115" i="1"/>
  <c r="Q119" i="1"/>
  <c r="T119" i="1"/>
  <c r="W119" i="1"/>
  <c r="Q123" i="1"/>
  <c r="T123" i="1"/>
  <c r="W123" i="1"/>
  <c r="W130" i="1"/>
  <c r="U132" i="1"/>
  <c r="X132" i="1"/>
  <c r="U111" i="1"/>
  <c r="U112" i="1"/>
  <c r="V113" i="1"/>
  <c r="U115" i="1"/>
  <c r="U116" i="1"/>
  <c r="S124" i="1"/>
  <c r="Q128" i="1"/>
  <c r="T128" i="1"/>
  <c r="W128" i="1"/>
  <c r="Q135" i="1"/>
  <c r="Q138" i="1"/>
  <c r="Q142" i="1"/>
  <c r="X96" i="1"/>
  <c r="X97" i="1"/>
  <c r="X98" i="1"/>
  <c r="X99" i="1"/>
  <c r="X100" i="1"/>
  <c r="X101" i="1"/>
  <c r="X102" i="1"/>
  <c r="X103" i="1"/>
  <c r="X104" i="1"/>
  <c r="X105" i="1"/>
  <c r="X106" i="1"/>
  <c r="X107" i="1"/>
  <c r="X108" i="1"/>
  <c r="X109" i="1"/>
  <c r="X110" i="1"/>
  <c r="U117" i="1"/>
  <c r="X117" i="1"/>
  <c r="X119" i="1"/>
  <c r="X121" i="1"/>
  <c r="X123" i="1"/>
  <c r="X125" i="1"/>
  <c r="Q127" i="1"/>
  <c r="T127" i="1"/>
  <c r="W127" i="1"/>
  <c r="X128" i="1"/>
  <c r="U130" i="1"/>
  <c r="V131" i="1"/>
  <c r="U133" i="1"/>
  <c r="V137" i="1"/>
  <c r="V141" i="1"/>
  <c r="S145" i="1"/>
  <c r="V149" i="1"/>
  <c r="Q161" i="1"/>
  <c r="X111" i="1"/>
  <c r="T112" i="1"/>
  <c r="X113" i="1"/>
  <c r="T114" i="1"/>
  <c r="X115" i="1"/>
  <c r="T116" i="1"/>
  <c r="Q118" i="1"/>
  <c r="T118" i="1"/>
  <c r="W118" i="1"/>
  <c r="Q120" i="1"/>
  <c r="T120" i="1"/>
  <c r="W120" i="1"/>
  <c r="Q122" i="1"/>
  <c r="T122" i="1"/>
  <c r="W122" i="1"/>
  <c r="S123" i="1"/>
  <c r="Q124" i="1"/>
  <c r="T124" i="1"/>
  <c r="W124" i="1"/>
  <c r="S125" i="1"/>
  <c r="Q126" i="1"/>
  <c r="T126" i="1"/>
  <c r="W126" i="1"/>
  <c r="X127" i="1"/>
  <c r="S128" i="1"/>
  <c r="V129" i="1"/>
  <c r="X130" i="1"/>
  <c r="Q131" i="1"/>
  <c r="T131" i="1"/>
  <c r="W131" i="1"/>
  <c r="X134" i="1"/>
  <c r="V136" i="1"/>
  <c r="Q137" i="1"/>
  <c r="V154" i="1"/>
  <c r="X118" i="1"/>
  <c r="X120" i="1"/>
  <c r="X122" i="1"/>
  <c r="X124" i="1"/>
  <c r="X126" i="1"/>
  <c r="S127" i="1"/>
  <c r="Q129" i="1"/>
  <c r="T129" i="1"/>
  <c r="W129" i="1"/>
  <c r="U131" i="1"/>
  <c r="V135" i="1"/>
  <c r="X139" i="1"/>
  <c r="X143" i="1"/>
  <c r="Q145" i="1"/>
  <c r="U146" i="1"/>
  <c r="W132" i="1"/>
  <c r="T135" i="1"/>
  <c r="W135" i="1"/>
  <c r="T137" i="1"/>
  <c r="W137" i="1"/>
  <c r="V138" i="1"/>
  <c r="X140" i="1"/>
  <c r="T141" i="1"/>
  <c r="W141" i="1"/>
  <c r="V142" i="1"/>
  <c r="X144" i="1"/>
  <c r="U147" i="1"/>
  <c r="X147" i="1"/>
  <c r="Q148" i="1"/>
  <c r="T148" i="1"/>
  <c r="V153" i="1"/>
  <c r="Q165" i="1"/>
  <c r="X129" i="1"/>
  <c r="T130" i="1"/>
  <c r="X131" i="1"/>
  <c r="T132" i="1"/>
  <c r="X133" i="1"/>
  <c r="T134" i="1"/>
  <c r="W134" i="1"/>
  <c r="X135" i="1"/>
  <c r="X137" i="1"/>
  <c r="T138" i="1"/>
  <c r="W138" i="1"/>
  <c r="V139" i="1"/>
  <c r="X141" i="1"/>
  <c r="T142" i="1"/>
  <c r="W142" i="1"/>
  <c r="V143" i="1"/>
  <c r="S144" i="1"/>
  <c r="U149" i="1"/>
  <c r="U150" i="1"/>
  <c r="U151" i="1"/>
  <c r="T136" i="1"/>
  <c r="W136" i="1"/>
  <c r="X138" i="1"/>
  <c r="T139" i="1"/>
  <c r="W139" i="1"/>
  <c r="V140" i="1"/>
  <c r="X142" i="1"/>
  <c r="T143" i="1"/>
  <c r="W143" i="1"/>
  <c r="V144" i="1"/>
  <c r="U145" i="1"/>
  <c r="Q146" i="1"/>
  <c r="T146" i="1"/>
  <c r="W146" i="1"/>
  <c r="X150" i="1"/>
  <c r="Q152" i="1"/>
  <c r="U153" i="1"/>
  <c r="U157" i="1"/>
  <c r="T145" i="1"/>
  <c r="W145" i="1"/>
  <c r="W147" i="1"/>
  <c r="T149" i="1"/>
  <c r="V150" i="1"/>
  <c r="X151" i="1"/>
  <c r="U152" i="1"/>
  <c r="Q153" i="1"/>
  <c r="Q154" i="1"/>
  <c r="V155" i="1"/>
  <c r="V156" i="1"/>
  <c r="V159" i="1"/>
  <c r="Q160" i="1"/>
  <c r="V163" i="1"/>
  <c r="X146" i="1"/>
  <c r="T147" i="1"/>
  <c r="X148" i="1"/>
  <c r="T150" i="1"/>
  <c r="V151" i="1"/>
  <c r="U154" i="1"/>
  <c r="Q155" i="1"/>
  <c r="Q156" i="1"/>
  <c r="Q158" i="1"/>
  <c r="T158" i="1"/>
  <c r="Q159" i="1"/>
  <c r="Q163" i="1"/>
  <c r="X145" i="1"/>
  <c r="V148" i="1"/>
  <c r="X149" i="1"/>
  <c r="Q151" i="1"/>
  <c r="V152" i="1"/>
  <c r="U156" i="1"/>
  <c r="Q157" i="1"/>
  <c r="V161" i="1"/>
  <c r="Q162" i="1"/>
  <c r="V165" i="1"/>
  <c r="T152" i="1"/>
  <c r="X153" i="1"/>
  <c r="T154" i="1"/>
  <c r="X155" i="1"/>
  <c r="T156" i="1"/>
  <c r="X157" i="1"/>
  <c r="T159" i="1"/>
  <c r="X160" i="1"/>
  <c r="T161" i="1"/>
  <c r="X162" i="1"/>
  <c r="T163" i="1"/>
  <c r="X164" i="1"/>
  <c r="T165" i="1"/>
  <c r="V157" i="1"/>
  <c r="X158" i="1"/>
  <c r="V160" i="1"/>
  <c r="V162" i="1"/>
  <c r="V164" i="1"/>
  <c r="X152" i="1"/>
  <c r="T153" i="1"/>
  <c r="X154" i="1"/>
  <c r="T155" i="1"/>
  <c r="X156" i="1"/>
  <c r="T157" i="1"/>
  <c r="V158" i="1"/>
  <c r="X159" i="1"/>
  <c r="T160" i="1"/>
  <c r="X161" i="1"/>
  <c r="T162" i="1"/>
  <c r="X163" i="1"/>
  <c r="T164" i="1"/>
  <c r="S165" i="1"/>
  <c r="X165" i="1"/>
  <c r="Y58" i="1" l="1" a="1"/>
  <c r="Y58" i="1" s="1"/>
  <c r="Y62" i="1" a="1"/>
  <c r="Y62" i="1" s="1"/>
  <c r="Y28" i="1" a="1"/>
  <c r="Y28" i="1" s="1"/>
  <c r="Y59" i="1" a="1"/>
  <c r="Y59" i="1" s="1"/>
  <c r="Y98" i="1" a="1"/>
  <c r="Y98" i="1" s="1"/>
  <c r="Y2" i="1" a="1"/>
  <c r="Y2" i="1" s="1"/>
  <c r="Y16" i="1" a="1"/>
  <c r="Y16" i="1" s="1"/>
  <c r="Y54" i="1" a="1"/>
  <c r="Y54" i="1" s="1"/>
  <c r="Y67" i="1" a="1"/>
  <c r="Y67" i="1" s="1"/>
  <c r="Y18" i="1" a="1"/>
  <c r="Y18" i="1" s="1"/>
  <c r="Y147" i="1" a="1"/>
  <c r="Y147" i="1" s="1"/>
  <c r="Y134" i="1" a="1"/>
  <c r="Y134" i="1" s="1"/>
  <c r="Y123" i="1" a="1"/>
  <c r="Y123" i="1" s="1"/>
  <c r="Y119" i="1" a="1"/>
  <c r="Y119" i="1" s="1"/>
  <c r="Y110" i="1" a="1"/>
  <c r="Y110" i="1" s="1"/>
  <c r="Y106" i="1" a="1"/>
  <c r="Y106" i="1" s="1"/>
  <c r="Y66" i="1" a="1"/>
  <c r="Y66" i="1" s="1"/>
  <c r="Y51" i="1" a="1"/>
  <c r="Y51" i="1" s="1"/>
  <c r="Y159" i="1" a="1"/>
  <c r="Y159" i="1" s="1"/>
  <c r="Y158" i="1" a="1"/>
  <c r="Y158" i="1" s="1"/>
  <c r="Y152" i="1" a="1"/>
  <c r="Y152" i="1" s="1"/>
  <c r="Y132" i="1" a="1"/>
  <c r="Y132" i="1" s="1"/>
  <c r="Y144" i="1" a="1"/>
  <c r="Y144" i="1" s="1"/>
  <c r="Y112" i="1" a="1"/>
  <c r="Y112" i="1" s="1"/>
  <c r="Y113" i="1" a="1"/>
  <c r="Y113" i="1" s="1"/>
  <c r="Y128" i="1" a="1"/>
  <c r="Y128" i="1" s="1"/>
  <c r="Y99" i="1" a="1"/>
  <c r="Y99" i="1" s="1"/>
  <c r="Y153" i="1" a="1"/>
  <c r="Y153" i="1" s="1"/>
  <c r="Y146" i="1" a="1"/>
  <c r="Y146" i="1" s="1"/>
  <c r="Y161" i="1" a="1"/>
  <c r="Y161" i="1" s="1"/>
  <c r="Y160" i="1" a="1"/>
  <c r="Y160" i="1" s="1"/>
  <c r="Y149" i="1" a="1"/>
  <c r="Y149" i="1" s="1"/>
  <c r="Y150" i="1" a="1"/>
  <c r="Y150" i="1" s="1"/>
  <c r="Y130" i="1" a="1"/>
  <c r="Y130" i="1" s="1"/>
  <c r="Y135" i="1" a="1"/>
  <c r="Y135" i="1" s="1"/>
  <c r="Y131" i="1" a="1"/>
  <c r="Y131" i="1" s="1"/>
  <c r="Y126" i="1" a="1"/>
  <c r="Y126" i="1" s="1"/>
  <c r="Y122" i="1" a="1"/>
  <c r="Y122" i="1" s="1"/>
  <c r="Y118" i="1" a="1"/>
  <c r="Y118" i="1" s="1"/>
  <c r="Y136" i="1" a="1"/>
  <c r="Y136" i="1" s="1"/>
  <c r="Y125" i="1" a="1"/>
  <c r="Y125" i="1" s="1"/>
  <c r="Y121" i="1" a="1"/>
  <c r="Y121" i="1" s="1"/>
  <c r="Y111" i="1" a="1"/>
  <c r="Y111" i="1" s="1"/>
  <c r="Y109" i="1" a="1"/>
  <c r="Y109" i="1" s="1"/>
  <c r="Y107" i="1" a="1"/>
  <c r="Y107" i="1" s="1"/>
  <c r="Y105" i="1" a="1"/>
  <c r="Y105" i="1" s="1"/>
  <c r="Y103" i="1" a="1"/>
  <c r="Y103" i="1" s="1"/>
  <c r="Y101" i="1" a="1"/>
  <c r="Y101" i="1" s="1"/>
  <c r="Y92" i="1" a="1"/>
  <c r="Y92" i="1" s="1"/>
  <c r="Y88" i="1" a="1"/>
  <c r="Y88" i="1" s="1"/>
  <c r="Y87" i="1" a="1"/>
  <c r="Y87" i="1" s="1"/>
  <c r="Y85" i="1" a="1"/>
  <c r="Y85" i="1" s="1"/>
  <c r="Y83" i="1" a="1"/>
  <c r="Y83" i="1" s="1"/>
  <c r="Y81" i="1" a="1"/>
  <c r="Y81" i="1" s="1"/>
  <c r="Y90" i="1" a="1"/>
  <c r="Y90" i="1" s="1"/>
  <c r="Y57" i="1" a="1"/>
  <c r="Y57" i="1" s="1"/>
  <c r="Y34" i="1" a="1"/>
  <c r="Y34" i="1" s="1"/>
  <c r="Y39" i="1" a="1"/>
  <c r="Y39" i="1" s="1"/>
  <c r="Y38" i="1" a="1"/>
  <c r="Y38" i="1" s="1"/>
  <c r="Y41" i="1" a="1"/>
  <c r="Y41" i="1" s="1"/>
  <c r="Y89" i="1" a="1"/>
  <c r="Y89" i="1" s="1"/>
  <c r="Y5" i="1" a="1"/>
  <c r="Y5" i="1" s="1"/>
  <c r="Y10" i="1" a="1"/>
  <c r="Y10" i="1" s="1"/>
  <c r="Y163" i="1" a="1"/>
  <c r="Y163" i="1" s="1"/>
  <c r="Y156" i="1" a="1"/>
  <c r="Y156" i="1" s="1"/>
  <c r="Y162" i="1" a="1"/>
  <c r="Y162" i="1" s="1"/>
  <c r="Y151" i="1" a="1"/>
  <c r="Y151" i="1" s="1"/>
  <c r="Y148" i="1" a="1"/>
  <c r="Y148" i="1" s="1"/>
  <c r="Y141" i="1" a="1"/>
  <c r="Y141" i="1" s="1"/>
  <c r="Y155" i="1" a="1"/>
  <c r="Y155" i="1" s="1"/>
  <c r="Y140" i="1" a="1"/>
  <c r="Y140" i="1" s="1"/>
  <c r="Y143" i="1" a="1"/>
  <c r="Y143" i="1" s="1"/>
  <c r="Y129" i="1" a="1"/>
  <c r="Y129" i="1" s="1"/>
  <c r="Y116" i="1" a="1"/>
  <c r="Y116" i="1" s="1"/>
  <c r="Y142" i="1" a="1"/>
  <c r="Y142" i="1" s="1"/>
  <c r="Y117" i="1" a="1"/>
  <c r="Y117" i="1" s="1"/>
  <c r="Y97" i="1" a="1"/>
  <c r="Y97" i="1" s="1"/>
  <c r="Y80" i="1" a="1"/>
  <c r="Y80" i="1" s="1"/>
  <c r="Y76" i="1" a="1"/>
  <c r="Y76" i="1" s="1"/>
  <c r="Y72" i="1" a="1"/>
  <c r="Y72" i="1" s="1"/>
  <c r="Y68" i="1" a="1"/>
  <c r="Y68" i="1" s="1"/>
  <c r="Y60" i="1" a="1"/>
  <c r="Y60" i="1" s="1"/>
  <c r="Y71" i="1" a="1"/>
  <c r="Y71" i="1" s="1"/>
  <c r="Y61" i="1" a="1"/>
  <c r="Y61" i="1" s="1"/>
  <c r="Y53" i="1" a="1"/>
  <c r="Y53" i="1" s="1"/>
  <c r="Y65" i="1" a="1"/>
  <c r="Y65" i="1" s="1"/>
  <c r="Y23" i="1" a="1"/>
  <c r="Y23" i="1" s="1"/>
  <c r="Y30" i="1" a="1"/>
  <c r="Y30" i="1" s="1"/>
  <c r="Y24" i="1" a="1"/>
  <c r="Y24" i="1" s="1"/>
  <c r="Y40" i="1" a="1"/>
  <c r="Y40" i="1" s="1"/>
  <c r="Y43" i="1" a="1"/>
  <c r="Y43" i="1" s="1"/>
  <c r="Y42" i="1" a="1"/>
  <c r="Y42" i="1" s="1"/>
  <c r="Y47" i="1" a="1"/>
  <c r="Y47" i="1" s="1"/>
  <c r="Y35" i="1" a="1"/>
  <c r="Y35" i="1" s="1"/>
  <c r="Y13" i="1" a="1"/>
  <c r="Y13" i="1" s="1"/>
  <c r="Y15" i="1" a="1"/>
  <c r="Y15" i="1" s="1"/>
  <c r="Y9" i="1" a="1"/>
  <c r="Y9" i="1" s="1"/>
  <c r="Y14" i="1" a="1"/>
  <c r="Y14" i="1" s="1"/>
  <c r="Y165" i="1" a="1"/>
  <c r="Y165" i="1" s="1"/>
  <c r="Y154" i="1" a="1"/>
  <c r="Y154" i="1" s="1"/>
  <c r="Y164" i="1" a="1"/>
  <c r="Y164" i="1" s="1"/>
  <c r="Y157" i="1" a="1"/>
  <c r="Y157" i="1" s="1"/>
  <c r="Y137" i="1" a="1"/>
  <c r="Y137" i="1" s="1"/>
  <c r="Y139" i="1" a="1"/>
  <c r="Y139" i="1" s="1"/>
  <c r="Y133" i="1" a="1"/>
  <c r="Y133" i="1" s="1"/>
  <c r="Y124" i="1" a="1"/>
  <c r="Y124" i="1" s="1"/>
  <c r="Y120" i="1" a="1"/>
  <c r="Y120" i="1" s="1"/>
  <c r="Y114" i="1" a="1"/>
  <c r="Y114" i="1" s="1"/>
  <c r="Y138" i="1" a="1"/>
  <c r="Y138" i="1" s="1"/>
  <c r="Y127" i="1" a="1"/>
  <c r="Y127" i="1" s="1"/>
  <c r="Y115" i="1" a="1"/>
  <c r="Y115" i="1" s="1"/>
  <c r="Y108" i="1" a="1"/>
  <c r="Y108" i="1" s="1"/>
  <c r="Y104" i="1" a="1"/>
  <c r="Y104" i="1" s="1"/>
  <c r="Y102" i="1" a="1"/>
  <c r="Y102" i="1" s="1"/>
  <c r="Y100" i="1" a="1"/>
  <c r="Y100" i="1" s="1"/>
  <c r="Y96" i="1" a="1"/>
  <c r="Y96" i="1" s="1"/>
  <c r="Y79" i="1" a="1"/>
  <c r="Y79" i="1" s="1"/>
  <c r="Y94" i="1" a="1"/>
  <c r="Y94" i="1" s="1"/>
  <c r="Y86" i="1" a="1"/>
  <c r="Y86" i="1" s="1"/>
  <c r="Y84" i="1" a="1"/>
  <c r="Y84" i="1" s="1"/>
  <c r="Y82" i="1" a="1"/>
  <c r="Y82" i="1" s="1"/>
  <c r="Y55" i="1" a="1"/>
  <c r="Y55" i="1" s="1"/>
  <c r="Y69" i="1" a="1"/>
  <c r="Y69" i="1" s="1"/>
  <c r="Y50" i="1" a="1"/>
  <c r="Y50" i="1" s="1"/>
  <c r="Y27" i="1" a="1"/>
  <c r="Y27" i="1" s="1"/>
  <c r="Y25" i="1" a="1"/>
  <c r="Y25" i="1" s="1"/>
  <c r="Y4" i="1" a="1"/>
  <c r="Y4" i="1" s="1"/>
  <c r="Y36" i="1" a="1"/>
  <c r="Y36" i="1" s="1"/>
  <c r="Y32" i="1" a="1"/>
  <c r="Y32" i="1" s="1"/>
  <c r="Y44" i="1" a="1"/>
  <c r="Y44" i="1" s="1"/>
  <c r="Y45" i="1" a="1"/>
  <c r="Y45" i="1" s="1"/>
  <c r="Y46" i="1" a="1"/>
  <c r="Y46" i="1" s="1"/>
  <c r="Y95" i="1" a="1"/>
  <c r="Y95" i="1" s="1"/>
  <c r="Y31" i="1" a="1"/>
  <c r="Y31" i="1" s="1"/>
  <c r="Y29" i="1" a="1"/>
  <c r="Y29" i="1" s="1"/>
  <c r="Y20" i="1" a="1"/>
  <c r="Y20" i="1" s="1"/>
  <c r="Y7" i="1" a="1"/>
  <c r="Y7" i="1" s="1"/>
  <c r="Y12" i="1" a="1"/>
  <c r="Y12" i="1" s="1"/>
  <c r="Y17" i="1" a="1"/>
  <c r="Y17" i="1" s="1"/>
  <c r="Y8" i="1" a="1"/>
  <c r="Y8" i="1" s="1"/>
  <c r="Y3" i="1" a="1"/>
  <c r="Y3" i="1" s="1"/>
  <c r="Y145" i="1" a="1"/>
  <c r="Y145" i="1" s="1"/>
  <c r="Y78" i="1" a="1"/>
  <c r="Y78" i="1" s="1"/>
  <c r="Y74" i="1" a="1"/>
  <c r="Y74" i="1" s="1"/>
  <c r="Y70" i="1" a="1"/>
  <c r="Y70" i="1" s="1"/>
  <c r="Y64" i="1" a="1"/>
  <c r="Y64" i="1" s="1"/>
  <c r="Y56" i="1" a="1"/>
  <c r="Y56" i="1" s="1"/>
  <c r="Y73" i="1" a="1"/>
  <c r="Y73" i="1" s="1"/>
  <c r="Y52" i="1" a="1"/>
  <c r="Y52" i="1" s="1"/>
  <c r="Y75" i="1" a="1"/>
  <c r="Y75" i="1" s="1"/>
  <c r="Y63" i="1" a="1"/>
  <c r="Y63" i="1" s="1"/>
  <c r="Y91" i="1" a="1"/>
  <c r="Y91" i="1" s="1"/>
  <c r="Y77" i="1" a="1"/>
  <c r="Y77" i="1" s="1"/>
  <c r="Y21" i="1" a="1"/>
  <c r="Y21" i="1" s="1"/>
  <c r="Y26" i="1" a="1"/>
  <c r="Y26" i="1" s="1"/>
  <c r="Y22" i="1" a="1"/>
  <c r="Y22" i="1" s="1"/>
  <c r="Y48" i="1" a="1"/>
  <c r="Y48" i="1" s="1"/>
  <c r="Y49" i="1" a="1"/>
  <c r="Y49" i="1" s="1"/>
  <c r="Y37" i="1" a="1"/>
  <c r="Y37" i="1" s="1"/>
  <c r="Y93" i="1" a="1"/>
  <c r="Y93" i="1" s="1"/>
  <c r="Y33" i="1" a="1"/>
  <c r="Y33" i="1" s="1"/>
  <c r="Y6" i="1" a="1"/>
  <c r="Y6" i="1" s="1"/>
  <c r="Y11" i="1" a="1"/>
  <c r="Y11" i="1" s="1"/>
  <c r="Y19" i="1" a="1"/>
  <c r="Y19" i="1" s="1"/>
  <c r="AA2" i="1" l="1"/>
  <c r="AA3" i="1"/>
  <c r="AA4" i="1"/>
  <c r="Z78" i="1" s="1"/>
  <c r="Z2" i="1" l="1"/>
  <c r="Z37" i="1"/>
  <c r="Z52" i="1"/>
  <c r="Z31" i="1"/>
  <c r="Z103" i="1"/>
  <c r="Z142" i="1"/>
  <c r="Z157" i="1"/>
  <c r="Z25" i="1"/>
  <c r="Z57" i="1"/>
  <c r="Z41" i="1"/>
  <c r="Z126" i="1"/>
  <c r="Z106" i="1"/>
  <c r="Z124" i="1"/>
  <c r="Z105" i="1"/>
  <c r="Z125" i="1"/>
  <c r="Z91" i="1"/>
  <c r="Z30" i="1"/>
  <c r="Z127" i="1"/>
  <c r="Z100" i="1"/>
  <c r="Z40" i="1"/>
  <c r="Z123" i="1"/>
  <c r="Z92" i="1"/>
  <c r="Z88" i="1"/>
  <c r="Z83" i="1"/>
  <c r="Z134" i="1"/>
  <c r="Z44" i="1"/>
  <c r="Z159" i="1"/>
  <c r="Z79" i="1"/>
  <c r="Z161" i="1"/>
  <c r="Z59" i="1"/>
  <c r="Z133" i="1"/>
  <c r="Z71" i="1"/>
  <c r="Z93" i="1"/>
  <c r="Z89" i="1"/>
  <c r="Z110" i="1"/>
  <c r="Z50" i="1"/>
  <c r="Z152" i="1"/>
  <c r="Z109" i="1"/>
  <c r="Z128" i="1"/>
  <c r="Z39" i="1"/>
  <c r="Z144" i="1"/>
  <c r="Z82" i="1"/>
  <c r="Z26" i="1"/>
  <c r="Z135" i="1"/>
  <c r="Z70" i="1"/>
  <c r="Z27" i="1"/>
  <c r="Z129" i="1"/>
  <c r="Z32" i="1"/>
  <c r="Z102" i="1"/>
  <c r="Z55" i="1"/>
  <c r="Z35" i="1"/>
  <c r="Z158" i="1"/>
  <c r="Z113" i="1"/>
  <c r="Z163" i="1"/>
  <c r="Z64" i="1"/>
  <c r="Z151" i="1"/>
  <c r="Z117" i="1"/>
  <c r="Z76" i="1"/>
  <c r="Z68" i="1"/>
  <c r="Z130" i="1"/>
  <c r="Z99" i="1"/>
  <c r="Z14" i="1"/>
  <c r="Z10" i="1"/>
  <c r="Z6" i="1"/>
  <c r="Z15" i="1"/>
  <c r="Z16" i="1"/>
  <c r="Z7" i="1"/>
  <c r="Z18" i="1"/>
  <c r="Z5" i="1"/>
  <c r="Z114" i="1"/>
  <c r="Z62" i="1"/>
  <c r="Z21" i="1"/>
  <c r="Z137" i="1"/>
  <c r="Z66" i="1"/>
  <c r="Z154" i="1"/>
  <c r="Z56" i="1"/>
  <c r="Z156" i="1"/>
  <c r="Z112" i="1"/>
  <c r="Z147" i="1"/>
  <c r="Z120" i="1"/>
  <c r="Z119" i="1"/>
  <c r="Z104" i="1"/>
  <c r="Z72" i="1"/>
  <c r="Z60" i="1"/>
  <c r="Z116" i="1"/>
  <c r="Z12" i="1"/>
  <c r="Z9" i="1"/>
  <c r="Z3" i="1"/>
  <c r="Z19" i="1"/>
  <c r="Z11" i="1"/>
  <c r="Z17" i="1"/>
  <c r="Z13" i="1"/>
  <c r="Z8" i="1"/>
  <c r="Z54" i="1"/>
  <c r="Z162" i="1"/>
  <c r="Z132" i="1"/>
  <c r="Z143" i="1"/>
  <c r="Z108" i="1"/>
  <c r="Z80" i="1"/>
  <c r="Z73" i="1"/>
  <c r="Z4" i="1"/>
  <c r="Z58" i="1"/>
  <c r="Z23" i="1"/>
  <c r="Z140" i="1"/>
  <c r="Z111" i="1"/>
  <c r="Z77" i="1"/>
  <c r="Z63" i="1"/>
  <c r="Z42" i="1"/>
  <c r="Z122" i="1"/>
  <c r="Z86" i="1"/>
  <c r="Z36" i="1"/>
  <c r="Z29" i="1"/>
  <c r="Z74" i="1"/>
  <c r="Z75" i="1"/>
  <c r="Z146" i="1"/>
  <c r="Z145" i="1"/>
  <c r="Z81" i="1"/>
  <c r="Z28" i="1"/>
  <c r="Z98" i="1"/>
  <c r="Z53" i="1"/>
  <c r="Z148" i="1"/>
  <c r="Z22" i="1"/>
  <c r="Z118" i="1"/>
  <c r="Z94" i="1"/>
  <c r="Z96" i="1"/>
  <c r="Z85" i="1"/>
  <c r="Z34" i="1"/>
  <c r="Z155" i="1"/>
  <c r="Z101" i="1"/>
  <c r="Z48" i="1"/>
  <c r="Z69" i="1"/>
  <c r="Z164" i="1"/>
  <c r="Z115" i="1"/>
  <c r="Z46" i="1"/>
  <c r="Z149" i="1"/>
  <c r="Z138" i="1"/>
  <c r="Z87" i="1"/>
  <c r="Z49" i="1"/>
  <c r="Z150" i="1"/>
  <c r="Z97" i="1"/>
  <c r="Z136" i="1"/>
  <c r="Z33" i="1"/>
  <c r="Z95" i="1"/>
  <c r="Z43" i="1"/>
  <c r="Z141" i="1"/>
  <c r="Z160" i="1"/>
  <c r="Z24" i="1"/>
  <c r="Z153" i="1"/>
  <c r="Z165" i="1"/>
  <c r="Z121" i="1"/>
  <c r="Z45" i="1"/>
  <c r="Z67" i="1"/>
  <c r="Z131" i="1"/>
  <c r="Z84" i="1"/>
  <c r="Z20" i="1"/>
  <c r="Z90" i="1"/>
  <c r="Z47" i="1"/>
  <c r="Z51" i="1"/>
  <c r="Z107" i="1"/>
  <c r="Z65" i="1"/>
  <c r="Z38" i="1"/>
  <c r="Z139" i="1"/>
  <c r="Z61"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<sst xmlns="http://schemas.openxmlformats.org/spreadsheetml/2006/main" count="22571" uniqueCount="1754">
  <si>
    <t>Data source</t>
  </si>
  <si>
    <t>Data elements</t>
  </si>
  <si>
    <t>Name of data set</t>
  </si>
  <si>
    <t>Format</t>
  </si>
  <si>
    <t>Link</t>
  </si>
  <si>
    <t>Notes</t>
  </si>
  <si>
    <t>Statistics.gov.uk’s geoportal for administrative boundaries</t>
  </si>
  <si>
    <t>Local authority boundaries</t>
  </si>
  <si>
    <t>Various - depends on which type of local authority your area of interest is (e.g. unitary authority, local planning authority, etc)</t>
  </si>
  <si>
    <t>https://geoportal.statistics.gov.uk/search?q=BDY_ADM&amp;sort=Date%20Created%7Ccreated%7Cdesc</t>
  </si>
  <si>
    <t>Ward boundaries</t>
  </si>
  <si>
    <t xml:space="preserve">https://geoportal.statistics.gov.uk/search?q=BDY_WD&amp;sort=Date%20Created%7Ccreated%7Cdesc </t>
  </si>
  <si>
    <t>LSOA boundaries</t>
  </si>
  <si>
    <t>Lower layer Super Output Areas (December 2021) Boundaries EW BFC (V10)</t>
  </si>
  <si>
    <t>Defra</t>
  </si>
  <si>
    <t>Accessible greenspace access</t>
  </si>
  <si>
    <t>Access to green space in England</t>
  </si>
  <si>
    <t>ODS spreadsheet</t>
  </si>
  <si>
    <t xml:space="preserve">https://www.gov.uk/government/statistics/access-to-green-space-in-england </t>
  </si>
  <si>
    <t>Download the ODS spreadsheet and extract the rows for your LSOAs.</t>
  </si>
  <si>
    <t>Natural England's Green Infrastructure Data V2.2</t>
  </si>
  <si>
    <t>Greenspace provision</t>
  </si>
  <si>
    <t>Green and Blue Infrastructure (England)</t>
  </si>
  <si>
    <t>ESRI file geodatabase</t>
  </si>
  <si>
    <t xml:space="preserve">https://www.data.gov.uk/dataset/f335ab3a-f670-467f-bedd-80bdd8f1ace6/green-and-blue-infrastructure-england </t>
  </si>
  <si>
    <t xml:space="preserve">Warning: large dataset (16 GB), as it is only possible to download the full dataset for all of England. </t>
  </si>
  <si>
    <t>Manmade surfaces</t>
  </si>
  <si>
    <t>Ministry of Housing, Communities and Local Government</t>
  </si>
  <si>
    <t>Index of multiple deprivation</t>
  </si>
  <si>
    <t>English Indices of Deprivation 2025</t>
  </si>
  <si>
    <t>Microsoft Excel spreadsheet</t>
  </si>
  <si>
    <t>https://www.gov.uk/government/statistics/english-indices-of-deprivation-2025</t>
  </si>
  <si>
    <t>Tree canopy cover</t>
  </si>
  <si>
    <t xml:space="preserve">https://uk.treeequityscore.org/ </t>
  </si>
  <si>
    <t>Scroll to bottom of the page, select the DATA DOWNLOAD tab (see image to right), click on England and select the Shapefile for download.</t>
  </si>
  <si>
    <t>Air quality</t>
  </si>
  <si>
    <t>Heat disparity</t>
  </si>
  <si>
    <t>Age dependency ratio</t>
  </si>
  <si>
    <t>Minoritised ethnicity</t>
  </si>
  <si>
    <t>LSOA21CD</t>
  </si>
  <si>
    <t>LSOA21NM</t>
  </si>
  <si>
    <t>ward</t>
  </si>
  <si>
    <t>population (2019)</t>
  </si>
  <si>
    <t>AGS access</t>
  </si>
  <si>
    <t>AGS provision_m2 per person</t>
  </si>
  <si>
    <t>AGS provision_inc NTWT land_outliers set to 100</t>
  </si>
  <si>
    <t>manmade surface</t>
  </si>
  <si>
    <t>canopy cover</t>
  </si>
  <si>
    <t>heat disparity</t>
  </si>
  <si>
    <t>Air pollution</t>
  </si>
  <si>
    <t>IMD decile</t>
  </si>
  <si>
    <t>IMD rank</t>
  </si>
  <si>
    <t>Ethnicity</t>
  </si>
  <si>
    <t>AGS access_normalised</t>
  </si>
  <si>
    <t>AGS provision_normalised</t>
  </si>
  <si>
    <t>manmade surface_normalized</t>
  </si>
  <si>
    <t>canopy cover_normalized</t>
  </si>
  <si>
    <t>heat disparity_normalized</t>
  </si>
  <si>
    <t>Air pollution_normalized</t>
  </si>
  <si>
    <t>IMD_rank_normalized</t>
  </si>
  <si>
    <t>Age_normalized</t>
  </si>
  <si>
    <t>Ethnicity_normalized</t>
  </si>
  <si>
    <t>AGIE score</t>
  </si>
  <si>
    <t>Priority category</t>
  </si>
  <si>
    <t>Quartile values, do not delete or edit unintentionally</t>
  </si>
  <si>
    <t>E01015144</t>
  </si>
  <si>
    <t>Plymouth 009D</t>
  </si>
  <si>
    <t>St Budeaux</t>
  </si>
  <si>
    <t>E01015033</t>
  </si>
  <si>
    <t>Plymouth 016A</t>
  </si>
  <si>
    <t>Compton</t>
  </si>
  <si>
    <t>E01015050</t>
  </si>
  <si>
    <t>Plymouth 023D</t>
  </si>
  <si>
    <t>Drake</t>
  </si>
  <si>
    <t>E01015065</t>
  </si>
  <si>
    <t>Plymouth 008C</t>
  </si>
  <si>
    <t>Eggbuckland</t>
  </si>
  <si>
    <t>E01015143</t>
  </si>
  <si>
    <t>Plymouth 009C</t>
  </si>
  <si>
    <t>E01015121</t>
  </si>
  <si>
    <t>Plymouth 015B</t>
  </si>
  <si>
    <t>Plympton St Mary</t>
  </si>
  <si>
    <t>E01015032</t>
  </si>
  <si>
    <t>Plymouth 023B</t>
  </si>
  <si>
    <t>E01015035</t>
  </si>
  <si>
    <t>Plymouth 012A</t>
  </si>
  <si>
    <t>E01034159</t>
  </si>
  <si>
    <t>Plymouth 034B</t>
  </si>
  <si>
    <t>St Peter and the Waterfront</t>
  </si>
  <si>
    <t>E01015155</t>
  </si>
  <si>
    <t>Plymouth 034A</t>
  </si>
  <si>
    <t>E01015122</t>
  </si>
  <si>
    <t>Plymouth 019E</t>
  </si>
  <si>
    <t>E01015066</t>
  </si>
  <si>
    <t>Plymouth 012D</t>
  </si>
  <si>
    <t>E01015165</t>
  </si>
  <si>
    <t>Plymouth 003E</t>
  </si>
  <si>
    <t>Southway</t>
  </si>
  <si>
    <t>E01015150</t>
  </si>
  <si>
    <t>Plymouth 009G</t>
  </si>
  <si>
    <t>E01015072</t>
  </si>
  <si>
    <t>Plymouth 013A</t>
  </si>
  <si>
    <t>Ham</t>
  </si>
  <si>
    <t>E01015132</t>
  </si>
  <si>
    <t>Plymouth 030D</t>
  </si>
  <si>
    <t>Plymstock Dunstone</t>
  </si>
  <si>
    <t>E01015126</t>
  </si>
  <si>
    <t>Plymouth 030A</t>
  </si>
  <si>
    <t>E01015068</t>
  </si>
  <si>
    <t>Plymouth 010B</t>
  </si>
  <si>
    <t>E01034162</t>
  </si>
  <si>
    <t>Plymouth 034E</t>
  </si>
  <si>
    <t>E01015120</t>
  </si>
  <si>
    <t>Plymouth 015A</t>
  </si>
  <si>
    <t>E01015133</t>
  </si>
  <si>
    <t>Plymouth 030E</t>
  </si>
  <si>
    <t>E01015067</t>
  </si>
  <si>
    <t>Plymouth 012E</t>
  </si>
  <si>
    <t>E01015092</t>
  </si>
  <si>
    <t>Plymouth 005C</t>
  </si>
  <si>
    <t>Moor View</t>
  </si>
  <si>
    <t>E01015097</t>
  </si>
  <si>
    <t>Plymouth 001B</t>
  </si>
  <si>
    <t>E01015164</t>
  </si>
  <si>
    <t>Plymouth 001D</t>
  </si>
  <si>
    <t>E01015174</t>
  </si>
  <si>
    <t>Plymouth 024D</t>
  </si>
  <si>
    <t>Stoke</t>
  </si>
  <si>
    <t>E01015076</t>
  </si>
  <si>
    <t>Plymouth 009A</t>
  </si>
  <si>
    <t>E01015101</t>
  </si>
  <si>
    <t>Plymouth 016E</t>
  </si>
  <si>
    <t>Peverell</t>
  </si>
  <si>
    <t>E01015140</t>
  </si>
  <si>
    <t>Plymouth 032E</t>
  </si>
  <si>
    <t>Plymstock Radford</t>
  </si>
  <si>
    <t>E01015078</t>
  </si>
  <si>
    <t>Plymouth 013C</t>
  </si>
  <si>
    <t>E01015166</t>
  </si>
  <si>
    <t>Plymouth 002E</t>
  </si>
  <si>
    <t>E01015110</t>
  </si>
  <si>
    <t>Plymouth 018B</t>
  </si>
  <si>
    <t>Plympton Chaddlewood</t>
  </si>
  <si>
    <t>E01015127</t>
  </si>
  <si>
    <t>Plymouth 030B</t>
  </si>
  <si>
    <t>E01015069</t>
  </si>
  <si>
    <t>Plymouth 010C</t>
  </si>
  <si>
    <t>E01034157</t>
  </si>
  <si>
    <t>Plymouth 031G</t>
  </si>
  <si>
    <t>E01015118</t>
  </si>
  <si>
    <t>Plymouth 019D</t>
  </si>
  <si>
    <t>E01015027</t>
  </si>
  <si>
    <t>Plymouth 002A</t>
  </si>
  <si>
    <t>Budshead</t>
  </si>
  <si>
    <t>E01015029</t>
  </si>
  <si>
    <t>Plymouth 008A</t>
  </si>
  <si>
    <t>E01015064</t>
  </si>
  <si>
    <t>Plymouth 008B</t>
  </si>
  <si>
    <t>E01015059</t>
  </si>
  <si>
    <t>Plymouth 021D</t>
  </si>
  <si>
    <t>Efford and Lipson</t>
  </si>
  <si>
    <t>E01015080</t>
  </si>
  <si>
    <t>Plymouth 013D</t>
  </si>
  <si>
    <t>E01015108</t>
  </si>
  <si>
    <t>Plymouth 022A</t>
  </si>
  <si>
    <t>E01015055</t>
  </si>
  <si>
    <t>Plymouth 021A</t>
  </si>
  <si>
    <t>E01015142</t>
  </si>
  <si>
    <t>Plymouth 009B</t>
  </si>
  <si>
    <t>E01015111</t>
  </si>
  <si>
    <t>Plymouth 018C</t>
  </si>
  <si>
    <t>E01015134</t>
  </si>
  <si>
    <t>Plymouth 032D</t>
  </si>
  <si>
    <t>E01015163</t>
  </si>
  <si>
    <t>Plymouth 003D</t>
  </si>
  <si>
    <t>E01015104</t>
  </si>
  <si>
    <t>Plymouth 011E</t>
  </si>
  <si>
    <t>E01015152</t>
  </si>
  <si>
    <t>Plymouth 027C</t>
  </si>
  <si>
    <t>E01015043</t>
  </si>
  <si>
    <t>Plymouth 026A</t>
  </si>
  <si>
    <t>Devonport</t>
  </si>
  <si>
    <t>E01015074</t>
  </si>
  <si>
    <t>Plymouth 011A</t>
  </si>
  <si>
    <t>E01015031</t>
  </si>
  <si>
    <t>Plymouth 023A</t>
  </si>
  <si>
    <t>E01015117</t>
  </si>
  <si>
    <t>Plymouth 022E</t>
  </si>
  <si>
    <t>Plympton Erle</t>
  </si>
  <si>
    <t>E01015094</t>
  </si>
  <si>
    <t>Plymouth 005E</t>
  </si>
  <si>
    <t>E01015049</t>
  </si>
  <si>
    <t>Plymouth 023C</t>
  </si>
  <si>
    <t>E01015148</t>
  </si>
  <si>
    <t>Plymouth 006E</t>
  </si>
  <si>
    <t>E01015149</t>
  </si>
  <si>
    <t>Plymouth 009F</t>
  </si>
  <si>
    <t>E01015048</t>
  </si>
  <si>
    <t>Plymouth 026E</t>
  </si>
  <si>
    <t>E01015054</t>
  </si>
  <si>
    <t>Plymouth 027B</t>
  </si>
  <si>
    <t>E01015087</t>
  </si>
  <si>
    <t>Plymouth 006B</t>
  </si>
  <si>
    <t>Honicknowle</t>
  </si>
  <si>
    <t>E01015037</t>
  </si>
  <si>
    <t>Plymouth 012B</t>
  </si>
  <si>
    <t>E01015175</t>
  </si>
  <si>
    <t>Plymouth 025C</t>
  </si>
  <si>
    <t>Sutton and Mount Gould</t>
  </si>
  <si>
    <t>E01015026</t>
  </si>
  <si>
    <t>Plymouth 003B</t>
  </si>
  <si>
    <t>E01015079</t>
  </si>
  <si>
    <t>Plymouth 011C</t>
  </si>
  <si>
    <t>E01015096</t>
  </si>
  <si>
    <t>Plymouth 010E</t>
  </si>
  <si>
    <t>E01015138</t>
  </si>
  <si>
    <t>Plymouth 031D</t>
  </si>
  <si>
    <t>E01015145</t>
  </si>
  <si>
    <t>Plymouth 014E</t>
  </si>
  <si>
    <t>E01015090</t>
  </si>
  <si>
    <t>Plymouth 005A</t>
  </si>
  <si>
    <t>E01015058</t>
  </si>
  <si>
    <t>Plymouth 012C</t>
  </si>
  <si>
    <t>E01015051</t>
  </si>
  <si>
    <t>Plymouth 023E</t>
  </si>
  <si>
    <t>E01015084</t>
  </si>
  <si>
    <t>Plymouth 004D</t>
  </si>
  <si>
    <t>E01015086</t>
  </si>
  <si>
    <t>Plymouth 007D</t>
  </si>
  <si>
    <t>E01015077</t>
  </si>
  <si>
    <t>Plymouth 011B</t>
  </si>
  <si>
    <t>E01015030</t>
  </si>
  <si>
    <t>Plymouth 007A</t>
  </si>
  <si>
    <t>E01015125</t>
  </si>
  <si>
    <t>Plymouth 015E</t>
  </si>
  <si>
    <t>E01015146</t>
  </si>
  <si>
    <t>Plymouth 009E</t>
  </si>
  <si>
    <t>E01015061</t>
  </si>
  <si>
    <t>Plymouth 025A</t>
  </si>
  <si>
    <t>E01015039</t>
  </si>
  <si>
    <t>Plymouth 014A</t>
  </si>
  <si>
    <t>E01015124</t>
  </si>
  <si>
    <t>Plymouth 015D</t>
  </si>
  <si>
    <t>E01015062</t>
  </si>
  <si>
    <t>Plymouth 025B</t>
  </si>
  <si>
    <t>E01015052</t>
  </si>
  <si>
    <t>Plymouth 028A</t>
  </si>
  <si>
    <t>E01015106</t>
  </si>
  <si>
    <t>Plymouth 013E</t>
  </si>
  <si>
    <t>E01015131</t>
  </si>
  <si>
    <t>Plymouth 030C</t>
  </si>
  <si>
    <t>E01015034</t>
  </si>
  <si>
    <t>Plymouth 016B</t>
  </si>
  <si>
    <t>E01015180</t>
  </si>
  <si>
    <t>Plymouth 028C</t>
  </si>
  <si>
    <t>E01015128</t>
  </si>
  <si>
    <t>Plymouth 032A</t>
  </si>
  <si>
    <t>E01015095</t>
  </si>
  <si>
    <t>Plymouth 010D</t>
  </si>
  <si>
    <t>E01015036</t>
  </si>
  <si>
    <t>Plymouth 016C</t>
  </si>
  <si>
    <t>E01015114</t>
  </si>
  <si>
    <t>Plymouth 019C</t>
  </si>
  <si>
    <t>E01015063</t>
  </si>
  <si>
    <t>Plymouth 010A</t>
  </si>
  <si>
    <t>E01015112</t>
  </si>
  <si>
    <t>Plymouth 019A</t>
  </si>
  <si>
    <t>E01015060</t>
  </si>
  <si>
    <t>Plymouth 021E</t>
  </si>
  <si>
    <t>E01015100</t>
  </si>
  <si>
    <t>Plymouth 017C</t>
  </si>
  <si>
    <t>E01015075</t>
  </si>
  <si>
    <t>Plymouth 014D</t>
  </si>
  <si>
    <t>E01015081</t>
  </si>
  <si>
    <t>Plymouth 007C</t>
  </si>
  <si>
    <t>E01015182</t>
  </si>
  <si>
    <t>Plymouth 028E</t>
  </si>
  <si>
    <t>E01015137</t>
  </si>
  <si>
    <t>Plymouth 031C</t>
  </si>
  <si>
    <t>E01015123</t>
  </si>
  <si>
    <t>Plymouth 015C</t>
  </si>
  <si>
    <t>E01015113</t>
  </si>
  <si>
    <t>Plymouth 019B</t>
  </si>
  <si>
    <t>E01015083</t>
  </si>
  <si>
    <t>Plymouth 004C</t>
  </si>
  <si>
    <t>E01015038</t>
  </si>
  <si>
    <t>Plymouth 016D</t>
  </si>
  <si>
    <t>E01034158</t>
  </si>
  <si>
    <t>Plymouth 031H</t>
  </si>
  <si>
    <t>E01015042</t>
  </si>
  <si>
    <t>Plymouth 020A</t>
  </si>
  <si>
    <t>E01015115</t>
  </si>
  <si>
    <t>Plymouth 022C</t>
  </si>
  <si>
    <t>E01015119</t>
  </si>
  <si>
    <t>Plymouth 018D</t>
  </si>
  <si>
    <t>E01032658</t>
  </si>
  <si>
    <t>Plymouth 027G</t>
  </si>
  <si>
    <t>E01015070</t>
  </si>
  <si>
    <t>Plymouth 007B</t>
  </si>
  <si>
    <t>E01015147</t>
  </si>
  <si>
    <t>Plymouth 006D</t>
  </si>
  <si>
    <t>E01015181</t>
  </si>
  <si>
    <t>Plymouth 028D</t>
  </si>
  <si>
    <t>E01015098</t>
  </si>
  <si>
    <t>Plymouth 017A</t>
  </si>
  <si>
    <t>E01015028</t>
  </si>
  <si>
    <t>Plymouth 003C</t>
  </si>
  <si>
    <t>E01015136</t>
  </si>
  <si>
    <t>Plymouth 031B</t>
  </si>
  <si>
    <t>E01015107</t>
  </si>
  <si>
    <t>Plymouth 018A</t>
  </si>
  <si>
    <t>E01015170</t>
  </si>
  <si>
    <t>Plymouth 024B</t>
  </si>
  <si>
    <t>E01015102</t>
  </si>
  <si>
    <t>Plymouth 011D</t>
  </si>
  <si>
    <t>E01015139</t>
  </si>
  <si>
    <t>Plymouth 031E</t>
  </si>
  <si>
    <t>E01015168</t>
  </si>
  <si>
    <t>Plymouth 020D</t>
  </si>
  <si>
    <t>E01015046</t>
  </si>
  <si>
    <t>Plymouth 026C</t>
  </si>
  <si>
    <t>E01015044</t>
  </si>
  <si>
    <t>Plymouth 020B</t>
  </si>
  <si>
    <t>E01015056</t>
  </si>
  <si>
    <t>Plymouth 021B</t>
  </si>
  <si>
    <t>E01015057</t>
  </si>
  <si>
    <t>Plymouth 021C</t>
  </si>
  <si>
    <t>E01015141</t>
  </si>
  <si>
    <t>Plymouth 031F</t>
  </si>
  <si>
    <t>E01015091</t>
  </si>
  <si>
    <t>Plymouth 005B</t>
  </si>
  <si>
    <t>E01015024</t>
  </si>
  <si>
    <t>Plymouth 004A</t>
  </si>
  <si>
    <t>E01015023</t>
  </si>
  <si>
    <t>Plymouth 003A</t>
  </si>
  <si>
    <t>E01015071</t>
  </si>
  <si>
    <t>Plymouth 008D</t>
  </si>
  <si>
    <t>E01015116</t>
  </si>
  <si>
    <t>Plymouth 022D</t>
  </si>
  <si>
    <t>E01015085</t>
  </si>
  <si>
    <t>Plymouth 006A</t>
  </si>
  <si>
    <t>E01015173</t>
  </si>
  <si>
    <t>Plymouth 024C</t>
  </si>
  <si>
    <t>E01015153</t>
  </si>
  <si>
    <t>Plymouth 033C</t>
  </si>
  <si>
    <t>E01015177</t>
  </si>
  <si>
    <t>Plymouth 025D</t>
  </si>
  <si>
    <t>E01015088</t>
  </si>
  <si>
    <t>Plymouth 006C</t>
  </si>
  <si>
    <t>E01015089</t>
  </si>
  <si>
    <t>Plymouth 007E</t>
  </si>
  <si>
    <t>E01015082</t>
  </si>
  <si>
    <t>Plymouth 004B</t>
  </si>
  <si>
    <t>E01015025</t>
  </si>
  <si>
    <t>Plymouth 001A</t>
  </si>
  <si>
    <t>E01015053</t>
  </si>
  <si>
    <t>Plymouth 027A</t>
  </si>
  <si>
    <t>E01015161</t>
  </si>
  <si>
    <t>Plymouth 002C</t>
  </si>
  <si>
    <t>E01034160</t>
  </si>
  <si>
    <t>Plymouth 034C</t>
  </si>
  <si>
    <t>E01015176</t>
  </si>
  <si>
    <t>Plymouth 021F</t>
  </si>
  <si>
    <t>E01015167</t>
  </si>
  <si>
    <t>Plymouth 020C</t>
  </si>
  <si>
    <t>E01015160</t>
  </si>
  <si>
    <t>Plymouth 001C</t>
  </si>
  <si>
    <t>E01015093</t>
  </si>
  <si>
    <t>Plymouth 005D</t>
  </si>
  <si>
    <t>E01032657</t>
  </si>
  <si>
    <t>Plymouth 027F</t>
  </si>
  <si>
    <t>E01015105</t>
  </si>
  <si>
    <t>Plymouth 017E</t>
  </si>
  <si>
    <t>E01015040</t>
  </si>
  <si>
    <t>Plymouth 014B</t>
  </si>
  <si>
    <t>E01015041</t>
  </si>
  <si>
    <t>Plymouth 014C</t>
  </si>
  <si>
    <t>E01015103</t>
  </si>
  <si>
    <t>Plymouth 017D</t>
  </si>
  <si>
    <t>E01015178</t>
  </si>
  <si>
    <t>Plymouth 025E</t>
  </si>
  <si>
    <t>E01015073</t>
  </si>
  <si>
    <t>Plymouth 013B</t>
  </si>
  <si>
    <t>E01015179</t>
  </si>
  <si>
    <t>Plymouth 028B</t>
  </si>
  <si>
    <t>E01015171</t>
  </si>
  <si>
    <t>Plymouth 020E</t>
  </si>
  <si>
    <t>E01015130</t>
  </si>
  <si>
    <t>Plymouth 032C</t>
  </si>
  <si>
    <t>E01015162</t>
  </si>
  <si>
    <t>Plymouth 002D</t>
  </si>
  <si>
    <t>E01015159</t>
  </si>
  <si>
    <t>Plymouth 002B</t>
  </si>
  <si>
    <t>E01015109</t>
  </si>
  <si>
    <t>Plymouth 022B</t>
  </si>
  <si>
    <t>E01015099</t>
  </si>
  <si>
    <t>Plymouth 017B</t>
  </si>
  <si>
    <t>E01015047</t>
  </si>
  <si>
    <t>Plymouth 026D</t>
  </si>
  <si>
    <t>E01015151</t>
  </si>
  <si>
    <t>Plymouth 033A</t>
  </si>
  <si>
    <t>E01015045</t>
  </si>
  <si>
    <t>Plymouth 026B</t>
  </si>
  <si>
    <t>E01015172</t>
  </si>
  <si>
    <t>Plymouth 033B</t>
  </si>
  <si>
    <t>E01015156</t>
  </si>
  <si>
    <t>Plymouth 027E</t>
  </si>
  <si>
    <t>E01015169</t>
  </si>
  <si>
    <t>Plymouth 024A</t>
  </si>
  <si>
    <t>E01015129</t>
  </si>
  <si>
    <t>Plymouth 032B</t>
  </si>
  <si>
    <t>E01034161</t>
  </si>
  <si>
    <t>Plymouth 034D</t>
  </si>
  <si>
    <t xml:space="preserve">LSOA21NM </t>
  </si>
  <si>
    <t>Worksheet 7: Percentage of households in each OA with access to green space, according to scenario 7. partial-combined standard</t>
  </si>
  <si>
    <t>Source: Defra, Office for National Statistics, Ordnance Survey, Natural England</t>
  </si>
  <si>
    <t>This worksheet contains 1 table.</t>
  </si>
  <si>
    <t>Please refer to the Notes sheet for more details of how this dataset has changed</t>
  </si>
  <si>
    <t>OA21</t>
  </si>
  <si>
    <t>LSOA21</t>
  </si>
  <si>
    <t>MSOA21</t>
  </si>
  <si>
    <t>Household count</t>
  </si>
  <si>
    <t>Household with access count</t>
  </si>
  <si>
    <t>Percentage with access</t>
  </si>
  <si>
    <t>Rural urban</t>
  </si>
  <si>
    <t>In area of interest?</t>
  </si>
  <si>
    <t>Urban</t>
  </si>
  <si>
    <t>E00075917</t>
  </si>
  <si>
    <t>E02003122</t>
  </si>
  <si>
    <t>E00075918</t>
  </si>
  <si>
    <t>E00075919</t>
  </si>
  <si>
    <t>E00075921</t>
  </si>
  <si>
    <t>E00075924</t>
  </si>
  <si>
    <t>E00076231</t>
  </si>
  <si>
    <t>E00076243</t>
  </si>
  <si>
    <t>E00181097</t>
  </si>
  <si>
    <t>E00181129</t>
  </si>
  <si>
    <t>E00181157</t>
  </si>
  <si>
    <t>E00181175</t>
  </si>
  <si>
    <t>E00181181</t>
  </si>
  <si>
    <t>E00076594</t>
  </si>
  <si>
    <t>E00076596</t>
  </si>
  <si>
    <t>E00076607</t>
  </si>
  <si>
    <t>E00076614</t>
  </si>
  <si>
    <t>E00076619</t>
  </si>
  <si>
    <t>E00076611</t>
  </si>
  <si>
    <t>E00076612</t>
  </si>
  <si>
    <t>E00076615</t>
  </si>
  <si>
    <t>E00076617</t>
  </si>
  <si>
    <t>E00172042</t>
  </si>
  <si>
    <t>E00172083</t>
  </si>
  <si>
    <t>E00075900</t>
  </si>
  <si>
    <t>E02003123</t>
  </si>
  <si>
    <t>E00075925</t>
  </si>
  <si>
    <t>E00075926</t>
  </si>
  <si>
    <t>E00075933</t>
  </si>
  <si>
    <t>E00075934</t>
  </si>
  <si>
    <t>E00076589</t>
  </si>
  <si>
    <t>E00076595</t>
  </si>
  <si>
    <t>E00076597</t>
  </si>
  <si>
    <t>E00076598</t>
  </si>
  <si>
    <t>E00076599</t>
  </si>
  <si>
    <t>E00076601</t>
  </si>
  <si>
    <t>E00076592</t>
  </si>
  <si>
    <t>E00076593</t>
  </si>
  <si>
    <t>E00076603</t>
  </si>
  <si>
    <t>E00076606</t>
  </si>
  <si>
    <t>E00076626</t>
  </si>
  <si>
    <t>E00076590</t>
  </si>
  <si>
    <t>E00076591</t>
  </si>
  <si>
    <t>E00076605</t>
  </si>
  <si>
    <t>E00076609</t>
  </si>
  <si>
    <t>E00076610</t>
  </si>
  <si>
    <t>E00076616</t>
  </si>
  <si>
    <t>E00076623</t>
  </si>
  <si>
    <t>E00076624</t>
  </si>
  <si>
    <t>E00076625</t>
  </si>
  <si>
    <t>E00172046</t>
  </si>
  <si>
    <t>E00172047</t>
  </si>
  <si>
    <t>E00172048</t>
  </si>
  <si>
    <t>E00075895</t>
  </si>
  <si>
    <t>E02003124</t>
  </si>
  <si>
    <t>E00075904</t>
  </si>
  <si>
    <t>E00075906</t>
  </si>
  <si>
    <t>E00075907</t>
  </si>
  <si>
    <t>E00075908</t>
  </si>
  <si>
    <t>E00075911</t>
  </si>
  <si>
    <t>E00075901</t>
  </si>
  <si>
    <t>E00075923</t>
  </si>
  <si>
    <t>E00075928</t>
  </si>
  <si>
    <t>E00075930</t>
  </si>
  <si>
    <t>E00075931</t>
  </si>
  <si>
    <t>E00075936</t>
  </si>
  <si>
    <t>E00075899</t>
  </si>
  <si>
    <t>E00075920</t>
  </si>
  <si>
    <t>E00075927</t>
  </si>
  <si>
    <t>E00075929</t>
  </si>
  <si>
    <t>E00075932</t>
  </si>
  <si>
    <t>E00076600</t>
  </si>
  <si>
    <t>E00076602</t>
  </si>
  <si>
    <t>E00076604</t>
  </si>
  <si>
    <t>E00076608</t>
  </si>
  <si>
    <t>E00076622</t>
  </si>
  <si>
    <t>E00076588</t>
  </si>
  <si>
    <t>E00076613</t>
  </si>
  <si>
    <t>E00076618</t>
  </si>
  <si>
    <t>E00076620</t>
  </si>
  <si>
    <t>E00076621</t>
  </si>
  <si>
    <t>E00075894</t>
  </si>
  <si>
    <t>E02003125</t>
  </si>
  <si>
    <t>E00075914</t>
  </si>
  <si>
    <t>E00075915</t>
  </si>
  <si>
    <t>E00075916</t>
  </si>
  <si>
    <t>E00075922</t>
  </si>
  <si>
    <t>E00076209</t>
  </si>
  <si>
    <t>E00076211</t>
  </si>
  <si>
    <t>E00076212</t>
  </si>
  <si>
    <t>E00076215</t>
  </si>
  <si>
    <t>E00076216</t>
  </si>
  <si>
    <t>E00076207</t>
  </si>
  <si>
    <t>E00076208</t>
  </si>
  <si>
    <t>E00076217</t>
  </si>
  <si>
    <t>E00076218</t>
  </si>
  <si>
    <t>E00076220</t>
  </si>
  <si>
    <t>E00076184</t>
  </si>
  <si>
    <t>E00076213</t>
  </si>
  <si>
    <t>E00076214</t>
  </si>
  <si>
    <t>E00076219</t>
  </si>
  <si>
    <t>E00076222</t>
  </si>
  <si>
    <t>E00076236</t>
  </si>
  <si>
    <t>E02003126</t>
  </si>
  <si>
    <t>E00076246</t>
  </si>
  <si>
    <t>E00076248</t>
  </si>
  <si>
    <t>E00076249</t>
  </si>
  <si>
    <t>E00076250</t>
  </si>
  <si>
    <t>E00076237</t>
  </si>
  <si>
    <t>E00076252</t>
  </si>
  <si>
    <t>E00076253</t>
  </si>
  <si>
    <t>E00076258</t>
  </si>
  <si>
    <t>E00076260</t>
  </si>
  <si>
    <t>E00076251</t>
  </si>
  <si>
    <t>E00172079</t>
  </si>
  <si>
    <t>E00181102</t>
  </si>
  <si>
    <t>E00181152</t>
  </si>
  <si>
    <t>E00181168</t>
  </si>
  <si>
    <t>E00181179</t>
  </si>
  <si>
    <t>E00181195</t>
  </si>
  <si>
    <t>E00076233</t>
  </si>
  <si>
    <t>E00076234</t>
  </si>
  <si>
    <t>E00076235</t>
  </si>
  <si>
    <t>E00076238</t>
  </si>
  <si>
    <t>E00076255</t>
  </si>
  <si>
    <t>E00076239</t>
  </si>
  <si>
    <t>E00076240</t>
  </si>
  <si>
    <t>E00076254</t>
  </si>
  <si>
    <t>E00076256</t>
  </si>
  <si>
    <t>E00076257</t>
  </si>
  <si>
    <t>E00076189</t>
  </si>
  <si>
    <t>E02003127</t>
  </si>
  <si>
    <t>E00076210</t>
  </si>
  <si>
    <t>E00076223</t>
  </si>
  <si>
    <t>E00076224</t>
  </si>
  <si>
    <t>E00076225</t>
  </si>
  <si>
    <t>E00076230</t>
  </si>
  <si>
    <t>E00076187</t>
  </si>
  <si>
    <t>E00076193</t>
  </si>
  <si>
    <t>E00076197</t>
  </si>
  <si>
    <t>E00076198</t>
  </si>
  <si>
    <t>E00076201</t>
  </si>
  <si>
    <t>E00076188</t>
  </si>
  <si>
    <t>E00076190</t>
  </si>
  <si>
    <t>E00076227</t>
  </si>
  <si>
    <t>E00076228</t>
  </si>
  <si>
    <t>E00076229</t>
  </si>
  <si>
    <t>E00076489</t>
  </si>
  <si>
    <t>E00076527</t>
  </si>
  <si>
    <t>E00076528</t>
  </si>
  <si>
    <t>E00076530</t>
  </si>
  <si>
    <t>E00076490</t>
  </si>
  <si>
    <t>E00076492</t>
  </si>
  <si>
    <t>E00076500</t>
  </si>
  <si>
    <t>E00076529</t>
  </si>
  <si>
    <t>E00076531</t>
  </si>
  <si>
    <t>E00075896</t>
  </si>
  <si>
    <t>E02003128</t>
  </si>
  <si>
    <t>E00075898</t>
  </si>
  <si>
    <t>E00075902</t>
  </si>
  <si>
    <t>E00075903</t>
  </si>
  <si>
    <t>E00075905</t>
  </si>
  <si>
    <t>E00075935</t>
  </si>
  <si>
    <t>E00076118</t>
  </si>
  <si>
    <t>E00076119</t>
  </si>
  <si>
    <t>E00076122</t>
  </si>
  <si>
    <t>E00076132</t>
  </si>
  <si>
    <t>E00076133</t>
  </si>
  <si>
    <t>E00172043</t>
  </si>
  <si>
    <t>E00172044</t>
  </si>
  <si>
    <t>E00172045</t>
  </si>
  <si>
    <t>E00172078</t>
  </si>
  <si>
    <t>E00076202</t>
  </si>
  <si>
    <t>E00076203</t>
  </si>
  <si>
    <t>E00076204</t>
  </si>
  <si>
    <t>E00076205</t>
  </si>
  <si>
    <t>E00076206</t>
  </si>
  <si>
    <t>E00076191</t>
  </si>
  <si>
    <t>E00076195</t>
  </si>
  <si>
    <t>E00076196</t>
  </si>
  <si>
    <t>E00076199</t>
  </si>
  <si>
    <t>E00076221</t>
  </si>
  <si>
    <t>E00076185</t>
  </si>
  <si>
    <t>E00076186</t>
  </si>
  <si>
    <t>E00076192</t>
  </si>
  <si>
    <t>E00076194</t>
  </si>
  <si>
    <t>E00076200</t>
  </si>
  <si>
    <t>E00076226</t>
  </si>
  <si>
    <t>E00075897</t>
  </si>
  <si>
    <t>E02003129</t>
  </si>
  <si>
    <t>E00075910</t>
  </si>
  <si>
    <t>E00075912</t>
  </si>
  <si>
    <t>E00075913</t>
  </si>
  <si>
    <t>E00172070</t>
  </si>
  <si>
    <t>E00172085</t>
  </si>
  <si>
    <t>E00076102</t>
  </si>
  <si>
    <t>E00076123</t>
  </si>
  <si>
    <t>E00076125</t>
  </si>
  <si>
    <t>E00076126</t>
  </si>
  <si>
    <t>E00076127</t>
  </si>
  <si>
    <t>E00076136</t>
  </si>
  <si>
    <t>E00076105</t>
  </si>
  <si>
    <t>E00076130</t>
  </si>
  <si>
    <t>E00076131</t>
  </si>
  <si>
    <t>E00076137</t>
  </si>
  <si>
    <t>E00076138</t>
  </si>
  <si>
    <t>E00076101</t>
  </si>
  <si>
    <t>E00076120</t>
  </si>
  <si>
    <t>E00076124</t>
  </si>
  <si>
    <t>E00076129</t>
  </si>
  <si>
    <t>E00076139</t>
  </si>
  <si>
    <t>E00076146</t>
  </si>
  <si>
    <t>E02003130</t>
  </si>
  <si>
    <t>E00076147</t>
  </si>
  <si>
    <t>E00076149</t>
  </si>
  <si>
    <t>E00076154</t>
  </si>
  <si>
    <t>E00076159</t>
  </si>
  <si>
    <t>E00076501</t>
  </si>
  <si>
    <t>E00076505</t>
  </si>
  <si>
    <t>E00076508</t>
  </si>
  <si>
    <t>E00076513</t>
  </si>
  <si>
    <t>E00076521</t>
  </si>
  <si>
    <t>E00076498</t>
  </si>
  <si>
    <t>E00076503</t>
  </si>
  <si>
    <t>E00076506</t>
  </si>
  <si>
    <t>E00076512</t>
  </si>
  <si>
    <t>E00076514</t>
  </si>
  <si>
    <t>E00076507</t>
  </si>
  <si>
    <t>E00076510</t>
  </si>
  <si>
    <t>E00076511</t>
  </si>
  <si>
    <t>E00076515</t>
  </si>
  <si>
    <t>E00076517</t>
  </si>
  <si>
    <t>E00076488</t>
  </si>
  <si>
    <t>E00076516</t>
  </si>
  <si>
    <t>E00076518</t>
  </si>
  <si>
    <t>E00076519</t>
  </si>
  <si>
    <t>E00076522</t>
  </si>
  <si>
    <t>E00076493</t>
  </si>
  <si>
    <t>E00076496</t>
  </si>
  <si>
    <t>E00076497</t>
  </si>
  <si>
    <t>E00076504</t>
  </si>
  <si>
    <t>E00076509</t>
  </si>
  <si>
    <t>E00076491</t>
  </si>
  <si>
    <t>E00076494</t>
  </si>
  <si>
    <t>E00076495</t>
  </si>
  <si>
    <t>E00076499</t>
  </si>
  <si>
    <t>E00076502</t>
  </si>
  <si>
    <t>E00076084</t>
  </si>
  <si>
    <t>E02003131</t>
  </si>
  <si>
    <t>E00076085</t>
  </si>
  <si>
    <t>E00076086</t>
  </si>
  <si>
    <t>E00076088</t>
  </si>
  <si>
    <t>E00076089</t>
  </si>
  <si>
    <t>E00076128</t>
  </si>
  <si>
    <t>E00076134</t>
  </si>
  <si>
    <t>E00076135</t>
  </si>
  <si>
    <t>E00172041</t>
  </si>
  <si>
    <t>E00172084</t>
  </si>
  <si>
    <t>E00172086</t>
  </si>
  <si>
    <t>E00076104</t>
  </si>
  <si>
    <t>E00076109</t>
  </si>
  <si>
    <t>E00076112</t>
  </si>
  <si>
    <t>E00076113</t>
  </si>
  <si>
    <t>E00076116</t>
  </si>
  <si>
    <t>E00076117</t>
  </si>
  <si>
    <t>E00076241</t>
  </si>
  <si>
    <t>E00076261</t>
  </si>
  <si>
    <t>E00076263</t>
  </si>
  <si>
    <t>E00076265</t>
  </si>
  <si>
    <t>E00076267</t>
  </si>
  <si>
    <t>E00076262</t>
  </si>
  <si>
    <t>E00076264</t>
  </si>
  <si>
    <t>E00076266</t>
  </si>
  <si>
    <t>E00076268</t>
  </si>
  <si>
    <t>E00076269</t>
  </si>
  <si>
    <t>E00076141</t>
  </si>
  <si>
    <t>E02003132</t>
  </si>
  <si>
    <t>E00076151</t>
  </si>
  <si>
    <t>E00076155</t>
  </si>
  <si>
    <t>E00076156</t>
  </si>
  <si>
    <t>E00076161</t>
  </si>
  <si>
    <t>E00076150</t>
  </si>
  <si>
    <t>E00076152</t>
  </si>
  <si>
    <t>E00076157</t>
  </si>
  <si>
    <t>E00076165</t>
  </si>
  <si>
    <t>E00181139</t>
  </si>
  <si>
    <t>E00181158</t>
  </si>
  <si>
    <t>E00181161</t>
  </si>
  <si>
    <t>E00076163</t>
  </si>
  <si>
    <t>E00076164</t>
  </si>
  <si>
    <t>E00076168</t>
  </si>
  <si>
    <t>E00076171</t>
  </si>
  <si>
    <t>E00076174</t>
  </si>
  <si>
    <t>E00076272</t>
  </si>
  <si>
    <t>E00076276</t>
  </si>
  <si>
    <t>E00076279</t>
  </si>
  <si>
    <t>E00076308</t>
  </si>
  <si>
    <t>E00076309</t>
  </si>
  <si>
    <t>E00076278</t>
  </si>
  <si>
    <t>E00076283</t>
  </si>
  <si>
    <t>E00076286</t>
  </si>
  <si>
    <t>E00076288</t>
  </si>
  <si>
    <t>E00076312</t>
  </si>
  <si>
    <t>E00075960</t>
  </si>
  <si>
    <t>E02003133</t>
  </si>
  <si>
    <t>E00075963</t>
  </si>
  <si>
    <t>E00075964</t>
  </si>
  <si>
    <t>E00075965</t>
  </si>
  <si>
    <t>E00075966</t>
  </si>
  <si>
    <t>E00075940</t>
  </si>
  <si>
    <t>E00075941</t>
  </si>
  <si>
    <t>E00075968</t>
  </si>
  <si>
    <t>E00075969</t>
  </si>
  <si>
    <t>E00075973</t>
  </si>
  <si>
    <t>E00076055</t>
  </si>
  <si>
    <t>E00076061</t>
  </si>
  <si>
    <t>E00076094</t>
  </si>
  <si>
    <t>E00076095</t>
  </si>
  <si>
    <t>E00076099</t>
  </si>
  <si>
    <t>E00076100</t>
  </si>
  <si>
    <t>E00076106</t>
  </si>
  <si>
    <t>E00076114</t>
  </si>
  <si>
    <t>E00076115</t>
  </si>
  <si>
    <t>E00076103</t>
  </si>
  <si>
    <t>E00076107</t>
  </si>
  <si>
    <t>E00076108</t>
  </si>
  <si>
    <t>E00076110</t>
  </si>
  <si>
    <t>E00076111</t>
  </si>
  <si>
    <t>E00076142</t>
  </si>
  <si>
    <t>E02003134</t>
  </si>
  <si>
    <t>E00076144</t>
  </si>
  <si>
    <t>E00076145</t>
  </si>
  <si>
    <t>E00076181</t>
  </si>
  <si>
    <t>E00076182</t>
  </si>
  <si>
    <t>E00076140</t>
  </si>
  <si>
    <t>E00076153</t>
  </si>
  <si>
    <t>E00076158</t>
  </si>
  <si>
    <t>E00076162</t>
  </si>
  <si>
    <t>E00076173</t>
  </si>
  <si>
    <t>E00076143</t>
  </si>
  <si>
    <t>E00076169</t>
  </si>
  <si>
    <t>E00076177</t>
  </si>
  <si>
    <t>E00076178</t>
  </si>
  <si>
    <t>E00076183</t>
  </si>
  <si>
    <t>E00076170</t>
  </si>
  <si>
    <t>E00076175</t>
  </si>
  <si>
    <t>E00076179</t>
  </si>
  <si>
    <t>E00076180</t>
  </si>
  <si>
    <t>E00076284</t>
  </si>
  <si>
    <t>E00076290</t>
  </si>
  <si>
    <t>E00076292</t>
  </si>
  <si>
    <t>E00076296</t>
  </si>
  <si>
    <t>E00075995</t>
  </si>
  <si>
    <t>E02003135</t>
  </si>
  <si>
    <t>E00075996</t>
  </si>
  <si>
    <t>E00075997</t>
  </si>
  <si>
    <t>E00075998</t>
  </si>
  <si>
    <t>E00075999</t>
  </si>
  <si>
    <t>E00076001</t>
  </si>
  <si>
    <t>E00076003</t>
  </si>
  <si>
    <t>E00076004</t>
  </si>
  <si>
    <t>E00076005</t>
  </si>
  <si>
    <t>E00076000</t>
  </si>
  <si>
    <t>E00076002</t>
  </si>
  <si>
    <t>E00076007</t>
  </si>
  <si>
    <t>E00076008</t>
  </si>
  <si>
    <t>E00076013</t>
  </si>
  <si>
    <t>E00076148</t>
  </si>
  <si>
    <t>E00076160</t>
  </si>
  <si>
    <t>E00076167</t>
  </si>
  <si>
    <t>E00076172</t>
  </si>
  <si>
    <t>E00076176</t>
  </si>
  <si>
    <t>E00076520</t>
  </si>
  <si>
    <t>E00076526</t>
  </si>
  <si>
    <t>E00181099</t>
  </si>
  <si>
    <t>E00076369</t>
  </si>
  <si>
    <t>E02003136</t>
  </si>
  <si>
    <t>E00076374</t>
  </si>
  <si>
    <t>E00076390</t>
  </si>
  <si>
    <t>E00076394</t>
  </si>
  <si>
    <t>E00076396</t>
  </si>
  <si>
    <t>E00076400</t>
  </si>
  <si>
    <t>E00076402</t>
  </si>
  <si>
    <t>E00076406</t>
  </si>
  <si>
    <t>E00076407</t>
  </si>
  <si>
    <t>E00076371</t>
  </si>
  <si>
    <t>E00076375</t>
  </si>
  <si>
    <t>E00076381</t>
  </si>
  <si>
    <t>E00076385</t>
  </si>
  <si>
    <t>E00076386</t>
  </si>
  <si>
    <t>E00076382</t>
  </si>
  <si>
    <t>E00076384</t>
  </si>
  <si>
    <t>E00076387</t>
  </si>
  <si>
    <t>E00076392</t>
  </si>
  <si>
    <t>E00076395</t>
  </si>
  <si>
    <t>E00076388</t>
  </si>
  <si>
    <t>E00076389</t>
  </si>
  <si>
    <t>E00076391</t>
  </si>
  <si>
    <t>E00076403</t>
  </si>
  <si>
    <t>E00076404</t>
  </si>
  <si>
    <t>E00075938</t>
  </si>
  <si>
    <t>E02003137</t>
  </si>
  <si>
    <t>E00075939</t>
  </si>
  <si>
    <t>E00075956</t>
  </si>
  <si>
    <t>E00075957</t>
  </si>
  <si>
    <t>E00075958</t>
  </si>
  <si>
    <t>E00075942</t>
  </si>
  <si>
    <t>E00075943</t>
  </si>
  <si>
    <t>E00075961</t>
  </si>
  <si>
    <t>E00075971</t>
  </si>
  <si>
    <t>E00075959</t>
  </si>
  <si>
    <t>E00075962</t>
  </si>
  <si>
    <t>E00075967</t>
  </si>
  <si>
    <t>E00075970</t>
  </si>
  <si>
    <t>E00075974</t>
  </si>
  <si>
    <t>E00075937</t>
  </si>
  <si>
    <t>E00075944</t>
  </si>
  <si>
    <t>E00075946</t>
  </si>
  <si>
    <t>E00075972</t>
  </si>
  <si>
    <t>E00075975</t>
  </si>
  <si>
    <t>E00076273</t>
  </si>
  <si>
    <t>E00076275</t>
  </si>
  <si>
    <t>E00076280</t>
  </si>
  <si>
    <t>E00076307</t>
  </si>
  <si>
    <t>E00076311</t>
  </si>
  <si>
    <t>E00076285</t>
  </si>
  <si>
    <t>E02003138</t>
  </si>
  <si>
    <t>E00076289</t>
  </si>
  <si>
    <t>E00076294</t>
  </si>
  <si>
    <t>E00076295</t>
  </si>
  <si>
    <t>E00076298</t>
  </si>
  <si>
    <t>E00076293</t>
  </si>
  <si>
    <t>E00076297</t>
  </si>
  <si>
    <t>E00076299</t>
  </si>
  <si>
    <t>E00076302</t>
  </si>
  <si>
    <t>E00076303</t>
  </si>
  <si>
    <t>E00076300</t>
  </si>
  <si>
    <t>E00076301</t>
  </si>
  <si>
    <t>E00076304</t>
  </si>
  <si>
    <t>E00076305</t>
  </si>
  <si>
    <t>E00076306</t>
  </si>
  <si>
    <t>E00076271</t>
  </si>
  <si>
    <t>E00076274</t>
  </si>
  <si>
    <t>E00076277</t>
  </si>
  <si>
    <t>E00076310</t>
  </si>
  <si>
    <t>E00076313</t>
  </si>
  <si>
    <t>E00076270</t>
  </si>
  <si>
    <t>E00076281</t>
  </si>
  <si>
    <t>E00076282</t>
  </si>
  <si>
    <t>E00076287</t>
  </si>
  <si>
    <t>E00076291</t>
  </si>
  <si>
    <t>E00076315</t>
  </si>
  <si>
    <t>E02003139</t>
  </si>
  <si>
    <t>E00076316</t>
  </si>
  <si>
    <t>E00076318</t>
  </si>
  <si>
    <t>E00076322</t>
  </si>
  <si>
    <t>E00076335</t>
  </si>
  <si>
    <t>E00076314</t>
  </si>
  <si>
    <t>E00076321</t>
  </si>
  <si>
    <t>E00076327</t>
  </si>
  <si>
    <t>E00076328</t>
  </si>
  <si>
    <t>E00076331</t>
  </si>
  <si>
    <t>E00076317</t>
  </si>
  <si>
    <t>E00076323</t>
  </si>
  <si>
    <t>E00076324</t>
  </si>
  <si>
    <t>E00076329</t>
  </si>
  <si>
    <t>E00076330</t>
  </si>
  <si>
    <t>E00076333</t>
  </si>
  <si>
    <t>E00076377</t>
  </si>
  <si>
    <t>E00076378</t>
  </si>
  <si>
    <t>E00076380</t>
  </si>
  <si>
    <t>E00076398</t>
  </si>
  <si>
    <t>E00076399</t>
  </si>
  <si>
    <t>E00076350</t>
  </si>
  <si>
    <t>E02003140</t>
  </si>
  <si>
    <t>E00076353</t>
  </si>
  <si>
    <t>E00076357</t>
  </si>
  <si>
    <t>E00181103</t>
  </si>
  <si>
    <t>E00181176</t>
  </si>
  <si>
    <t>E00076344</t>
  </si>
  <si>
    <t>E00076346</t>
  </si>
  <si>
    <t>E00076348</t>
  </si>
  <si>
    <t>E00076351</t>
  </si>
  <si>
    <t>E00076356</t>
  </si>
  <si>
    <t>E00076345</t>
  </si>
  <si>
    <t>E00076347</t>
  </si>
  <si>
    <t>E00076349</t>
  </si>
  <si>
    <t>E00076354</t>
  </si>
  <si>
    <t>E00076359</t>
  </si>
  <si>
    <t>E00076370</t>
  </si>
  <si>
    <t>E00076372</t>
  </si>
  <si>
    <t>E00076379</t>
  </si>
  <si>
    <t>E00076397</t>
  </si>
  <si>
    <t>E00076401</t>
  </si>
  <si>
    <t>E00076373</t>
  </si>
  <si>
    <t>E00076376</t>
  </si>
  <si>
    <t>E00076383</t>
  </si>
  <si>
    <t>E00076393</t>
  </si>
  <si>
    <t>E00076405</t>
  </si>
  <si>
    <t>E00076006</t>
  </si>
  <si>
    <t>E02003141</t>
  </si>
  <si>
    <t>E00076009</t>
  </si>
  <si>
    <t>E00076010</t>
  </si>
  <si>
    <t>E00076011</t>
  </si>
  <si>
    <t>E00076012</t>
  </si>
  <si>
    <t>E00076015</t>
  </si>
  <si>
    <t>E00076017</t>
  </si>
  <si>
    <t>E00076019</t>
  </si>
  <si>
    <t>E00076020</t>
  </si>
  <si>
    <t>E00076021</t>
  </si>
  <si>
    <t>E00076635</t>
  </si>
  <si>
    <t>E00076638</t>
  </si>
  <si>
    <t>E00076646</t>
  </si>
  <si>
    <t>E00076649</t>
  </si>
  <si>
    <t>E00076651</t>
  </si>
  <si>
    <t>E00076634</t>
  </si>
  <si>
    <t>E00076636</t>
  </si>
  <si>
    <t>E00076639</t>
  </si>
  <si>
    <t>E00076640</t>
  </si>
  <si>
    <t>E00076642</t>
  </si>
  <si>
    <t>E00076647</t>
  </si>
  <si>
    <t>E00076644</t>
  </si>
  <si>
    <t>E00076655</t>
  </si>
  <si>
    <t>E00076656</t>
  </si>
  <si>
    <t>E00076664</t>
  </si>
  <si>
    <t>E00076665</t>
  </si>
  <si>
    <t>E00076667</t>
  </si>
  <si>
    <t>E00076056</t>
  </si>
  <si>
    <t>E02003142</t>
  </si>
  <si>
    <t>E00076058</t>
  </si>
  <si>
    <t>E00076087</t>
  </si>
  <si>
    <t>E00076092</t>
  </si>
  <si>
    <t>E00076096</t>
  </si>
  <si>
    <t>E00076053</t>
  </si>
  <si>
    <t>E00076059</t>
  </si>
  <si>
    <t>E00076063</t>
  </si>
  <si>
    <t>E00076069</t>
  </si>
  <si>
    <t>E00076090</t>
  </si>
  <si>
    <t>E00076091</t>
  </si>
  <si>
    <t>E00076057</t>
  </si>
  <si>
    <t>E00076062</t>
  </si>
  <si>
    <t>E00076064</t>
  </si>
  <si>
    <t>E00076065</t>
  </si>
  <si>
    <t>E00076093</t>
  </si>
  <si>
    <t>E00076060</t>
  </si>
  <si>
    <t>E00076067</t>
  </si>
  <si>
    <t>E00076068</t>
  </si>
  <si>
    <t>E00076070</t>
  </si>
  <si>
    <t>E00076071</t>
  </si>
  <si>
    <t>E00076054</t>
  </si>
  <si>
    <t>E00076066</t>
  </si>
  <si>
    <t>E00076072</t>
  </si>
  <si>
    <t>E00076079</t>
  </si>
  <si>
    <t>E00076097</t>
  </si>
  <si>
    <t>E00076679</t>
  </si>
  <si>
    <t>E00076681</t>
  </si>
  <si>
    <t>E00076686</t>
  </si>
  <si>
    <t>E00076712</t>
  </si>
  <si>
    <t>E00076713</t>
  </si>
  <si>
    <t>E00076325</t>
  </si>
  <si>
    <t>E02003143</t>
  </si>
  <si>
    <t>E00076326</t>
  </si>
  <si>
    <t>E00076332</t>
  </si>
  <si>
    <t>E00076336</t>
  </si>
  <si>
    <t>E00076338</t>
  </si>
  <si>
    <t>E00076319</t>
  </si>
  <si>
    <t>E00076320</t>
  </si>
  <si>
    <t>E00076334</t>
  </si>
  <si>
    <t>E00076337</t>
  </si>
  <si>
    <t>E00076339</t>
  </si>
  <si>
    <t>E00076352</t>
  </si>
  <si>
    <t>E00076355</t>
  </si>
  <si>
    <t>E00076360</t>
  </si>
  <si>
    <t>E00076361</t>
  </si>
  <si>
    <t>E00076364</t>
  </si>
  <si>
    <t>E00076340</t>
  </si>
  <si>
    <t>E00076358</t>
  </si>
  <si>
    <t>E00172073</t>
  </si>
  <si>
    <t>E00172075</t>
  </si>
  <si>
    <t>E00172076</t>
  </si>
  <si>
    <t>E00076341</t>
  </si>
  <si>
    <t>E00076362</t>
  </si>
  <si>
    <t>E00076363</t>
  </si>
  <si>
    <t>E00076365</t>
  </si>
  <si>
    <t>E00076366</t>
  </si>
  <si>
    <t>E00076367</t>
  </si>
  <si>
    <t>E00076368</t>
  </si>
  <si>
    <t>E00075945</t>
  </si>
  <si>
    <t>E02003144</t>
  </si>
  <si>
    <t>E00075947</t>
  </si>
  <si>
    <t>E00075950</t>
  </si>
  <si>
    <t>E00075951</t>
  </si>
  <si>
    <t>E00075952</t>
  </si>
  <si>
    <t>E00075948</t>
  </si>
  <si>
    <t>E00075949</t>
  </si>
  <si>
    <t>E00075953</t>
  </si>
  <si>
    <t>E00075954</t>
  </si>
  <si>
    <t>E00075955</t>
  </si>
  <si>
    <t>E00076030</t>
  </si>
  <si>
    <t>E00076034</t>
  </si>
  <si>
    <t>E00076050</t>
  </si>
  <si>
    <t>E00076051</t>
  </si>
  <si>
    <t>E00076033</t>
  </si>
  <si>
    <t>E00076035</t>
  </si>
  <si>
    <t>E00076038</t>
  </si>
  <si>
    <t>E00076041</t>
  </si>
  <si>
    <t>E00076052</t>
  </si>
  <si>
    <t>E00076031</t>
  </si>
  <si>
    <t>E00076032</t>
  </si>
  <si>
    <t>E00076036</t>
  </si>
  <si>
    <t>E00172058</t>
  </si>
  <si>
    <t>E00172059</t>
  </si>
  <si>
    <t>E00076648</t>
  </si>
  <si>
    <t>E02003145</t>
  </si>
  <si>
    <t>E00076660</t>
  </si>
  <si>
    <t>E00076663</t>
  </si>
  <si>
    <t>E00076668</t>
  </si>
  <si>
    <t>E00181100</t>
  </si>
  <si>
    <t>E00076650</t>
  </si>
  <si>
    <t>E00076652</t>
  </si>
  <si>
    <t>E00076653</t>
  </si>
  <si>
    <t>E00076654</t>
  </si>
  <si>
    <t>E00076658</t>
  </si>
  <si>
    <t>E00076659</t>
  </si>
  <si>
    <t>E00076629</t>
  </si>
  <si>
    <t>E00076632</t>
  </si>
  <si>
    <t>E00076633</t>
  </si>
  <si>
    <t>E00076657</t>
  </si>
  <si>
    <t>E00076661</t>
  </si>
  <si>
    <t>E00076627</t>
  </si>
  <si>
    <t>E00076637</t>
  </si>
  <si>
    <t>E00076641</t>
  </si>
  <si>
    <t>E00076643</t>
  </si>
  <si>
    <t>E00076645</t>
  </si>
  <si>
    <t>E00076073</t>
  </si>
  <si>
    <t>E02003146</t>
  </si>
  <si>
    <t>E00076074</t>
  </si>
  <si>
    <t>E00076076</t>
  </si>
  <si>
    <t>E00076080</t>
  </si>
  <si>
    <t>E00076082</t>
  </si>
  <si>
    <t>E00076075</t>
  </si>
  <si>
    <t>E00076077</t>
  </si>
  <si>
    <t>E00076078</t>
  </si>
  <si>
    <t>E00076081</t>
  </si>
  <si>
    <t>E00076083</t>
  </si>
  <si>
    <t>E00076673</t>
  </si>
  <si>
    <t>E00076676</t>
  </si>
  <si>
    <t>E00076677</t>
  </si>
  <si>
    <t>E00076714</t>
  </si>
  <si>
    <t>E00076715</t>
  </si>
  <si>
    <t>E00076716</t>
  </si>
  <si>
    <t>E00076678</t>
  </si>
  <si>
    <t>E00076682</t>
  </si>
  <si>
    <t>E00076684</t>
  </si>
  <si>
    <t>E00076685</t>
  </si>
  <si>
    <t>E00076687</t>
  </si>
  <si>
    <t>E00076692</t>
  </si>
  <si>
    <t>E00076671</t>
  </si>
  <si>
    <t>E00076674</t>
  </si>
  <si>
    <t>E00076680</t>
  </si>
  <si>
    <t>E00076683</t>
  </si>
  <si>
    <t>E00076689</t>
  </si>
  <si>
    <t>E00076693</t>
  </si>
  <si>
    <t>E00075976</t>
  </si>
  <si>
    <t>E02003147</t>
  </si>
  <si>
    <t>E00076014</t>
  </si>
  <si>
    <t>E00076016</t>
  </si>
  <si>
    <t>E00076018</t>
  </si>
  <si>
    <t>E00076023</t>
  </si>
  <si>
    <t>E00075977</t>
  </si>
  <si>
    <t>E00075978</t>
  </si>
  <si>
    <t>E00076022</t>
  </si>
  <si>
    <t>E00076024</t>
  </si>
  <si>
    <t>E00076025</t>
  </si>
  <si>
    <t>E00075979</t>
  </si>
  <si>
    <t>E00075980</t>
  </si>
  <si>
    <t>E00075982</t>
  </si>
  <si>
    <t>E00075983</t>
  </si>
  <si>
    <t>E00075985</t>
  </si>
  <si>
    <t>E00076026</t>
  </si>
  <si>
    <t>E00075984</t>
  </si>
  <si>
    <t>E00075991</t>
  </si>
  <si>
    <t>E00075994</t>
  </si>
  <si>
    <t>E00181114</t>
  </si>
  <si>
    <t>E00181140</t>
  </si>
  <si>
    <t>E00181144</t>
  </si>
  <si>
    <t>E00181186</t>
  </si>
  <si>
    <t>E00075987</t>
  </si>
  <si>
    <t>E00075988</t>
  </si>
  <si>
    <t>E00075989</t>
  </si>
  <si>
    <t>E00172060</t>
  </si>
  <si>
    <t>E00181133</t>
  </si>
  <si>
    <t>E00181141</t>
  </si>
  <si>
    <t>E00181143</t>
  </si>
  <si>
    <t>E00181151</t>
  </si>
  <si>
    <t>E00076029</t>
  </si>
  <si>
    <t>E02003148</t>
  </si>
  <si>
    <t>E00076042</t>
  </si>
  <si>
    <t>E00076047</t>
  </si>
  <si>
    <t>E00076048</t>
  </si>
  <si>
    <t>E00076028</t>
  </si>
  <si>
    <t>E00172050</t>
  </si>
  <si>
    <t>E00181096</t>
  </si>
  <si>
    <t>E00181180</t>
  </si>
  <si>
    <t>E00181183</t>
  </si>
  <si>
    <t>E00076542</t>
  </si>
  <si>
    <t>E00076546</t>
  </si>
  <si>
    <t>E00076552</t>
  </si>
  <si>
    <t>E00076556</t>
  </si>
  <si>
    <t>E00076558</t>
  </si>
  <si>
    <t>E00076560</t>
  </si>
  <si>
    <t>E00181118</t>
  </si>
  <si>
    <t>E00181147</t>
  </si>
  <si>
    <t>E00076559</t>
  </si>
  <si>
    <t>E00076573</t>
  </si>
  <si>
    <t>E00076574</t>
  </si>
  <si>
    <t>E00076577</t>
  </si>
  <si>
    <t>E00076579</t>
  </si>
  <si>
    <t>E00076583</t>
  </si>
  <si>
    <t>E00076553</t>
  </si>
  <si>
    <t>E00076564</t>
  </si>
  <si>
    <t>E00172052</t>
  </si>
  <si>
    <t>E00172065</t>
  </si>
  <si>
    <t>E00172069</t>
  </si>
  <si>
    <t>E00076568</t>
  </si>
  <si>
    <t>E00076569</t>
  </si>
  <si>
    <t>E00076571</t>
  </si>
  <si>
    <t>E00172054</t>
  </si>
  <si>
    <t>E00172055</t>
  </si>
  <si>
    <t>E00172056</t>
  </si>
  <si>
    <t>E00076027</t>
  </si>
  <si>
    <t>E02003149</t>
  </si>
  <si>
    <t>E00076037</t>
  </si>
  <si>
    <t>E00076039</t>
  </si>
  <si>
    <t>E00076040</t>
  </si>
  <si>
    <t>E00076043</t>
  </si>
  <si>
    <t>E00076045</t>
  </si>
  <si>
    <t>E00076675</t>
  </si>
  <si>
    <t>E00076690</t>
  </si>
  <si>
    <t>E00076691</t>
  </si>
  <si>
    <t>E00076695</t>
  </si>
  <si>
    <t>E00076697</t>
  </si>
  <si>
    <t>E00076694</t>
  </si>
  <si>
    <t>E00076696</t>
  </si>
  <si>
    <t>E00076700</t>
  </si>
  <si>
    <t>E00076701</t>
  </si>
  <si>
    <t>E00076705</t>
  </si>
  <si>
    <t>E00076708</t>
  </si>
  <si>
    <t>E00076698</t>
  </si>
  <si>
    <t>E00076699</t>
  </si>
  <si>
    <t>E00076702</t>
  </si>
  <si>
    <t>E00076703</t>
  </si>
  <si>
    <t>E00076704</t>
  </si>
  <si>
    <t>E00076706</t>
  </si>
  <si>
    <t>E00076672</t>
  </si>
  <si>
    <t>E00076688</t>
  </si>
  <si>
    <t>E00076707</t>
  </si>
  <si>
    <t>E00076709</t>
  </si>
  <si>
    <t>E00076710</t>
  </si>
  <si>
    <t>E00076711</t>
  </si>
  <si>
    <t>E00076425</t>
  </si>
  <si>
    <t>E02003151</t>
  </si>
  <si>
    <t>E00076426</t>
  </si>
  <si>
    <t>E00076427</t>
  </si>
  <si>
    <t>E00076431</t>
  </si>
  <si>
    <t>E00076432</t>
  </si>
  <si>
    <t>E00076412</t>
  </si>
  <si>
    <t>E00076421</t>
  </si>
  <si>
    <t>E00076429</t>
  </si>
  <si>
    <t>E00076430</t>
  </si>
  <si>
    <t>E00076433</t>
  </si>
  <si>
    <t>E00076413</t>
  </si>
  <si>
    <t>E00076418</t>
  </si>
  <si>
    <t>E00076420</t>
  </si>
  <si>
    <t>E00181130</t>
  </si>
  <si>
    <t>E00181142</t>
  </si>
  <si>
    <t>E00181159</t>
  </si>
  <si>
    <t>E00181189</t>
  </si>
  <si>
    <t>E00181193</t>
  </si>
  <si>
    <t>E00076411</t>
  </si>
  <si>
    <t>E00076415</t>
  </si>
  <si>
    <t>E00076416</t>
  </si>
  <si>
    <t>E00076424</t>
  </si>
  <si>
    <t>E00076448</t>
  </si>
  <si>
    <t>E00076414</t>
  </si>
  <si>
    <t>E00076422</t>
  </si>
  <si>
    <t>E00076423</t>
  </si>
  <si>
    <t>E00076428</t>
  </si>
  <si>
    <t>E00076447</t>
  </si>
  <si>
    <t>E00076470</t>
  </si>
  <si>
    <t>E02003152</t>
  </si>
  <si>
    <t>E00076471</t>
  </si>
  <si>
    <t>E00076473</t>
  </si>
  <si>
    <t>E00076475</t>
  </si>
  <si>
    <t>E00076476</t>
  </si>
  <si>
    <t>E00076465</t>
  </si>
  <si>
    <t>E00076467</t>
  </si>
  <si>
    <t>E00076468</t>
  </si>
  <si>
    <t>E00076469</t>
  </si>
  <si>
    <t>E00076474</t>
  </si>
  <si>
    <t>E00076453</t>
  </si>
  <si>
    <t>E00076454</t>
  </si>
  <si>
    <t>E00076466</t>
  </si>
  <si>
    <t>E00076472</t>
  </si>
  <si>
    <t>E00076481</t>
  </si>
  <si>
    <t>E00076452</t>
  </si>
  <si>
    <t>E00076455</t>
  </si>
  <si>
    <t>E00076483</t>
  </si>
  <si>
    <t>E00076484</t>
  </si>
  <si>
    <t>E00076486</t>
  </si>
  <si>
    <t>E00076456</t>
  </si>
  <si>
    <t>E00076479</t>
  </si>
  <si>
    <t>E00076480</t>
  </si>
  <si>
    <t>E00076487</t>
  </si>
  <si>
    <t>E00172068</t>
  </si>
  <si>
    <t>E00172071</t>
  </si>
  <si>
    <t>E00076449</t>
  </si>
  <si>
    <t>E00181110</t>
  </si>
  <si>
    <t>E00181165</t>
  </si>
  <si>
    <t>E00181166</t>
  </si>
  <si>
    <t>E00181196</t>
  </si>
  <si>
    <t>E00076461</t>
  </si>
  <si>
    <t>E00076463</t>
  </si>
  <si>
    <t>E00076464</t>
  </si>
  <si>
    <t>E00181115</t>
  </si>
  <si>
    <t>E00076408</t>
  </si>
  <si>
    <t>E02003153</t>
  </si>
  <si>
    <t>E00076434</t>
  </si>
  <si>
    <t>E00076435</t>
  </si>
  <si>
    <t>E00076436</t>
  </si>
  <si>
    <t>E00076437</t>
  </si>
  <si>
    <t>E00076440</t>
  </si>
  <si>
    <t>E00076409</t>
  </si>
  <si>
    <t>E00076410</t>
  </si>
  <si>
    <t>E00076439</t>
  </si>
  <si>
    <t>E00076444</t>
  </si>
  <si>
    <t>E00076446</t>
  </si>
  <si>
    <t>E00076438</t>
  </si>
  <si>
    <t>E00076441</t>
  </si>
  <si>
    <t>E00076442</t>
  </si>
  <si>
    <t>E00076443</t>
  </si>
  <si>
    <t>E00076445</t>
  </si>
  <si>
    <t>E00076459</t>
  </si>
  <si>
    <t>E00076460</t>
  </si>
  <si>
    <t>E00076462</t>
  </si>
  <si>
    <t>E00172039</t>
  </si>
  <si>
    <t>E00181098</t>
  </si>
  <si>
    <t>E00076451</t>
  </si>
  <si>
    <t>E00076477</t>
  </si>
  <si>
    <t>E00076478</t>
  </si>
  <si>
    <t>E00076482</t>
  </si>
  <si>
    <t>E00076485</t>
  </si>
  <si>
    <t>E00076540</t>
  </si>
  <si>
    <t>E02006989</t>
  </si>
  <si>
    <t>E00076541</t>
  </si>
  <si>
    <t>E00076543</t>
  </si>
  <si>
    <t>E00076544</t>
  </si>
  <si>
    <t>E00076547</t>
  </si>
  <si>
    <t>E00076548</t>
  </si>
  <si>
    <t>E00076551</t>
  </si>
  <si>
    <t>E00076535</t>
  </si>
  <si>
    <t>E00076536</t>
  </si>
  <si>
    <t>E00076545</t>
  </si>
  <si>
    <t>E00076549</t>
  </si>
  <si>
    <t>E00076550</t>
  </si>
  <si>
    <t>E00076554</t>
  </si>
  <si>
    <t>E00076628</t>
  </si>
  <si>
    <t>E00076630</t>
  </si>
  <si>
    <t>E00076631</t>
  </si>
  <si>
    <t>E00076666</t>
  </si>
  <si>
    <t>E00076669</t>
  </si>
  <si>
    <t>E00076670</t>
  </si>
  <si>
    <t>E00076537</t>
  </si>
  <si>
    <t>E02006990</t>
  </si>
  <si>
    <t>E00076557</t>
  </si>
  <si>
    <t>E00076561</t>
  </si>
  <si>
    <t>E00076563</t>
  </si>
  <si>
    <t>E00076565</t>
  </si>
  <si>
    <t>E00076566</t>
  </si>
  <si>
    <t>E00076567</t>
  </si>
  <si>
    <t>E00076572</t>
  </si>
  <si>
    <t>E00172061</t>
  </si>
  <si>
    <t>E00172062</t>
  </si>
  <si>
    <t>E00172063</t>
  </si>
  <si>
    <t>E00076580</t>
  </si>
  <si>
    <t>E00172053</t>
  </si>
  <si>
    <t>E00172057</t>
  </si>
  <si>
    <t>E00181105</t>
  </si>
  <si>
    <t>E00181190</t>
  </si>
  <si>
    <t>E00076532</t>
  </si>
  <si>
    <t>E00076534</t>
  </si>
  <si>
    <t>E00076539</t>
  </si>
  <si>
    <t>E00076581</t>
  </si>
  <si>
    <t>E00076584</t>
  </si>
  <si>
    <t>E00076538</t>
  </si>
  <si>
    <t>E00076582</t>
  </si>
  <si>
    <t>E00076585</t>
  </si>
  <si>
    <t>E00172064</t>
  </si>
  <si>
    <t>E00172077</t>
  </si>
  <si>
    <t>LSOA21_calcs</t>
  </si>
  <si>
    <t>household count_LSOA</t>
  </si>
  <si>
    <t>household with access count_LSOA</t>
  </si>
  <si>
    <t>percentage with access_LSOA</t>
  </si>
  <si>
    <t>AGS_soc stats</t>
  </si>
  <si>
    <t>NT land_m2</t>
  </si>
  <si>
    <t>WT land_m2</t>
  </si>
  <si>
    <t>AGS_total</t>
  </si>
  <si>
    <t>population_2021</t>
  </si>
  <si>
    <t>AGS_m2 per person</t>
  </si>
  <si>
    <t>National Trust data</t>
  </si>
  <si>
    <t>Summarized Area in SQUAREMETERS</t>
  </si>
  <si>
    <t>Data for each LSOA</t>
  </si>
  <si>
    <t>Percentage Manmade</t>
  </si>
  <si>
    <t>Shape_Area</t>
  </si>
  <si>
    <t>Area of manmade surface</t>
  </si>
  <si>
    <t>LSOA area (m2)</t>
  </si>
  <si>
    <t>LSOA manmade surface area</t>
  </si>
  <si>
    <t>Manmade surface (%)</t>
  </si>
  <si>
    <t>FID</t>
  </si>
  <si>
    <t>Shape *</t>
  </si>
  <si>
    <t>bge_code</t>
  </si>
  <si>
    <t>bge_type</t>
  </si>
  <si>
    <t>la_name</t>
  </si>
  <si>
    <t>co_name</t>
  </si>
  <si>
    <t>reg_name</t>
  </si>
  <si>
    <t>country</t>
  </si>
  <si>
    <t>total_pop</t>
  </si>
  <si>
    <t>urban_area</t>
  </si>
  <si>
    <t>urban_pct</t>
  </si>
  <si>
    <t>tc_goal</t>
  </si>
  <si>
    <t>treecanopy</t>
  </si>
  <si>
    <t>tc_gap</t>
  </si>
  <si>
    <t>priority_i</t>
  </si>
  <si>
    <t>inc_rank</t>
  </si>
  <si>
    <t>incnorm</t>
  </si>
  <si>
    <t>inc_dec</t>
  </si>
  <si>
    <t>emp_rank</t>
  </si>
  <si>
    <t>empnorm</t>
  </si>
  <si>
    <t>emp_dec</t>
  </si>
  <si>
    <t>hlth_rank</t>
  </si>
  <si>
    <t>hlthnorm</t>
  </si>
  <si>
    <t>hlth_dec</t>
  </si>
  <si>
    <t>temp_diff</t>
  </si>
  <si>
    <t>tempnorm</t>
  </si>
  <si>
    <t>NO2_avg</t>
  </si>
  <si>
    <t>PM25_avg</t>
  </si>
  <si>
    <t>apb_index</t>
  </si>
  <si>
    <t>dep_ratio</t>
  </si>
  <si>
    <t>depratnorm</t>
  </si>
  <si>
    <t>dep_perc</t>
  </si>
  <si>
    <t>tes</t>
  </si>
  <si>
    <t>la_tes</t>
  </si>
  <si>
    <t>pctmineth</t>
  </si>
  <si>
    <t>pct_child</t>
  </si>
  <si>
    <t>pct_senior</t>
  </si>
  <si>
    <t>la_code</t>
  </si>
  <si>
    <t>co_code</t>
  </si>
  <si>
    <t>peat</t>
  </si>
  <si>
    <t>Polygon</t>
  </si>
  <si>
    <t>LSOA</t>
  </si>
  <si>
    <t>Plymouth</t>
  </si>
  <si>
    <t>Plymouth, Moor View</t>
  </si>
  <si>
    <t>South West</t>
  </si>
  <si>
    <t>England</t>
  </si>
  <si>
    <t>E06000026</t>
  </si>
  <si>
    <t>E14000879</t>
  </si>
  <si>
    <t>Plymouth, Sutton and Devonport</t>
  </si>
  <si>
    <t>E14000880</t>
  </si>
  <si>
    <t>South West Devon</t>
  </si>
  <si>
    <t>E14000950</t>
  </si>
  <si>
    <t>OBJECTID *</t>
  </si>
  <si>
    <t>GlobalID</t>
  </si>
  <si>
    <t>LAD22CD</t>
  </si>
  <si>
    <t>LAD22NM</t>
  </si>
  <si>
    <t>MSOA21CD</t>
  </si>
  <si>
    <t>MSOA21NM</t>
  </si>
  <si>
    <t>Age_Total_2021</t>
  </si>
  <si>
    <t>Population_2021</t>
  </si>
  <si>
    <t>LNRS_ID</t>
  </si>
  <si>
    <t>LNRS_Name</t>
  </si>
  <si>
    <t>OA_CODE</t>
  </si>
  <si>
    <t>Area_Ha</t>
  </si>
  <si>
    <t>Area_m</t>
  </si>
  <si>
    <t>TotalAGI_Area</t>
  </si>
  <si>
    <t>TotalAGI_per1000Pop</t>
  </si>
  <si>
    <t>TotalAGI_Limited_Area</t>
  </si>
  <si>
    <t>TotalAGI_Limited_per1000Pop</t>
  </si>
  <si>
    <t>TotalAGILNR_Area</t>
  </si>
  <si>
    <t>TotalAGI_LNR_per1000Pop</t>
  </si>
  <si>
    <t>TotalAGI_AccessLand_Area</t>
  </si>
  <si>
    <t>TotalAGI_AccessLand_per1000Pop</t>
  </si>
  <si>
    <t>TotalAGI_CoastalMargin_Area</t>
  </si>
  <si>
    <t>TotalAGI_CoastalMargin_per1000Pop</t>
  </si>
  <si>
    <t>GardenSpace_TotalArea_m</t>
  </si>
  <si>
    <t>GardenSpace_TotalArea_Ha</t>
  </si>
  <si>
    <t>GardenSpace_m_per1000Pop</t>
  </si>
  <si>
    <t>GardenSpace_ha_per1000Pop</t>
  </si>
  <si>
    <t>GardenSpace_PercLSOA</t>
  </si>
  <si>
    <t>InlandWaterside_LENGTH</t>
  </si>
  <si>
    <t>AccessWaterside_LENGTH</t>
  </si>
  <si>
    <t>AccessWaterside_PERCENTAGE</t>
  </si>
  <si>
    <t>Close2Home_PERCENTAGE</t>
  </si>
  <si>
    <t>Cohort_Under16</t>
  </si>
  <si>
    <t>Cohort_65plus</t>
  </si>
  <si>
    <t>Popn_Close2Home_Under16</t>
  </si>
  <si>
    <t>Popn_Close2Home_65plus</t>
  </si>
  <si>
    <t>IMD_DECILE 2019</t>
  </si>
  <si>
    <t>ANGStBuff200_AREA</t>
  </si>
  <si>
    <t>ANGStBuff200_PERCENTAGE</t>
  </si>
  <si>
    <t>ANGStBuff300_AREA</t>
  </si>
  <si>
    <t>ANGStBuff300_PERCENTAGE</t>
  </si>
  <si>
    <t>ANGStBuff1k_AREA</t>
  </si>
  <si>
    <t>ANGStBuff1k_PERCENTAGE</t>
  </si>
  <si>
    <t>ANGStBuff2k_AREA</t>
  </si>
  <si>
    <t>ANGStBuff2k_PERCENTAGE</t>
  </si>
  <si>
    <t>ANGStBuff5k_AREA</t>
  </si>
  <si>
    <t>ANGStBuff5k_PERCENTAGE</t>
  </si>
  <si>
    <t>ANGStBuff10k_AREA</t>
  </si>
  <si>
    <t>ANGStBuff10k_PERCENTAGE</t>
  </si>
  <si>
    <t>Population density 2021</t>
  </si>
  <si>
    <t>ANGSt200_Pop_Inequality_Code</t>
  </si>
  <si>
    <t>ANGSt300_Pop_Inequality_Code</t>
  </si>
  <si>
    <t>ANGSt1k_Pop_Inequality_Code</t>
  </si>
  <si>
    <t>ANGSt2k_Pop_Inequality_Code</t>
  </si>
  <si>
    <t>ANGSt5k_Pop_Inequality_Code</t>
  </si>
  <si>
    <t>ANGSt10k_Pop_Inequality_Code</t>
  </si>
  <si>
    <t>ANGSt200_IMD_Inequality_Code</t>
  </si>
  <si>
    <t>ANGSt300_IMD_Inequality_Code</t>
  </si>
  <si>
    <t>ANGSt1k_IMD_Inequality_Code</t>
  </si>
  <si>
    <t>ANGSt2k_IMD_Inequality_Code</t>
  </si>
  <si>
    <t>ANGSt5k_IMD_Inequality_Code</t>
  </si>
  <si>
    <t>ANGSt10k_IMD_Inequality_Code</t>
  </si>
  <si>
    <t>ANGSt200_L1_status</t>
  </si>
  <si>
    <t>ANGSt300_L1_status</t>
  </si>
  <si>
    <t>ANGSt1k_L1_status</t>
  </si>
  <si>
    <t>ANGSt2k_L1_status</t>
  </si>
  <si>
    <t>ANGSt5k_L1_status</t>
  </si>
  <si>
    <t>ANGSt10k_L1_status</t>
  </si>
  <si>
    <t>Shape_Length</t>
  </si>
  <si>
    <t>{00CF22B1-8955-426A-B134-FED4CAFB94EE}</t>
  </si>
  <si>
    <t>Plymouth 003</t>
  </si>
  <si>
    <t>Devon</t>
  </si>
  <si>
    <t>H3</t>
  </si>
  <si>
    <t>H1</t>
  </si>
  <si>
    <t>Neither L1</t>
  </si>
  <si>
    <t>{7DD8B7C1-B190-4025-8867-D6EB18F23ACB}</t>
  </si>
  <si>
    <t>Plymouth 004</t>
  </si>
  <si>
    <t>H2</t>
  </si>
  <si>
    <t>{B53A3965-D294-455B-849D-9ADDA9EC7C19}</t>
  </si>
  <si>
    <t>Plymouth 001</t>
  </si>
  <si>
    <t>M3</t>
  </si>
  <si>
    <t>{79D1DD83-CD4C-45A3-8F6D-014515FD9384}</t>
  </si>
  <si>
    <t>M2</t>
  </si>
  <si>
    <t>M1</t>
  </si>
  <si>
    <t>{81E9949D-1FAA-4131-8F96-06D78A3B05A0}</t>
  </si>
  <si>
    <t>Plymouth 002</t>
  </si>
  <si>
    <t>{C14A8716-652A-47CD-8694-A22D666097AF}</t>
  </si>
  <si>
    <t>{AEF6EB72-0917-4C82-9CCA-103C41038ED8}</t>
  </si>
  <si>
    <t>Plymouth 008</t>
  </si>
  <si>
    <t>{5E1456FD-4FAC-4CFE-808B-D9092C8A50A6}</t>
  </si>
  <si>
    <t>Plymouth 007</t>
  </si>
  <si>
    <t>{CC0F4485-3EB6-4B37-A634-7C36C685A7B1}</t>
  </si>
  <si>
    <t>Plymouth 023</t>
  </si>
  <si>
    <t>{6B390211-965E-4C2F-B76F-F23EB4A455C1}</t>
  </si>
  <si>
    <t>L2</t>
  </si>
  <si>
    <t>{487A661F-5A65-49E8-94B9-C80F0CCACDDF}</t>
  </si>
  <si>
    <t>Plymouth 016</t>
  </si>
  <si>
    <t>L3</t>
  </si>
  <si>
    <t>{8AA1E1EE-8946-40C3-ABB0-68FE1CFB5315}</t>
  </si>
  <si>
    <t>{44A4E709-4484-466C-8DE0-7BC69F7EDDE4}</t>
  </si>
  <si>
    <t>Plymouth 012</t>
  </si>
  <si>
    <t>{CA6C6233-5B5A-4FFA-B805-8D690B9FB7E9}</t>
  </si>
  <si>
    <t>{88CD69B5-EDE8-4846-A49D-6A6A1FA9F0B6}</t>
  </si>
  <si>
    <t>{CE2F9273-D072-4C36-A740-3C285768E574}</t>
  </si>
  <si>
    <t>{944FCE11-2442-4682-98D1-0F766AA2AD78}</t>
  </si>
  <si>
    <t>Plymouth 014</t>
  </si>
  <si>
    <t>{74077C74-DDE1-4D40-9A07-CC012559D98D}</t>
  </si>
  <si>
    <t>L1</t>
  </si>
  <si>
    <t>IMD L1</t>
  </si>
  <si>
    <t>{7E22E05C-92AF-4074-BDDB-6E34A563BBB1}</t>
  </si>
  <si>
    <t>{50B0469B-FFCC-40CF-A877-932F2D2DE5A1}</t>
  </si>
  <si>
    <t>Plymouth 020</t>
  </si>
  <si>
    <t>Pop L1</t>
  </si>
  <si>
    <t>{2994328F-EA2B-4F4F-A32B-2DF30DAF78A3}</t>
  </si>
  <si>
    <t>Plymouth 026</t>
  </si>
  <si>
    <t>{C26B7EA4-2DA1-44CC-A9B9-7E571443CF28}</t>
  </si>
  <si>
    <t>{8FAC1B0F-F26B-4295-B59A-E23D44A81D8F}</t>
  </si>
  <si>
    <t>{7264BD42-2955-40BD-AB74-8A6B281A477F}</t>
  </si>
  <si>
    <t>{E5428854-E651-4539-A83D-D8802FB1D0CB}</t>
  </si>
  <si>
    <t>{AF7DB42B-C541-48F0-8A72-ECC7EF79AB03}</t>
  </si>
  <si>
    <t>{E0F6C1D6-53FC-4CD4-8602-2310B7BAB5EA}</t>
  </si>
  <si>
    <t>{A5572050-6A23-410E-AC18-822A5C268B85}</t>
  </si>
  <si>
    <t>{DAFFB3C1-DE36-468D-9C9A-AFC831A59C86}</t>
  </si>
  <si>
    <t>{F9980886-DADB-4B45-B7C1-D7CB6E95EF33}</t>
  </si>
  <si>
    <t>Plymouth 028</t>
  </si>
  <si>
    <t>{423E3AA5-69C6-4EA6-A8E4-3B2A8ABB5B1C}</t>
  </si>
  <si>
    <t>Plymouth 027</t>
  </si>
  <si>
    <t>{D12FC083-A19E-4379-A0CB-A452AE5F7D75}</t>
  </si>
  <si>
    <t>{31B16342-E8E3-40FE-8951-179487315DF0}</t>
  </si>
  <si>
    <t>Plymouth 021</t>
  </si>
  <si>
    <t>{880100DC-210C-4517-A2A4-05DDDD65C5A1}</t>
  </si>
  <si>
    <t>{14B917F0-3764-47BC-9593-2CB53D787C0D}</t>
  </si>
  <si>
    <t>{7050484C-38B2-4080-90CF-BBD38460176F}</t>
  </si>
  <si>
    <t>{4FF17F9E-6574-4C8F-B3E9-C0F36DC5DF25}</t>
  </si>
  <si>
    <t>{61638E18-A24F-436E-95ED-A8D7CCBF309C}</t>
  </si>
  <si>
    <t>{0B094CCE-AB0B-4807-8407-07640481F8C8}</t>
  </si>
  <si>
    <t>Plymouth 025</t>
  </si>
  <si>
    <t>{CFEE3D64-331B-4454-BCE5-54964E99F759}</t>
  </si>
  <si>
    <t>{6ACD5972-3957-46CB-BCA9-CED0411C9E22}</t>
  </si>
  <si>
    <t>Plymouth 010</t>
  </si>
  <si>
    <t>{0B9E3F59-C122-4EB3-9BA5-4355B3BC00D0}</t>
  </si>
  <si>
    <t>{6B7C7C0A-05D8-48BC-9024-1317CE7769E0}</t>
  </si>
  <si>
    <t>{F11601F5-215D-4E67-9B9A-DE3B87758A9F}</t>
  </si>
  <si>
    <t>{542A2CD9-B4F7-4318-8696-A28C90555FDB}</t>
  </si>
  <si>
    <t>{41FB535C-B1EB-4A09-819A-222C26DEB6D7}</t>
  </si>
  <si>
    <t>{5F705437-132D-45DC-B538-24161AAFC920}</t>
  </si>
  <si>
    <t>{FC8E8AB1-F66A-444C-9E84-21B87DA4C607}</t>
  </si>
  <si>
    <t>{5CA0F440-61B2-487C-940D-689DAEF7F806}</t>
  </si>
  <si>
    <t>{323A9079-D40F-4ED6-B41B-88D262FDBBB1}</t>
  </si>
  <si>
    <t>Plymouth 013</t>
  </si>
  <si>
    <t>{E5FFBF8E-DF3E-41F3-A493-4F2D332DF844}</t>
  </si>
  <si>
    <t>{C9FACA27-DAFD-4747-8955-134C2E7C74CB}</t>
  </si>
  <si>
    <t>Plymouth 011</t>
  </si>
  <si>
    <t>{64A0B095-2E83-49E7-AE8B-60DDD5E4C00F}</t>
  </si>
  <si>
    <t>{EDEBF2E9-279D-4716-B518-2089C52CDDE2}</t>
  </si>
  <si>
    <t>Plymouth 009</t>
  </si>
  <si>
    <t>{8213EB97-5E6E-45F8-829F-EF0232C05D4A}</t>
  </si>
  <si>
    <t>{E2CCC206-96BA-4A5B-B3DB-1BE42D209536}</t>
  </si>
  <si>
    <t>{1C3B8465-8C2E-403D-B97F-B2E3810CB835}</t>
  </si>
  <si>
    <t>{082EC195-5F76-4B95-88E9-8D6556322386}</t>
  </si>
  <si>
    <t>{79054C2F-B3F7-4CCB-80F3-4110444D394B}</t>
  </si>
  <si>
    <t>{FB7E2CC9-92E8-495F-B716-E9AC133BB91C}</t>
  </si>
  <si>
    <t>{8A2BA61D-A06C-4F7D-AEAE-215D00F52B3A}</t>
  </si>
  <si>
    <t>{FB82345B-ABDC-4541-951A-CFE496E68722}</t>
  </si>
  <si>
    <t>{76D57249-E0A4-4D24-9C26-CCC451EF45F3}</t>
  </si>
  <si>
    <t>Plymouth 006</t>
  </si>
  <si>
    <t>{B061D488-5989-4BD0-8043-1B13EEFAAC42}</t>
  </si>
  <si>
    <t>{81249352-999D-49CD-B2F0-39499068B138}</t>
  </si>
  <si>
    <t>{228D95AF-35A1-442B-9E0B-EE5EE4C31EB5}</t>
  </si>
  <si>
    <t>{58825822-25D6-46D2-8D19-B8BAA811CF31}</t>
  </si>
  <si>
    <t>{A9F0455B-A82B-41B2-A74C-23109BBD5A0C}</t>
  </si>
  <si>
    <t>Plymouth 005</t>
  </si>
  <si>
    <t>{E5F89584-40AC-4FF2-82CD-52DBFF4966FE}</t>
  </si>
  <si>
    <t>{F8110C5D-D789-41F1-A457-8F290EA71A62}</t>
  </si>
  <si>
    <t>{BD805B59-0BE0-4C17-9ADA-F81F1AEB5285}</t>
  </si>
  <si>
    <t>{DBAF7C10-49C7-4EE7-BFD4-A3B55E14FDCB}</t>
  </si>
  <si>
    <t>{EF12E782-5063-440E-952D-59D72A2FFE33}</t>
  </si>
  <si>
    <t>{C961BC80-2555-40D5-B3C5-74C29A6E5D79}</t>
  </si>
  <si>
    <t>{2B55E24A-19FE-44C6-A8C3-756F1A59AE01}</t>
  </si>
  <si>
    <t>{3DB0D25A-9175-4617-9D12-FD1686098084}</t>
  </si>
  <si>
    <t>Plymouth 017</t>
  </si>
  <si>
    <t>{D8D6F7B6-CC75-48DE-9D75-5705BA4227F3}</t>
  </si>
  <si>
    <t>{CA08CA6B-0C3F-4142-A1A0-3294AC22A100}</t>
  </si>
  <si>
    <t>{DDA0EF16-1B7B-4060-92D6-C0653CCDF845}</t>
  </si>
  <si>
    <t>{8DD7E327-09D9-4F39-B474-6ACDAF8FDA2B}</t>
  </si>
  <si>
    <t>{B827A151-E9FB-4D29-A725-C51638084B65}</t>
  </si>
  <si>
    <t>{8F0E44AA-FBC7-4C6E-8707-87291DB0936C}</t>
  </si>
  <si>
    <t>{809A108F-6F72-49E5-8126-3DF924CC252D}</t>
  </si>
  <si>
    <t>{F01D88AF-2FE3-4416-AFB8-C2E5FC38C511}</t>
  </si>
  <si>
    <t>{884B001A-5FA6-4B75-8293-E5564E4CDE27}</t>
  </si>
  <si>
    <t>Plymouth 018</t>
  </si>
  <si>
    <t>{7791B3D9-0BF8-443C-9CDB-46EFA2866195}</t>
  </si>
  <si>
    <t>Plymouth 022</t>
  </si>
  <si>
    <t>{84283AA1-DEEB-4126-B026-6215223CAEFE}</t>
  </si>
  <si>
    <t>{B6FACCBE-0167-4195-8369-DE7800901D87}</t>
  </si>
  <si>
    <t>{C7B67206-F190-4C0B-855D-C4E43C796226}</t>
  </si>
  <si>
    <t>{68DD0C3E-A1AE-4D79-ADFA-CB10986F4090}</t>
  </si>
  <si>
    <t>Plymouth 019</t>
  </si>
  <si>
    <t>{397586B0-2DF6-4C7B-89BA-16F6FF5381CF}</t>
  </si>
  <si>
    <t>{BF524B2F-E2BD-4B60-8E33-E642F552C480}</t>
  </si>
  <si>
    <t>{15C8ADFB-52FD-431E-BABC-AF9C504E0445}</t>
  </si>
  <si>
    <t>{0139A3B9-113A-4A1C-A8ED-634986A9AA3A}</t>
  </si>
  <si>
    <t>{53505480-BA96-4249-96F2-1654419788C2}</t>
  </si>
  <si>
    <t>{D610FCC7-1494-4D00-835C-B3B8C564242E}</t>
  </si>
  <si>
    <t>{05CD375D-3B91-4DEB-AFC1-E88F1535BDF8}</t>
  </si>
  <si>
    <t>{1D91C5AC-B3CD-4108-BF79-8D7D5F00E6A2}</t>
  </si>
  <si>
    <t>Plymouth 015</t>
  </si>
  <si>
    <t>{0F82B27D-27B4-4536-A59C-19A9EE73FDC3}</t>
  </si>
  <si>
    <t>{AD88731C-FD04-481F-ADB7-11FBE3FD87D3}</t>
  </si>
  <si>
    <t>{99B08BC8-53AA-4FFA-B6FC-78F7240C3C25}</t>
  </si>
  <si>
    <t>{F36FB5D9-96E7-4EE3-B8BD-5F062E66B515}</t>
  </si>
  <si>
    <t>{4F962328-1424-47CB-9C11-3EEF9588EC0F}</t>
  </si>
  <si>
    <t>{F787E802-C85C-4A05-9459-3EFD7B7592EE}</t>
  </si>
  <si>
    <t>Plymouth 030</t>
  </si>
  <si>
    <t>{18A924B4-0CB9-4552-88B6-4A13E43C3CF7}</t>
  </si>
  <si>
    <t>{F5A9886E-605F-4B05-9D3A-E836CB6FB8FE}</t>
  </si>
  <si>
    <t>Plymouth 032</t>
  </si>
  <si>
    <t>{E342B31F-B014-47AD-AC12-FE666A1AC81E}</t>
  </si>
  <si>
    <t>{26DBED9B-4F8D-4A05-B356-1E793D7A50D4}</t>
  </si>
  <si>
    <t>{D84F1044-730B-4964-A0ED-A024FD7A969A}</t>
  </si>
  <si>
    <t>{7BD31A1E-38A9-4F49-A624-6DC71B24C771}</t>
  </si>
  <si>
    <t>{78F005AF-A33A-4F1C-B45A-B7D4459FF316}</t>
  </si>
  <si>
    <t>{7C568807-A84D-4848-82FF-308B1C2F995A}</t>
  </si>
  <si>
    <t>{BECFB8FB-02F4-4FD5-814C-82363034089A}</t>
  </si>
  <si>
    <t>Plymouth 031</t>
  </si>
  <si>
    <t>{3DC2CC91-1E5F-49A4-ACE3-7900EA628C12}</t>
  </si>
  <si>
    <t>{620532C5-8A7B-450E-80D1-D8524E47FA70}</t>
  </si>
  <si>
    <t>{A2C05A92-A17B-4433-A6B1-84E410F80596}</t>
  </si>
  <si>
    <t>{4CE38CD2-408E-4D5C-ABFB-2F2DF775F96A}</t>
  </si>
  <si>
    <t>{919E878D-5DE0-4CA8-BFD2-BC67198F1201}</t>
  </si>
  <si>
    <t>{EA0018B5-0E21-4878-9F34-0C6E2805A2D9}</t>
  </si>
  <si>
    <t>{760C86C0-0481-4765-9BDD-7E07C7447153}</t>
  </si>
  <si>
    <t>{CF65E052-9014-46D8-94F7-643B25C39395}</t>
  </si>
  <si>
    <t>{AC4C543F-C1E8-4BA3-8947-3B7B177283E7}</t>
  </si>
  <si>
    <t>{8CB8AC7C-A1E7-44C8-8BB3-2C6C94B73EBE}</t>
  </si>
  <si>
    <t>{E5764FCC-DC57-4091-A3BC-0C1F63868073}</t>
  </si>
  <si>
    <t>{5396E71C-8B69-4A2B-8A2E-B9666CF9E5BA}</t>
  </si>
  <si>
    <t>{948ADC1C-4508-4D23-9057-FEA33F43C17C}</t>
  </si>
  <si>
    <t>{6FC3C42C-B39C-482A-9A3C-FF5D663BF9A2}</t>
  </si>
  <si>
    <t>{C039B2C7-3EBB-41B6-8C17-B5DBBFF92746}</t>
  </si>
  <si>
    <t>Plymouth 033</t>
  </si>
  <si>
    <t>{E47B3EA3-2C5B-4A8C-B354-1AFB525F0881}</t>
  </si>
  <si>
    <t>{D75DDBFB-5A3D-4671-8187-EBF9C089999F}</t>
  </si>
  <si>
    <t>{08B95848-BC42-4AA1-9FC7-737ED43E4702}</t>
  </si>
  <si>
    <t>Plymouth 034</t>
  </si>
  <si>
    <t>{A98BB68D-5495-4E78-8B2A-7E900BEEC700}</t>
  </si>
  <si>
    <t>{7671A998-3083-45DE-8C06-F48840CEF21E}</t>
  </si>
  <si>
    <t>{3DC6448D-373D-4CF1-9FD1-080967F308CF}</t>
  </si>
  <si>
    <t>{C5D7C4E2-2DCB-43EE-A5A5-0ED18BDD7051}</t>
  </si>
  <si>
    <t>{DE544CED-1942-4AB6-BE3B-292E226CA017}</t>
  </si>
  <si>
    <t>{7F28C2B8-CFCE-497F-B533-C7D7641DA12F}</t>
  </si>
  <si>
    <t>{3A9AECAE-51FA-4776-B178-C25CD0823AD1}</t>
  </si>
  <si>
    <t>{1A82F9B2-4FA0-42CF-A34C-9979B670F394}</t>
  </si>
  <si>
    <t>{EB0150F3-E861-4F86-A2A0-C8E5BD7294DB}</t>
  </si>
  <si>
    <t>{BBD3BBFE-098A-4A66-81D2-FD522FF30D82}</t>
  </si>
  <si>
    <t>{A7BA14E3-7EB6-4D5F-8B37-1C27C8494EF8}</t>
  </si>
  <si>
    <t>{D149C776-8BBB-41F6-BB22-FD0C1E82F868}</t>
  </si>
  <si>
    <t>Plymouth 024</t>
  </si>
  <si>
    <t>{8514B52A-967F-43EC-88C4-E59F6954A277}</t>
  </si>
  <si>
    <t>{C33CDFE0-1B38-4F4C-9773-AD38BFDF7B05}</t>
  </si>
  <si>
    <t>{AF66C6D7-572A-41CA-8333-19926C91D032}</t>
  </si>
  <si>
    <t>{48B47A23-A603-4BA6-B001-8DF283B4C732}</t>
  </si>
  <si>
    <t>{B07FB371-5872-4CA2-8BD2-817DA0C6DDDE}</t>
  </si>
  <si>
    <t>{30E2FD11-47C9-4A5B-8C98-21B7BE700898}</t>
  </si>
  <si>
    <t>{67A10900-2D2B-47DC-899E-920C0DCC092C}</t>
  </si>
  <si>
    <t>{6D28C7F4-1DDC-4294-ACFC-70716E55234A}</t>
  </si>
  <si>
    <t>{6F71CF67-03D0-4B07-9797-BF97E64EB819}</t>
  </si>
  <si>
    <t>{195D1B13-88C9-44AC-BE1F-D59A794DEAA8}</t>
  </si>
  <si>
    <t>{0C988DFA-4E8C-440B-B100-1993C56133D4}</t>
  </si>
  <si>
    <t>{0CAEB7BF-BAB8-4369-A0C7-EB4B89EA09E0}</t>
  </si>
  <si>
    <t>{F0A1B2AF-856F-40C2-817C-2FF906D78BA3}</t>
  </si>
  <si>
    <t>{03427CD3-F636-439B-A805-46D7D3DA09CA}</t>
  </si>
  <si>
    <t>{D1744DBF-A10E-4A30-BE4C-94BA255CCF9F}</t>
  </si>
  <si>
    <t>{5E806F4B-1128-40B5-9507-E2889F45E680}</t>
  </si>
  <si>
    <t>{8F0B9077-A332-41C2-81E7-BE379D5008DF}</t>
  </si>
  <si>
    <t>{9B503163-C3AE-40FC-800A-A57609C909A8}</t>
  </si>
  <si>
    <t>{C518D630-1C5B-4991-8DBD-43F5E22AC095}</t>
  </si>
  <si>
    <t>{7AB50D2F-4EC5-4085-AFE6-7C170ACA5C1F}</t>
  </si>
  <si>
    <t>{BFB1BEAD-8243-4723-8707-C3012BDDE335}</t>
  </si>
  <si>
    <t>LSOA code (2021)</t>
  </si>
  <si>
    <t>LSOA name (2021)</t>
  </si>
  <si>
    <t>Local Authority District code (2024)</t>
  </si>
  <si>
    <t>Local Authority District name (2024)</t>
  </si>
  <si>
    <t>Index of Multiple Deprivation (IMD) Rank (where 1 is most deprived)</t>
  </si>
  <si>
    <t>Index of Multiple Deprivation (IMD) Decile (where 1 is most deprived 10% of LSOAs)</t>
  </si>
  <si>
    <t>This workbook has been created by Martha Crockatt (martha.crockatt@ouce.ox.ac.uk) as part of an Oxford Policy Engagement Network fellowship, in collaboration with Alison Smith (University of Oxford), the Woodland Trust and Plymouth City Council.</t>
  </si>
  <si>
    <t>Data Sources</t>
  </si>
  <si>
    <t xml:space="preserve"> The websites from which data used in the project have been downloaded.</t>
  </si>
  <si>
    <t>AGIE calcs</t>
  </si>
  <si>
    <t xml:space="preserve"> the data and calculations used to generate the AGIE score.</t>
  </si>
  <si>
    <t>LSOA list</t>
  </si>
  <si>
    <t>Scenario 7_AGS access</t>
  </si>
  <si>
    <t xml:space="preserve"> data on household accessible greenspace access.</t>
  </si>
  <si>
    <t xml:space="preserve"> accessible greenspace access data for the area of interest, and work calculations to translate data from OA to LSOA scale.</t>
  </si>
  <si>
    <t>AGS provision</t>
  </si>
  <si>
    <t xml:space="preserve"> data and calculations for greenspace provision.</t>
  </si>
  <si>
    <t xml:space="preserve"> data and calculations for manmade surfaces.</t>
  </si>
  <si>
    <t>TES</t>
  </si>
  <si>
    <t xml:space="preserve"> tree equity score data for the area of interest, from which the data for tree canopy cover, air pollution, heat disparity, age dependency ratio and minoritised ethnicity are extracted.</t>
  </si>
  <si>
    <t>Social Statistics</t>
  </si>
  <si>
    <t xml:space="preserve"> data set from Natural Englands Green and Blue Infrastructure data that is used in calculating the greenspace provision metric.</t>
  </si>
  <si>
    <t>IMD</t>
  </si>
  <si>
    <t xml:space="preserve"> Indices of Multiple Deprivation data from 2025, from which IMD rank and IMD decile are taken.</t>
  </si>
  <si>
    <t xml:space="preserve"> a list of LSOAs within the area of interest, extracted from the LSOA layer in ArcGIS Pro project.</t>
  </si>
  <si>
    <t>Polygons from the Pairwise Intersect attribute table in ArcGIS Pro</t>
  </si>
  <si>
    <r>
      <t xml:space="preserve">For full details of how the metric has been calculated please refer to the </t>
    </r>
    <r>
      <rPr>
        <i/>
        <sz val="11"/>
        <color theme="1"/>
        <rFont val="Calibri"/>
        <family val="2"/>
        <scheme val="minor"/>
      </rPr>
      <t>AGIE methodology</t>
    </r>
    <r>
      <rPr>
        <sz val="11"/>
        <color theme="1"/>
        <rFont val="Calibri"/>
        <family val="2"/>
        <scheme val="minor"/>
      </rPr>
      <t>. NB at the time of writing, 1/12/2025 the methodology is being finalised. Please contact Martha Crockatt to see the current version.</t>
    </r>
  </si>
  <si>
    <t>This workbook includes the following sheets:</t>
  </si>
  <si>
    <t>Various; shapefile recommended.</t>
  </si>
  <si>
    <t>Various; shapefile  recommended</t>
  </si>
  <si>
    <r>
      <t xml:space="preserve">Versions from multiple years are available; be aware of which version you are using. We recommend using 2021 boundaries where possible, to match the most recent census data (2021). 
Boundaries are avfailable at different spatial resolutions and extents. We used the BFC boundaries:  Full resolution boundaries that are clipped to the coastline (Mean High Water mark). An explanation of the different boundaries is available here: https://geoportal.statistics.gov.uk/ 
</t>
    </r>
    <r>
      <rPr>
        <b/>
        <sz val="11"/>
        <color theme="1"/>
        <rFont val="Calibri"/>
        <family val="2"/>
        <scheme val="minor"/>
      </rPr>
      <t>Guidance for downloading your boundaries</t>
    </r>
    <r>
      <rPr>
        <sz val="11"/>
        <color theme="1"/>
        <rFont val="Calibri"/>
        <family val="2"/>
        <scheme val="minor"/>
      </rPr>
      <t>: Select the boundaries for your area of interest through filtering by name (funnel icon ) or drawing on the interactive map (</t>
    </r>
    <r>
      <rPr>
        <i/>
        <sz val="11"/>
        <color theme="1"/>
        <rFont val="Calibri"/>
        <family val="2"/>
        <scheme val="minor"/>
      </rPr>
      <t>Draw a line</t>
    </r>
    <r>
      <rPr>
        <sz val="11"/>
        <color theme="1"/>
        <rFont val="Calibri"/>
        <family val="2"/>
        <scheme val="minor"/>
      </rPr>
      <t xml:space="preserve"> or </t>
    </r>
    <r>
      <rPr>
        <i/>
        <sz val="11"/>
        <color theme="1"/>
        <rFont val="Calibri"/>
        <family val="2"/>
        <scheme val="minor"/>
      </rPr>
      <t>Draw an area</t>
    </r>
    <r>
      <rPr>
        <sz val="11"/>
        <color theme="1"/>
        <rFont val="Calibri"/>
        <family val="2"/>
        <scheme val="minor"/>
      </rPr>
      <t xml:space="preserve"> tool ), </t>
    </r>
    <r>
      <rPr>
        <b/>
        <sz val="11"/>
        <color theme="1"/>
        <rFont val="Calibri"/>
        <family val="2"/>
        <scheme val="minor"/>
      </rPr>
      <t>as seen in screenshot to the right</t>
    </r>
    <r>
      <rPr>
        <sz val="11"/>
        <color theme="1"/>
        <rFont val="Calibri"/>
        <family val="2"/>
        <scheme val="minor"/>
      </rPr>
      <t>. Once you have selected / filtered to the boundaries that you need, click the cloud icon  to download those boundaries. You will need to click on the</t>
    </r>
    <r>
      <rPr>
        <i/>
        <sz val="11"/>
        <color theme="1"/>
        <rFont val="Calibri"/>
        <family val="2"/>
        <scheme val="minor"/>
      </rPr>
      <t xml:space="preserve"> Toggle Filters</t>
    </r>
    <r>
      <rPr>
        <sz val="11"/>
        <color theme="1"/>
        <rFont val="Calibri"/>
        <family val="2"/>
        <scheme val="minor"/>
      </rPr>
      <t xml:space="preserve"> slider to download only the selected boundaries; in this way you download only the data you need. 
 </t>
    </r>
  </si>
  <si>
    <t>LSOA to ward lookup</t>
  </si>
  <si>
    <t xml:space="preserve">LSOA (2021) to Electoral Ward (2025) to LAD (2025) Best Fit Lookup in EW (V2) </t>
  </si>
  <si>
    <t>Various; CSV recommended.</t>
  </si>
  <si>
    <t>https://www.data.gov.uk/dataset/8fd0e85c-3f46-4851-a041-e105b3b32315/lsoa-2021-to-electoral-ward-2025-to-lad-2025-best-fit-lookup-in-ew-v21</t>
  </si>
  <si>
    <t>LSOA21NMW</t>
  </si>
  <si>
    <t>WD25CD</t>
  </si>
  <si>
    <t>WD25NM</t>
  </si>
  <si>
    <t>WD25NMW</t>
  </si>
  <si>
    <t>LAD25CD</t>
  </si>
  <si>
    <t>LAD25NM</t>
  </si>
  <si>
    <t>LAD25NMW</t>
  </si>
  <si>
    <t>ObjectId</t>
  </si>
  <si>
    <t>E05002078</t>
  </si>
  <si>
    <t>E05002079</t>
  </si>
  <si>
    <t>E05002092</t>
  </si>
  <si>
    <t>E05002093</t>
  </si>
  <si>
    <t>E05002085</t>
  </si>
  <si>
    <t>E05002080</t>
  </si>
  <si>
    <t>E05002081</t>
  </si>
  <si>
    <t>E05002082</t>
  </si>
  <si>
    <t>E05002083</t>
  </si>
  <si>
    <t>E05002084</t>
  </si>
  <si>
    <t>E05002086</t>
  </si>
  <si>
    <t>E05002094</t>
  </si>
  <si>
    <t>E05002087</t>
  </si>
  <si>
    <t>E05002095</t>
  </si>
  <si>
    <t>E05002096</t>
  </si>
  <si>
    <t>E05002097</t>
  </si>
  <si>
    <t>E05002088</t>
  </si>
  <si>
    <t>E05002089</t>
  </si>
  <si>
    <t>E05002090</t>
  </si>
  <si>
    <t>E05002091</t>
  </si>
  <si>
    <t>Contains data supplied by Ordnance Survey; © Natural England</t>
  </si>
  <si>
    <t>© Natural England 2025. Contains OS data © Crown copyright and database rights 2025. Contains, or is based on, information supplied by the Forestry Commission 2025.</t>
  </si>
  <si>
    <t>National Trust Always Open land</t>
  </si>
  <si>
    <t>Contains data supplied by National Trust; © Natural England</t>
  </si>
  <si>
    <t>Wildlife Trusts Accessible Land</t>
  </si>
  <si>
    <t>Contains data supplied by Cheshire Wildlife Trust; Derbyshire Wildlife Trust; Kent Wildife Trust; Essex Wildlife Trust; BBOWT; © Natural England</t>
  </si>
  <si>
    <t>Contains OS data - © Crown copyright and database rights [2023] OS [AC0000805307]
© Improvement and Development Agency for Local Government copyright and database rights [2023]</t>
  </si>
  <si>
    <t>Department for Environment, Food &amp; Rural Affairs - Emissions of air pollutants.</t>
  </si>
  <si>
    <t>USGS Earth Explorer - Landsat 8 Collection 2 Level 2 Surface Temperature 2020-2023.</t>
  </si>
  <si>
    <t>England and Wales Census 2021</t>
  </si>
  <si>
    <t>Google Environmental Insights Explorer</t>
  </si>
  <si>
    <t>Copyright statement / attribution</t>
  </si>
  <si>
    <t>MHCLG, 2025</t>
  </si>
  <si>
    <t>Tree Equity Score*</t>
  </si>
  <si>
    <t xml:space="preserve">*Tree Equity Score copyright / data attribution column states the source of the data according to the TES website.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</si>
</sst>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0.0"/>
  </numFmts>
  <fonts count="15" x14ac:knownFonts="1">
    <font>
      <sz val="11"/>
      <color theme="1"/>
      <name val="Calibri"/>
      <family val="2"/>
      <scheme val="minor"/>
    </font>
    <font>
      <sz val="11"/>
      <color rgb="FFFF0000"/>
      <name val="Calibri"/>
      <family val="2"/>
      <scheme val="minor"/>
    </font>
    <font>
      <b/>
      <sz val="11"/>
      <color theme="1"/>
      <name val="Calibri"/>
      <family val="2"/>
      <scheme val="minor"/>
    </font>
    <font>
      <b/>
      <sz val="11"/>
      <name val="Calibri"/>
      <family val="2"/>
      <scheme val="minor"/>
    </font>
    <font>
      <b/>
      <sz val="11"/>
      <color rgb="FFFF0000"/>
      <name val="Calibri"/>
      <family val="2"/>
      <scheme val="minor"/>
    </font>
    <font>
      <sz val="11"/>
      <name val="Calibri"/>
      <family val="2"/>
      <scheme val="minor"/>
    </font>
    <font>
      <sz val="11"/>
      <color theme="1"/>
      <name val="Calibri"/>
      <family val="2"/>
      <scheme val="minor"/>
    </font>
    <font>
      <u/>
      <sz val="11"/>
      <color theme="10"/>
      <name val="Calibri"/>
      <family val="2"/>
      <scheme val="minor"/>
    </font>
    <font>
      <b/>
      <sz val="14"/>
      <color theme="1"/>
      <name val="Calibri"/>
      <family val="2"/>
      <scheme val="minor"/>
    </font>
    <font>
      <b/>
      <sz val="12"/>
      <color rgb="FF000000"/>
      <name val="Arial"/>
      <family val="2"/>
    </font>
    <font>
      <sz val="12"/>
      <color theme="1"/>
      <name val="Arial"/>
      <family val="2"/>
    </font>
    <font>
      <sz val="12"/>
      <color rgb="FF000000"/>
      <name val="Arial"/>
      <family val="2"/>
    </font>
    <font>
      <b/>
      <sz val="12"/>
      <color theme="1"/>
      <name val="Arial"/>
      <family val="2"/>
    </font>
    <font>
      <b/>
      <sz val="14"/>
      <color rgb="FF000000"/>
      <name val="Arial"/>
      <family val="2"/>
    </font>
    <font>
      <i/>
      <sz val="11"/>
      <color theme="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theme="6" tint="0.79998168889431442"/>
        <bgColor indexed="64"/>
      </patternFill>
    </fill>
  </fills>
  <borders count="16">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43" fontId="6" fillId="0" borderId="0" applyFont="0" applyFill="0" applyBorder="0" applyAlignment="0" applyProtection="0"/>
    <xf numFmtId="0" fontId="7" fillId="0" borderId="0" applyNumberFormat="0" applyFill="0" applyBorder="0" applyAlignment="0" applyProtection="0"/>
  </cellStyleXfs>
  <cellXfs count="73">
    <xf numFmtId="0" fontId="0" fillId="0" borderId="0" xfId="0"/>
    <xf numFmtId="0" fontId="2" fillId="0" borderId="0" xfId="0" applyFont="1" applyAlignment="1">
      <alignment wrapText="1"/>
    </xf>
    <xf numFmtId="0" fontId="3" fillId="0" borderId="0" xfId="0" applyFont="1" applyAlignment="1">
      <alignment wrapText="1"/>
    </xf>
    <xf numFmtId="1" fontId="0" fillId="0" borderId="0" xfId="0" applyNumberFormat="1"/>
    <xf numFmtId="0" fontId="5" fillId="0" borderId="0" xfId="0" applyFont="1"/>
    <xf numFmtId="0" fontId="4" fillId="2" borderId="1" xfId="0" applyFont="1" applyFill="1" applyBorder="1" applyAlignment="1">
      <alignment horizontal="left" wrapText="1"/>
    </xf>
    <xf numFmtId="43" fontId="1" fillId="0" borderId="1" xfId="1" applyFont="1" applyBorder="1" applyAlignment="1">
      <alignment horizontal="left"/>
    </xf>
    <xf numFmtId="43" fontId="1" fillId="0" borderId="2" xfId="1" applyFont="1" applyBorder="1" applyAlignment="1">
      <alignment horizontal="left"/>
    </xf>
    <xf numFmtId="43" fontId="1" fillId="0" borderId="3" xfId="1" applyFont="1" applyBorder="1" applyAlignment="1">
      <alignment horizontal="left"/>
    </xf>
    <xf numFmtId="43" fontId="0" fillId="0" borderId="0" xfId="1" applyFont="1"/>
    <xf numFmtId="43" fontId="5" fillId="0" borderId="0" xfId="1" applyFont="1"/>
    <xf numFmtId="0" fontId="0" fillId="0" borderId="5" xfId="0" applyBorder="1"/>
    <xf numFmtId="0" fontId="0" fillId="0" borderId="4" xfId="0" applyBorder="1" applyAlignment="1">
      <alignment vertical="top"/>
    </xf>
    <xf numFmtId="0" fontId="8" fillId="0" borderId="6" xfId="0" applyFont="1" applyBorder="1" applyAlignment="1">
      <alignment horizontal="center" vertical="top" wrapText="1"/>
    </xf>
    <xf numFmtId="0" fontId="8" fillId="0" borderId="7" xfId="0" applyFont="1" applyBorder="1" applyAlignment="1">
      <alignment horizontal="center" vertical="top" wrapText="1"/>
    </xf>
    <xf numFmtId="0" fontId="2" fillId="0" borderId="8" xfId="0" applyFont="1" applyBorder="1" applyAlignment="1">
      <alignment vertical="top" wrapText="1"/>
    </xf>
    <xf numFmtId="0" fontId="0" fillId="0" borderId="8" xfId="0" applyBorder="1" applyAlignment="1">
      <alignment vertical="top" wrapText="1"/>
    </xf>
    <xf numFmtId="0" fontId="0" fillId="0" borderId="5" xfId="0" applyBorder="1" applyAlignment="1">
      <alignment vertical="top" wrapText="1"/>
    </xf>
    <xf numFmtId="0" fontId="7" fillId="0" borderId="5" xfId="2" applyBorder="1" applyAlignment="1">
      <alignment vertical="top" wrapText="1"/>
    </xf>
    <xf numFmtId="0" fontId="2" fillId="0" borderId="10" xfId="0" applyFont="1"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7" fillId="0" borderId="0" xfId="2" applyAlignment="1">
      <alignment vertical="top" wrapText="1"/>
    </xf>
    <xf numFmtId="0" fontId="2" fillId="0" borderId="6" xfId="0" applyFont="1" applyBorder="1" applyAlignment="1">
      <alignment vertical="top" wrapText="1"/>
    </xf>
    <xf numFmtId="0" fontId="0" fillId="0" borderId="6" xfId="0" applyBorder="1" applyAlignment="1">
      <alignment vertical="top" wrapText="1"/>
    </xf>
    <xf numFmtId="0" fontId="0" fillId="0" borderId="7" xfId="0" applyBorder="1" applyAlignment="1">
      <alignment vertical="top" wrapText="1"/>
    </xf>
    <xf numFmtId="0" fontId="0" fillId="0" borderId="12" xfId="0" applyBorder="1" applyAlignment="1">
      <alignment vertical="top" wrapText="1"/>
    </xf>
    <xf numFmtId="0" fontId="7" fillId="0" borderId="12" xfId="2" applyBorder="1" applyAlignment="1">
      <alignment vertical="top" wrapText="1"/>
    </xf>
    <xf numFmtId="0" fontId="2" fillId="0" borderId="9" xfId="0" applyFont="1" applyBorder="1" applyAlignment="1">
      <alignment vertical="top" wrapText="1"/>
    </xf>
    <xf numFmtId="0" fontId="0" fillId="0" borderId="9" xfId="0" applyBorder="1" applyAlignment="1">
      <alignment vertical="top" wrapText="1"/>
    </xf>
    <xf numFmtId="0" fontId="2" fillId="0" borderId="13" xfId="0" applyFont="1" applyBorder="1" applyAlignment="1">
      <alignment vertical="top"/>
    </xf>
    <xf numFmtId="0" fontId="0" fillId="0" borderId="13" xfId="0" applyBorder="1" applyAlignment="1">
      <alignment vertical="top"/>
    </xf>
    <xf numFmtId="0" fontId="2" fillId="0" borderId="13" xfId="0" applyFont="1" applyBorder="1" applyAlignment="1">
      <alignment vertical="top" wrapText="1"/>
    </xf>
    <xf numFmtId="0" fontId="0" fillId="0" borderId="0" xfId="0" applyAlignment="1">
      <alignment vertical="top"/>
    </xf>
    <xf numFmtId="0" fontId="7" fillId="0" borderId="8" xfId="2" applyBorder="1" applyAlignment="1">
      <alignment horizontal="center" vertical="top" wrapText="1"/>
    </xf>
    <xf numFmtId="0" fontId="10" fillId="0" borderId="0" xfId="0" applyFont="1"/>
    <xf numFmtId="0" fontId="10" fillId="0" borderId="0" xfId="0" applyFont="1" applyAlignment="1">
      <alignment wrapText="1"/>
    </xf>
    <xf numFmtId="0" fontId="11" fillId="0" borderId="0" xfId="0" applyFont="1"/>
    <xf numFmtId="0" fontId="9" fillId="0" borderId="0" xfId="0" applyFont="1" applyAlignment="1">
      <alignment horizontal="center" wrapText="1"/>
    </xf>
    <xf numFmtId="0" fontId="9" fillId="3" borderId="0" xfId="0" applyFont="1" applyFill="1" applyAlignment="1">
      <alignment horizontal="center" wrapText="1"/>
    </xf>
    <xf numFmtId="0" fontId="12" fillId="3" borderId="0" xfId="0" applyFont="1" applyFill="1" applyAlignment="1">
      <alignment wrapText="1"/>
    </xf>
    <xf numFmtId="0" fontId="11" fillId="0" borderId="0" xfId="0" applyFont="1" applyAlignment="1">
      <alignment horizontal="right" wrapText="1"/>
    </xf>
    <xf numFmtId="0" fontId="11" fillId="3" borderId="0" xfId="0" applyFont="1" applyFill="1" applyAlignment="1">
      <alignment horizontal="right" wrapText="1"/>
    </xf>
    <xf numFmtId="0" fontId="10" fillId="3" borderId="0" xfId="0" applyFont="1" applyFill="1" applyAlignment="1">
      <alignment wrapText="1"/>
    </xf>
    <xf numFmtId="2" fontId="10" fillId="3" borderId="0" xfId="0" applyNumberFormat="1" applyFont="1" applyFill="1" applyAlignment="1">
      <alignment wrapText="1"/>
    </xf>
    <xf numFmtId="165" fontId="0" fillId="0" borderId="0" xfId="0" applyNumberFormat="1"/>
    <xf numFmtId="165" fontId="0" fillId="2" borderId="0" xfId="0" applyNumberFormat="1" applyFill="1"/>
    <xf numFmtId="1" fontId="5" fillId="0" borderId="0" xfId="0" applyNumberFormat="1" applyFont="1"/>
    <xf numFmtId="0" fontId="2" fillId="0" borderId="0" xfId="0" applyFont="1"/>
    <xf numFmtId="0" fontId="2" fillId="4" borderId="0" xfId="0" applyFont="1" applyFill="1"/>
    <xf numFmtId="0" fontId="0" fillId="4" borderId="0" xfId="0" applyFill="1"/>
    <xf numFmtId="164" fontId="0" fillId="0" borderId="0" xfId="0" applyNumberFormat="1"/>
    <xf numFmtId="2" fontId="0" fillId="0" borderId="0" xfId="1" applyNumberFormat="1" applyFont="1"/>
    <xf numFmtId="0" fontId="0" fillId="0" borderId="9" xfId="0" applyBorder="1" applyAlignment="1">
      <alignment horizontal="center" vertical="top" wrapText="1"/>
    </xf>
    <xf numFmtId="0" fontId="0" fillId="0" borderId="8" xfId="0" applyBorder="1" applyAlignment="1">
      <alignment horizontal="center" vertical="top" wrapText="1"/>
    </xf>
    <xf numFmtId="0" fontId="0" fillId="0" borderId="14" xfId="0" applyBorder="1" applyAlignment="1">
      <alignment vertical="top"/>
    </xf>
    <xf numFmtId="0" fontId="7" fillId="0" borderId="6" xfId="2" applyBorder="1" applyAlignment="1">
      <alignment horizontal="center" vertical="top" wrapText="1"/>
    </xf>
    <xf numFmtId="0" fontId="0" fillId="0" borderId="6" xfId="0" applyBorder="1" applyAlignment="1">
      <alignment horizontal="center" vertical="top" wrapText="1"/>
    </xf>
    <xf numFmtId="0" fontId="0" fillId="0" borderId="0" xfId="0" applyAlignment="1">
      <alignment vertical="center" wrapText="1"/>
    </xf>
    <xf numFmtId="49" fontId="13" fillId="0" borderId="0" xfId="0" applyNumberFormat="1" applyFont="1" applyAlignment="1">
      <alignment horizontal="left" vertical="center"/>
    </xf>
    <xf numFmtId="0" fontId="2" fillId="3" borderId="0" xfId="0" applyFont="1" applyFill="1"/>
    <xf numFmtId="0" fontId="0" fillId="0" borderId="0" xfId="0" applyAlignment="1">
      <alignment wrapText="1"/>
    </xf>
    <xf numFmtId="0" fontId="7" fillId="0" borderId="10" xfId="2" applyBorder="1" applyAlignment="1">
      <alignment vertical="top" wrapText="1"/>
    </xf>
    <xf numFmtId="0" fontId="7" fillId="0" borderId="11" xfId="2" applyBorder="1" applyAlignment="1">
      <alignment vertical="top" wrapText="1"/>
    </xf>
    <xf numFmtId="0" fontId="7" fillId="0" borderId="6" xfId="2" applyBorder="1" applyAlignment="1">
      <alignment vertical="top" wrapText="1"/>
    </xf>
    <xf numFmtId="0" fontId="0" fillId="0" borderId="6" xfId="0" applyBorder="1" applyAlignment="1">
      <alignment wrapText="1"/>
    </xf>
    <xf numFmtId="0" fontId="7" fillId="0" borderId="8" xfId="2" applyBorder="1" applyAlignment="1">
      <alignment vertical="top" wrapText="1"/>
    </xf>
    <xf numFmtId="0" fontId="0" fillId="0" borderId="15" xfId="0" applyBorder="1" applyAlignment="1">
      <alignment wrapText="1"/>
    </xf>
    <xf numFmtId="0" fontId="0" fillId="0" borderId="5" xfId="0" applyBorder="1" applyAlignment="1">
      <alignment vertical="top"/>
    </xf>
    <xf numFmtId="0" fontId="0" fillId="0" borderId="9" xfId="0" applyBorder="1" applyAlignment="1">
      <alignment wrapText="1"/>
    </xf>
    <xf numFmtId="0" fontId="0" fillId="0" borderId="9" xfId="0" applyBorder="1" applyAlignment="1">
      <alignment vertical="top" wrapText="1"/>
    </xf>
    <xf numFmtId="0" fontId="0" fillId="0" borderId="8" xfId="0" applyBorder="1" applyAlignment="1">
      <alignment vertical="top" wrapText="1"/>
    </xf>
    <xf numFmtId="0" fontId="0" fillId="0" borderId="10" xfId="0" applyBorder="1" applyAlignment="1">
      <alignment vertical="top" wrapText="1"/>
    </xf>
  </cellXfs>
  <cellStyles count="3">
    <cellStyle name="Comma" xfId="1" builtinId="3"/>
    <cellStyle name="Hyperlink" xfId="2" builtinId="8"/>
    <cellStyle name="Normal" xfId="0" builtinId="0"/>
  </cellStyles>
  <dxfs count="10">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8" tint="0.79998168889431442"/>
        </patternFill>
      </fill>
      <alignment horizontal="right"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143329</xdr:colOff>
      <xdr:row>13</xdr:row>
      <xdr:rowOff>350610</xdr:rowOff>
    </xdr:from>
    <xdr:ext cx="6417408" cy="2183846"/>
    <xdr:pic>
      <xdr:nvPicPr>
        <xdr:cNvPr id="2" name="Picture 1">
          <a:extLst>
            <a:ext uri="{FF2B5EF4-FFF2-40B4-BE49-F238E27FC236}">
              <a16:creationId xmlns:a16="http://schemas.microsoft.com/office/drawing/2014/main" id="{9EF4586E-5139-4C07-9655-A004A5C8473E}"/>
            </a:ext>
          </a:extLst>
        </xdr:cNvPr>
        <xdr:cNvPicPr>
          <a:picLocks noChangeAspect="1"/>
        </xdr:cNvPicPr>
      </xdr:nvPicPr>
      <xdr:blipFill rotWithShape="1">
        <a:blip xmlns:r="http://schemas.openxmlformats.org/officeDocument/2006/relationships" r:embed="rId1"/>
        <a:srcRect l="3805" t="36961" r="8893" b="16978"/>
        <a:stretch/>
      </xdr:blipFill>
      <xdr:spPr>
        <a:xfrm>
          <a:off x="12760779" y="6449785"/>
          <a:ext cx="6417408" cy="2183846"/>
        </a:xfrm>
        <a:prstGeom prst="rect">
          <a:avLst/>
        </a:prstGeom>
        <a:ln w="25400">
          <a:solidFill>
            <a:schemeClr val="tx1"/>
          </a:solidFill>
        </a:ln>
      </xdr:spPr>
    </xdr:pic>
    <xdr:clientData/>
  </xdr:oneCellAnchor>
  <xdr:oneCellAnchor>
    <xdr:from>
      <xdr:col>8</xdr:col>
      <xdr:colOff>541112</xdr:colOff>
      <xdr:row>1</xdr:row>
      <xdr:rowOff>160110</xdr:rowOff>
    </xdr:from>
    <xdr:ext cx="15227047" cy="5370424"/>
    <xdr:pic>
      <xdr:nvPicPr>
        <xdr:cNvPr id="3" name="Picture 2">
          <a:extLst>
            <a:ext uri="{FF2B5EF4-FFF2-40B4-BE49-F238E27FC236}">
              <a16:creationId xmlns:a16="http://schemas.microsoft.com/office/drawing/2014/main" id="{2D4811F1-B21D-46F7-BCDC-2DEB1DD0C285}"/>
            </a:ext>
          </a:extLst>
        </xdr:cNvPr>
        <xdr:cNvPicPr>
          <a:picLocks noChangeAspect="1"/>
        </xdr:cNvPicPr>
      </xdr:nvPicPr>
      <xdr:blipFill rotWithShape="1">
        <a:blip xmlns:r="http://schemas.openxmlformats.org/officeDocument/2006/relationships" r:embed="rId2"/>
        <a:srcRect b="37229"/>
        <a:stretch>
          <a:fillRect/>
        </a:stretch>
      </xdr:blipFill>
      <xdr:spPr>
        <a:xfrm>
          <a:off x="13164912" y="344260"/>
          <a:ext cx="15227047" cy="5370424"/>
        </a:xfrm>
        <a:prstGeom prst="rect">
          <a:avLst/>
        </a:prstGeom>
        <a:ln w="25400">
          <a:solidFill>
            <a:schemeClr val="tx1"/>
          </a:solidFill>
        </a:ln>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85F6C02-46B6-478B-8484-9AF13B71E76A}" name="Table113" displayName="Table113" ref="A6:H872" totalsRowShown="0">
  <autoFilter ref="A6:H872" xr:uid="{085F6C02-46B6-478B-8484-9AF13B71E76A}"/>
  <tableColumns count="8">
    <tableColumn id="1" xr3:uid="{D035EB65-A0C7-4BB8-A122-6153A387FA7D}" name="OA21"/>
    <tableColumn id="2" xr3:uid="{3C0388AE-CF4B-4A03-8A2E-00B0B201E79B}" name="LSOA21"/>
    <tableColumn id="3" xr3:uid="{240A161A-4345-46E7-8CFE-26F7825DB45D}" name="MSOA21"/>
    <tableColumn id="4" xr3:uid="{2B4FE874-0BBC-423B-BD6C-3B13FE40AE02}" name="Household count"/>
    <tableColumn id="5" xr3:uid="{9743ADF9-080F-4C5F-BBCA-D2BB2D170B9D}" name="Household with access count"/>
    <tableColumn id="6" xr3:uid="{CA46DE1B-0BBA-46D6-9E5E-E6ED5263695D}" name="Percentage with access"/>
    <tableColumn id="7" xr3:uid="{BE9F2600-8A4F-4FF4-8903-4C12ADE3C71E}" name="Rural urban"/>
    <tableColumn id="8" xr3:uid="{68FBAD13-72C8-4C41-ADF5-C5026A878329}" name="In area of interest?" dataDxfId="9">
      <calculatedColumnFormula>IF(ISNA(VLOOKUP(Table113[[#This Row],[LSOA21]],LSOA_list!A$2:A$350,1,0)),"No","Yes")</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1D36875-018A-4CEA-8DED-DB469B029CCA}" name="Table11" displayName="Table11" ref="A1:G867" totalsRowShown="0" headerRowDxfId="8" dataDxfId="7">
  <autoFilter ref="A1:G867" xr:uid="{01D36875-018A-4CEA-8DED-DB469B029CCA}"/>
  <tableColumns count="7">
    <tableColumn id="1" xr3:uid="{1B61BC48-850A-4E7C-83C1-582718E04677}" name="OA21" dataDxfId="6"/>
    <tableColumn id="2" xr3:uid="{DE4222C6-6B98-444E-AF07-97F58AB82050}" name="LSOA21" dataDxfId="5"/>
    <tableColumn id="3" xr3:uid="{198FFA7D-792F-4036-811C-C0E6415CF35B}" name="MSOA21" dataDxfId="4"/>
    <tableColumn id="4" xr3:uid="{7A452CCC-9FA6-4D6A-86B9-FA571C8FFE6A}" name="Household count" dataDxfId="3"/>
    <tableColumn id="5" xr3:uid="{2B466E99-FE95-49F9-9392-A34750CCC09F}" name="Household with access count" dataDxfId="2"/>
    <tableColumn id="6" xr3:uid="{DCD6F20A-24F6-416D-A65A-97566E1E3DB2}" name="Percentage with access" dataDxfId="1"/>
    <tableColumn id="7" xr3:uid="{62693EBC-E99C-4351-A8CF-DD6A7C7DD317}" name="Rural urban" dataDxfId="0"/>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gov.uk/government/statistics/access-to-green-space-in-england" TargetMode="External"/><Relationship Id="rId7" Type="http://schemas.openxmlformats.org/officeDocument/2006/relationships/hyperlink" Target="https://uk.treeequityscore.org/" TargetMode="External"/><Relationship Id="rId2" Type="http://schemas.openxmlformats.org/officeDocument/2006/relationships/hyperlink" Target="https://geoportal.statistics.gov.uk/search?q=BDY_WD&amp;sort=Date%20Created%7Ccreated%7Cdesc" TargetMode="External"/><Relationship Id="rId1" Type="http://schemas.openxmlformats.org/officeDocument/2006/relationships/hyperlink" Target="https://geoportal.statistics.gov.uk/search?q=BDY_ADM&amp;sort=Date%20Created%7Ccreated%7Cdesc" TargetMode="External"/><Relationship Id="rId6" Type="http://schemas.openxmlformats.org/officeDocument/2006/relationships/hyperlink" Target="https://www.gov.uk/government/statistics/english-indices-of-deprivation-2025" TargetMode="External"/><Relationship Id="rId5" Type="http://schemas.openxmlformats.org/officeDocument/2006/relationships/hyperlink" Target="https://www.data.gov.uk/dataset/f335ab3a-f670-467f-bedd-80bdd8f1ace6/green-and-blue-infrastructure-england" TargetMode="External"/><Relationship Id="rId4" Type="http://schemas.openxmlformats.org/officeDocument/2006/relationships/hyperlink" Target="https://geoportal.statistics.gov.uk/maps/2bbaef5230694f3abae4f9145a3a9800" TargetMode="External"/><Relationship Id="rId9"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9891B-2E63-465A-8395-46DBA2C71187}">
  <dimension ref="A1:B16385"/>
  <sheetViews>
    <sheetView workbookViewId="0">
      <selection activeCell="J1" sqref="J1"/>
    </sheetView>
  </sheetViews>
  <sheetFormatPr defaultRowHeight="14.5" x14ac:dyDescent="0.35"/>
  <cols>
    <col min="1" max="1" width="21.54296875" customWidth="1"/>
  </cols>
  <sheetData>
    <row r="1" spans="1:2" x14ac:dyDescent="0.35">
      <c r="A1" s="48" t="s">
        <v>1682</v>
      </c>
    </row>
    <row r="2" spans="1:2" x14ac:dyDescent="0.35">
      <c r="A2" s="1"/>
    </row>
    <row r="3" spans="1:2" x14ac:dyDescent="0.35">
      <c r="A3" t="s">
        <v>1702</v>
      </c>
    </row>
    <row r="4" spans="1:2" x14ac:dyDescent="0.35">
      <c r="A4" s="1"/>
    </row>
    <row r="5" spans="1:2" x14ac:dyDescent="0.35">
      <c r="A5" s="48" t="s">
        <v>1703</v>
      </c>
    </row>
    <row r="6" spans="1:2" x14ac:dyDescent="0.35">
      <c r="A6" s="61" t="s">
        <v>1683</v>
      </c>
      <c r="B6" t="s">
        <v>1684</v>
      </c>
    </row>
    <row r="7" spans="1:2" x14ac:dyDescent="0.35">
      <c r="A7" s="61" t="s">
        <v>1685</v>
      </c>
      <c r="B7" t="s">
        <v>1686</v>
      </c>
    </row>
    <row r="8" spans="1:2" x14ac:dyDescent="0.35">
      <c r="A8" s="61" t="s">
        <v>1687</v>
      </c>
      <c r="B8" t="s">
        <v>1700</v>
      </c>
    </row>
    <row r="9" spans="1:2" x14ac:dyDescent="0.35">
      <c r="A9" s="61" t="s">
        <v>1688</v>
      </c>
      <c r="B9" t="s">
        <v>1689</v>
      </c>
    </row>
    <row r="10" spans="1:2" x14ac:dyDescent="0.35">
      <c r="A10" s="61" t="s">
        <v>43</v>
      </c>
      <c r="B10" t="s">
        <v>1690</v>
      </c>
    </row>
    <row r="11" spans="1:2" x14ac:dyDescent="0.35">
      <c r="A11" s="61" t="s">
        <v>1691</v>
      </c>
      <c r="B11" t="s">
        <v>1692</v>
      </c>
    </row>
    <row r="12" spans="1:2" x14ac:dyDescent="0.35">
      <c r="A12" s="61" t="s">
        <v>26</v>
      </c>
      <c r="B12" t="s">
        <v>1693</v>
      </c>
    </row>
    <row r="13" spans="1:2" x14ac:dyDescent="0.35">
      <c r="A13" s="61" t="s">
        <v>1694</v>
      </c>
      <c r="B13" t="s">
        <v>1695</v>
      </c>
    </row>
    <row r="14" spans="1:2" x14ac:dyDescent="0.35">
      <c r="A14" s="61" t="s">
        <v>1696</v>
      </c>
      <c r="B14" t="s">
        <v>1697</v>
      </c>
    </row>
    <row r="15" spans="1:2" x14ac:dyDescent="0.35">
      <c r="A15" s="61" t="s">
        <v>1698</v>
      </c>
      <c r="B15" t="s">
        <v>1699</v>
      </c>
    </row>
    <row r="16" spans="1:2" x14ac:dyDescent="0.35">
      <c r="A16" s="61"/>
    </row>
    <row r="17" spans="1:1" x14ac:dyDescent="0.35">
      <c r="A17" s="61"/>
    </row>
    <row r="18" spans="1:1" x14ac:dyDescent="0.35">
      <c r="A18" s="61"/>
    </row>
    <row r="19" spans="1:1" x14ac:dyDescent="0.35">
      <c r="A19" s="61"/>
    </row>
    <row r="20" spans="1:1" x14ac:dyDescent="0.35">
      <c r="A20" s="61"/>
    </row>
    <row r="21" spans="1:1" x14ac:dyDescent="0.35">
      <c r="A21" s="61"/>
    </row>
    <row r="22" spans="1:1" x14ac:dyDescent="0.35">
      <c r="A22" s="61"/>
    </row>
    <row r="23" spans="1:1" x14ac:dyDescent="0.35">
      <c r="A23" s="61"/>
    </row>
    <row r="24" spans="1:1" x14ac:dyDescent="0.35">
      <c r="A24" s="61"/>
    </row>
    <row r="25" spans="1:1" x14ac:dyDescent="0.35">
      <c r="A25" s="61"/>
    </row>
    <row r="26" spans="1:1" x14ac:dyDescent="0.35">
      <c r="A26" s="61"/>
    </row>
    <row r="27" spans="1:1" x14ac:dyDescent="0.35">
      <c r="A27" s="61"/>
    </row>
    <row r="28" spans="1:1" x14ac:dyDescent="0.35">
      <c r="A28" s="61"/>
    </row>
    <row r="29" spans="1:1" x14ac:dyDescent="0.35">
      <c r="A29" s="61"/>
    </row>
    <row r="30" spans="1:1" x14ac:dyDescent="0.35">
      <c r="A30" s="61"/>
    </row>
    <row r="31" spans="1:1" x14ac:dyDescent="0.35">
      <c r="A31" s="61"/>
    </row>
    <row r="32" spans="1:1" x14ac:dyDescent="0.35">
      <c r="A32" s="61"/>
    </row>
    <row r="33" spans="1:1" x14ac:dyDescent="0.35">
      <c r="A33" s="61"/>
    </row>
    <row r="34" spans="1:1" x14ac:dyDescent="0.35">
      <c r="A34" s="1"/>
    </row>
    <row r="35" spans="1:1" x14ac:dyDescent="0.35">
      <c r="A35" s="1"/>
    </row>
    <row r="36" spans="1:1" x14ac:dyDescent="0.35">
      <c r="A36" s="1"/>
    </row>
    <row r="37" spans="1:1" x14ac:dyDescent="0.35">
      <c r="A37" s="1"/>
    </row>
    <row r="38" spans="1:1" x14ac:dyDescent="0.35">
      <c r="A38" s="1"/>
    </row>
    <row r="39" spans="1:1" x14ac:dyDescent="0.35">
      <c r="A39" s="1"/>
    </row>
    <row r="40" spans="1:1" x14ac:dyDescent="0.35">
      <c r="A40" s="1"/>
    </row>
    <row r="41" spans="1:1" x14ac:dyDescent="0.35">
      <c r="A41" s="1"/>
    </row>
    <row r="42" spans="1:1" x14ac:dyDescent="0.35">
      <c r="A42" s="1"/>
    </row>
    <row r="43" spans="1:1" x14ac:dyDescent="0.35">
      <c r="A43" s="1"/>
    </row>
    <row r="44" spans="1:1" x14ac:dyDescent="0.35">
      <c r="A44" s="1"/>
    </row>
    <row r="45" spans="1:1" x14ac:dyDescent="0.35">
      <c r="A45" s="1"/>
    </row>
    <row r="46" spans="1:1" x14ac:dyDescent="0.35">
      <c r="A46" s="1"/>
    </row>
    <row r="47" spans="1:1" x14ac:dyDescent="0.35">
      <c r="A47" s="1"/>
    </row>
    <row r="48" spans="1:1" x14ac:dyDescent="0.35">
      <c r="A48" s="1"/>
    </row>
    <row r="49" spans="1:1" x14ac:dyDescent="0.35">
      <c r="A49" s="1"/>
    </row>
    <row r="50" spans="1:1" x14ac:dyDescent="0.35">
      <c r="A50" s="1"/>
    </row>
    <row r="51" spans="1:1" x14ac:dyDescent="0.35">
      <c r="A51" s="1"/>
    </row>
    <row r="52" spans="1:1" x14ac:dyDescent="0.35">
      <c r="A52" s="1"/>
    </row>
    <row r="53" spans="1:1" x14ac:dyDescent="0.35">
      <c r="A53" s="1"/>
    </row>
    <row r="54" spans="1:1" x14ac:dyDescent="0.35">
      <c r="A54" s="1"/>
    </row>
    <row r="55" spans="1:1" x14ac:dyDescent="0.35">
      <c r="A55" s="1"/>
    </row>
    <row r="56" spans="1:1" x14ac:dyDescent="0.35">
      <c r="A56" s="1"/>
    </row>
    <row r="57" spans="1:1" x14ac:dyDescent="0.35">
      <c r="A57" s="1"/>
    </row>
    <row r="58" spans="1:1" x14ac:dyDescent="0.35">
      <c r="A58" s="1"/>
    </row>
    <row r="59" spans="1:1" x14ac:dyDescent="0.35">
      <c r="A59" s="1"/>
    </row>
    <row r="60" spans="1:1" x14ac:dyDescent="0.35">
      <c r="A60" s="1"/>
    </row>
    <row r="61" spans="1:1" x14ac:dyDescent="0.35">
      <c r="A61" s="1"/>
    </row>
    <row r="62" spans="1:1" x14ac:dyDescent="0.35">
      <c r="A62" s="1"/>
    </row>
    <row r="63" spans="1:1" x14ac:dyDescent="0.35">
      <c r="A63" s="1"/>
    </row>
    <row r="64" spans="1:1" x14ac:dyDescent="0.35">
      <c r="A64" s="1"/>
    </row>
    <row r="65" spans="1:1" x14ac:dyDescent="0.35">
      <c r="A65" s="1"/>
    </row>
    <row r="66" spans="1:1" x14ac:dyDescent="0.35">
      <c r="A66" s="1"/>
    </row>
    <row r="67" spans="1:1" x14ac:dyDescent="0.35">
      <c r="A67" s="1"/>
    </row>
    <row r="68" spans="1:1" x14ac:dyDescent="0.35">
      <c r="A68" s="1"/>
    </row>
    <row r="69" spans="1:1" x14ac:dyDescent="0.35">
      <c r="A69" s="1"/>
    </row>
    <row r="70" spans="1:1" x14ac:dyDescent="0.35">
      <c r="A70" s="1"/>
    </row>
    <row r="71" spans="1:1" x14ac:dyDescent="0.35">
      <c r="A71" s="1"/>
    </row>
    <row r="72" spans="1:1" x14ac:dyDescent="0.35">
      <c r="A72" s="1"/>
    </row>
    <row r="73" spans="1:1" x14ac:dyDescent="0.35">
      <c r="A73" s="1"/>
    </row>
    <row r="74" spans="1:1" x14ac:dyDescent="0.35">
      <c r="A74" s="1"/>
    </row>
    <row r="75" spans="1:1" x14ac:dyDescent="0.35">
      <c r="A75" s="1"/>
    </row>
    <row r="76" spans="1:1" x14ac:dyDescent="0.35">
      <c r="A76" s="1"/>
    </row>
    <row r="77" spans="1:1" x14ac:dyDescent="0.35">
      <c r="A77" s="1"/>
    </row>
    <row r="78" spans="1:1" x14ac:dyDescent="0.35">
      <c r="A78" s="1"/>
    </row>
    <row r="79" spans="1:1" x14ac:dyDescent="0.35">
      <c r="A79" s="1"/>
    </row>
    <row r="80" spans="1:1" x14ac:dyDescent="0.35">
      <c r="A80" s="1"/>
    </row>
    <row r="81" spans="1:1" x14ac:dyDescent="0.35">
      <c r="A81" s="1"/>
    </row>
    <row r="82" spans="1:1" x14ac:dyDescent="0.35">
      <c r="A82" s="1"/>
    </row>
    <row r="83" spans="1:1" x14ac:dyDescent="0.35">
      <c r="A83" s="1"/>
    </row>
    <row r="84" spans="1:1" x14ac:dyDescent="0.35">
      <c r="A84" s="1"/>
    </row>
    <row r="85" spans="1:1" x14ac:dyDescent="0.35">
      <c r="A85" s="1"/>
    </row>
    <row r="86" spans="1:1" x14ac:dyDescent="0.35">
      <c r="A86" s="1"/>
    </row>
    <row r="87" spans="1:1" x14ac:dyDescent="0.35">
      <c r="A87" s="1"/>
    </row>
    <row r="88" spans="1:1" x14ac:dyDescent="0.35">
      <c r="A88" s="1"/>
    </row>
    <row r="89" spans="1:1" x14ac:dyDescent="0.35">
      <c r="A89" s="1"/>
    </row>
    <row r="90" spans="1:1" x14ac:dyDescent="0.35">
      <c r="A90" s="1"/>
    </row>
    <row r="91" spans="1:1" x14ac:dyDescent="0.35">
      <c r="A91" s="1"/>
    </row>
    <row r="92" spans="1:1" x14ac:dyDescent="0.35">
      <c r="A92" s="1"/>
    </row>
    <row r="93" spans="1:1" x14ac:dyDescent="0.35">
      <c r="A93" s="1"/>
    </row>
    <row r="94" spans="1:1" x14ac:dyDescent="0.35">
      <c r="A94" s="1"/>
    </row>
    <row r="95" spans="1:1" x14ac:dyDescent="0.35">
      <c r="A95" s="1"/>
    </row>
    <row r="96" spans="1:1" x14ac:dyDescent="0.35">
      <c r="A96" s="1"/>
    </row>
    <row r="97" spans="1:1" x14ac:dyDescent="0.35">
      <c r="A97" s="1"/>
    </row>
    <row r="98" spans="1:1" x14ac:dyDescent="0.35">
      <c r="A98" s="1"/>
    </row>
    <row r="99" spans="1:1" x14ac:dyDescent="0.35">
      <c r="A99" s="1"/>
    </row>
    <row r="100" spans="1:1" x14ac:dyDescent="0.35">
      <c r="A100" s="1"/>
    </row>
    <row r="101" spans="1:1" x14ac:dyDescent="0.35">
      <c r="A101" s="1"/>
    </row>
    <row r="102" spans="1:1" x14ac:dyDescent="0.35">
      <c r="A102" s="1"/>
    </row>
    <row r="103" spans="1:1" x14ac:dyDescent="0.35">
      <c r="A103" s="1"/>
    </row>
    <row r="104" spans="1:1" x14ac:dyDescent="0.35">
      <c r="A104" s="1"/>
    </row>
    <row r="105" spans="1:1" x14ac:dyDescent="0.35">
      <c r="A105" s="1"/>
    </row>
    <row r="106" spans="1:1" x14ac:dyDescent="0.35">
      <c r="A106" s="1"/>
    </row>
    <row r="107" spans="1:1" x14ac:dyDescent="0.35">
      <c r="A107" s="1"/>
    </row>
    <row r="108" spans="1:1" x14ac:dyDescent="0.35">
      <c r="A108" s="1"/>
    </row>
    <row r="109" spans="1:1" x14ac:dyDescent="0.35">
      <c r="A109" s="1"/>
    </row>
    <row r="110" spans="1:1" x14ac:dyDescent="0.35">
      <c r="A110" s="1"/>
    </row>
    <row r="111" spans="1:1" x14ac:dyDescent="0.35">
      <c r="A111" s="1"/>
    </row>
    <row r="112" spans="1:1" x14ac:dyDescent="0.35">
      <c r="A112" s="1"/>
    </row>
    <row r="113" spans="1:1" x14ac:dyDescent="0.35">
      <c r="A113" s="1"/>
    </row>
    <row r="114" spans="1:1" x14ac:dyDescent="0.35">
      <c r="A114" s="1"/>
    </row>
    <row r="115" spans="1:1" x14ac:dyDescent="0.35">
      <c r="A115" s="1"/>
    </row>
    <row r="116" spans="1:1" x14ac:dyDescent="0.35">
      <c r="A116" s="1"/>
    </row>
    <row r="117" spans="1:1" x14ac:dyDescent="0.35">
      <c r="A117" s="1"/>
    </row>
    <row r="118" spans="1:1" x14ac:dyDescent="0.35">
      <c r="A118" s="1"/>
    </row>
    <row r="119" spans="1:1" x14ac:dyDescent="0.35">
      <c r="A119" s="1"/>
    </row>
    <row r="120" spans="1:1" x14ac:dyDescent="0.35">
      <c r="A120" s="1"/>
    </row>
    <row r="121" spans="1:1" x14ac:dyDescent="0.35">
      <c r="A121" s="1"/>
    </row>
    <row r="122" spans="1:1" x14ac:dyDescent="0.35">
      <c r="A122" s="1"/>
    </row>
    <row r="123" spans="1:1" x14ac:dyDescent="0.35">
      <c r="A123" s="1"/>
    </row>
    <row r="124" spans="1:1" x14ac:dyDescent="0.35">
      <c r="A124" s="1"/>
    </row>
    <row r="125" spans="1:1" x14ac:dyDescent="0.35">
      <c r="A125" s="1"/>
    </row>
    <row r="126" spans="1:1" x14ac:dyDescent="0.35">
      <c r="A126" s="1"/>
    </row>
    <row r="127" spans="1:1" x14ac:dyDescent="0.35">
      <c r="A127" s="1"/>
    </row>
    <row r="128" spans="1:1" x14ac:dyDescent="0.35">
      <c r="A128" s="1"/>
    </row>
    <row r="129" spans="1:1" x14ac:dyDescent="0.35">
      <c r="A129" s="1"/>
    </row>
    <row r="130" spans="1:1" x14ac:dyDescent="0.35">
      <c r="A130" s="1"/>
    </row>
    <row r="131" spans="1:1" x14ac:dyDescent="0.35">
      <c r="A131" s="1"/>
    </row>
    <row r="132" spans="1:1" x14ac:dyDescent="0.35">
      <c r="A132" s="1"/>
    </row>
    <row r="133" spans="1:1" x14ac:dyDescent="0.35">
      <c r="A133" s="1"/>
    </row>
    <row r="134" spans="1:1" x14ac:dyDescent="0.35">
      <c r="A134" s="1"/>
    </row>
    <row r="135" spans="1:1" x14ac:dyDescent="0.35">
      <c r="A135" s="1"/>
    </row>
    <row r="136" spans="1:1" x14ac:dyDescent="0.35">
      <c r="A136" s="1"/>
    </row>
    <row r="137" spans="1:1" x14ac:dyDescent="0.35">
      <c r="A137" s="1"/>
    </row>
    <row r="138" spans="1:1" x14ac:dyDescent="0.35">
      <c r="A138" s="1"/>
    </row>
    <row r="139" spans="1:1" x14ac:dyDescent="0.35">
      <c r="A139" s="1"/>
    </row>
    <row r="140" spans="1:1" x14ac:dyDescent="0.35">
      <c r="A140" s="1"/>
    </row>
    <row r="141" spans="1:1" x14ac:dyDescent="0.35">
      <c r="A141" s="1"/>
    </row>
    <row r="142" spans="1:1" x14ac:dyDescent="0.35">
      <c r="A142" s="1"/>
    </row>
    <row r="143" spans="1:1" x14ac:dyDescent="0.35">
      <c r="A143" s="1"/>
    </row>
    <row r="144" spans="1:1" x14ac:dyDescent="0.35">
      <c r="A144" s="1"/>
    </row>
    <row r="145" spans="1:1" x14ac:dyDescent="0.35">
      <c r="A145" s="1"/>
    </row>
    <row r="146" spans="1:1" x14ac:dyDescent="0.35">
      <c r="A146" s="1"/>
    </row>
    <row r="147" spans="1:1" x14ac:dyDescent="0.35">
      <c r="A147" s="1"/>
    </row>
    <row r="148" spans="1:1" x14ac:dyDescent="0.35">
      <c r="A148" s="1"/>
    </row>
    <row r="149" spans="1:1" x14ac:dyDescent="0.35">
      <c r="A149" s="1"/>
    </row>
    <row r="150" spans="1:1" x14ac:dyDescent="0.35">
      <c r="A150" s="1"/>
    </row>
    <row r="151" spans="1:1" x14ac:dyDescent="0.35">
      <c r="A151" s="1"/>
    </row>
    <row r="152" spans="1:1" x14ac:dyDescent="0.35">
      <c r="A152" s="1"/>
    </row>
    <row r="153" spans="1:1" x14ac:dyDescent="0.35">
      <c r="A153" s="1"/>
    </row>
    <row r="154" spans="1:1" x14ac:dyDescent="0.35">
      <c r="A154" s="1"/>
    </row>
    <row r="155" spans="1:1" x14ac:dyDescent="0.35">
      <c r="A155" s="1"/>
    </row>
    <row r="156" spans="1:1" x14ac:dyDescent="0.35">
      <c r="A156" s="1"/>
    </row>
    <row r="157" spans="1:1" x14ac:dyDescent="0.35">
      <c r="A157" s="1"/>
    </row>
    <row r="158" spans="1:1" x14ac:dyDescent="0.35">
      <c r="A158" s="1"/>
    </row>
    <row r="159" spans="1:1" x14ac:dyDescent="0.35">
      <c r="A159" s="1"/>
    </row>
    <row r="160" spans="1:1" x14ac:dyDescent="0.35">
      <c r="A160" s="1"/>
    </row>
    <row r="161" spans="1:1" x14ac:dyDescent="0.35">
      <c r="A161" s="1"/>
    </row>
    <row r="162" spans="1:1" x14ac:dyDescent="0.35">
      <c r="A162" s="1"/>
    </row>
    <row r="163" spans="1:1" x14ac:dyDescent="0.35">
      <c r="A163" s="1"/>
    </row>
    <row r="164" spans="1:1" x14ac:dyDescent="0.35">
      <c r="A164" s="1"/>
    </row>
    <row r="165" spans="1:1" x14ac:dyDescent="0.35">
      <c r="A165" s="1"/>
    </row>
    <row r="166" spans="1:1" x14ac:dyDescent="0.35">
      <c r="A166" s="1"/>
    </row>
    <row r="167" spans="1:1" x14ac:dyDescent="0.35">
      <c r="A167" s="1"/>
    </row>
    <row r="168" spans="1:1" x14ac:dyDescent="0.35">
      <c r="A168" s="1"/>
    </row>
    <row r="169" spans="1:1" x14ac:dyDescent="0.35">
      <c r="A169" s="1"/>
    </row>
    <row r="170" spans="1:1" x14ac:dyDescent="0.35">
      <c r="A170" s="1"/>
    </row>
    <row r="171" spans="1:1" x14ac:dyDescent="0.35">
      <c r="A171" s="1"/>
    </row>
    <row r="172" spans="1:1" x14ac:dyDescent="0.35">
      <c r="A172" s="1"/>
    </row>
    <row r="173" spans="1:1" x14ac:dyDescent="0.35">
      <c r="A173" s="1"/>
    </row>
    <row r="174" spans="1:1" x14ac:dyDescent="0.35">
      <c r="A174" s="1"/>
    </row>
    <row r="175" spans="1:1" x14ac:dyDescent="0.35">
      <c r="A175" s="1"/>
    </row>
    <row r="176" spans="1:1" x14ac:dyDescent="0.35">
      <c r="A176" s="1"/>
    </row>
    <row r="177" spans="1:1" x14ac:dyDescent="0.35">
      <c r="A177" s="1"/>
    </row>
    <row r="178" spans="1:1" x14ac:dyDescent="0.35">
      <c r="A178" s="1"/>
    </row>
    <row r="179" spans="1:1" x14ac:dyDescent="0.35">
      <c r="A179" s="1"/>
    </row>
    <row r="180" spans="1:1" x14ac:dyDescent="0.35">
      <c r="A180" s="1"/>
    </row>
    <row r="181" spans="1:1" x14ac:dyDescent="0.35">
      <c r="A181" s="1"/>
    </row>
    <row r="182" spans="1:1" x14ac:dyDescent="0.35">
      <c r="A182" s="1"/>
    </row>
    <row r="183" spans="1:1" x14ac:dyDescent="0.35">
      <c r="A183" s="1"/>
    </row>
    <row r="184" spans="1:1" x14ac:dyDescent="0.35">
      <c r="A184" s="1"/>
    </row>
    <row r="185" spans="1:1" x14ac:dyDescent="0.35">
      <c r="A185" s="1"/>
    </row>
    <row r="186" spans="1:1" x14ac:dyDescent="0.35">
      <c r="A186" s="1"/>
    </row>
    <row r="187" spans="1:1" x14ac:dyDescent="0.35">
      <c r="A187" s="1"/>
    </row>
    <row r="188" spans="1:1" x14ac:dyDescent="0.35">
      <c r="A188" s="1"/>
    </row>
    <row r="189" spans="1:1" x14ac:dyDescent="0.35">
      <c r="A189" s="1"/>
    </row>
    <row r="190" spans="1:1" x14ac:dyDescent="0.35">
      <c r="A190" s="1"/>
    </row>
    <row r="191" spans="1:1" x14ac:dyDescent="0.35">
      <c r="A191" s="1"/>
    </row>
    <row r="192" spans="1:1" x14ac:dyDescent="0.35">
      <c r="A192" s="1"/>
    </row>
    <row r="193" spans="1:1" x14ac:dyDescent="0.35">
      <c r="A193" s="1"/>
    </row>
    <row r="194" spans="1:1" x14ac:dyDescent="0.35">
      <c r="A194" s="1"/>
    </row>
    <row r="195" spans="1:1" x14ac:dyDescent="0.35">
      <c r="A195" s="1"/>
    </row>
    <row r="196" spans="1:1" x14ac:dyDescent="0.35">
      <c r="A196" s="1"/>
    </row>
    <row r="197" spans="1:1" x14ac:dyDescent="0.35">
      <c r="A197" s="1"/>
    </row>
    <row r="198" spans="1:1" x14ac:dyDescent="0.35">
      <c r="A198" s="1"/>
    </row>
    <row r="199" spans="1:1" x14ac:dyDescent="0.35">
      <c r="A199" s="1"/>
    </row>
    <row r="200" spans="1:1" x14ac:dyDescent="0.35">
      <c r="A200" s="1"/>
    </row>
    <row r="201" spans="1:1" x14ac:dyDescent="0.35">
      <c r="A201" s="1"/>
    </row>
    <row r="202" spans="1:1" x14ac:dyDescent="0.35">
      <c r="A202" s="1"/>
    </row>
    <row r="203" spans="1:1" x14ac:dyDescent="0.35">
      <c r="A203" s="1"/>
    </row>
    <row r="204" spans="1:1" x14ac:dyDescent="0.35">
      <c r="A204" s="1"/>
    </row>
    <row r="205" spans="1:1" x14ac:dyDescent="0.35">
      <c r="A205" s="1"/>
    </row>
    <row r="206" spans="1:1" x14ac:dyDescent="0.35">
      <c r="A206" s="1"/>
    </row>
    <row r="207" spans="1:1" x14ac:dyDescent="0.35">
      <c r="A207" s="1"/>
    </row>
    <row r="208" spans="1:1" x14ac:dyDescent="0.35">
      <c r="A208" s="1"/>
    </row>
    <row r="209" spans="1:1" x14ac:dyDescent="0.35">
      <c r="A209" s="1"/>
    </row>
    <row r="210" spans="1:1" x14ac:dyDescent="0.35">
      <c r="A210" s="1"/>
    </row>
    <row r="211" spans="1:1" x14ac:dyDescent="0.35">
      <c r="A211" s="1"/>
    </row>
    <row r="212" spans="1:1" x14ac:dyDescent="0.35">
      <c r="A212" s="1"/>
    </row>
    <row r="213" spans="1:1" x14ac:dyDescent="0.35">
      <c r="A213" s="1"/>
    </row>
    <row r="214" spans="1:1" x14ac:dyDescent="0.35">
      <c r="A214" s="1"/>
    </row>
    <row r="215" spans="1:1" x14ac:dyDescent="0.35">
      <c r="A215" s="1"/>
    </row>
    <row r="216" spans="1:1" x14ac:dyDescent="0.35">
      <c r="A216" s="1"/>
    </row>
    <row r="217" spans="1:1" x14ac:dyDescent="0.35">
      <c r="A217" s="1"/>
    </row>
    <row r="218" spans="1:1" x14ac:dyDescent="0.35">
      <c r="A218" s="1"/>
    </row>
    <row r="219" spans="1:1" x14ac:dyDescent="0.35">
      <c r="A219" s="1"/>
    </row>
    <row r="220" spans="1:1" x14ac:dyDescent="0.35">
      <c r="A220" s="1"/>
    </row>
    <row r="221" spans="1:1" x14ac:dyDescent="0.35">
      <c r="A221" s="1"/>
    </row>
    <row r="222" spans="1:1" x14ac:dyDescent="0.35">
      <c r="A222" s="1"/>
    </row>
    <row r="223" spans="1:1" x14ac:dyDescent="0.35">
      <c r="A223" s="1"/>
    </row>
    <row r="224" spans="1:1" x14ac:dyDescent="0.35">
      <c r="A224" s="1"/>
    </row>
    <row r="225" spans="1:1" x14ac:dyDescent="0.35">
      <c r="A225" s="1"/>
    </row>
    <row r="226" spans="1:1" x14ac:dyDescent="0.35">
      <c r="A226" s="1"/>
    </row>
    <row r="227" spans="1:1" x14ac:dyDescent="0.35">
      <c r="A227" s="1"/>
    </row>
    <row r="228" spans="1:1" x14ac:dyDescent="0.35">
      <c r="A228" s="1"/>
    </row>
    <row r="229" spans="1:1" x14ac:dyDescent="0.35">
      <c r="A229" s="1"/>
    </row>
    <row r="230" spans="1:1" x14ac:dyDescent="0.35">
      <c r="A230" s="1"/>
    </row>
    <row r="231" spans="1:1" x14ac:dyDescent="0.35">
      <c r="A231" s="1"/>
    </row>
    <row r="232" spans="1:1" x14ac:dyDescent="0.35">
      <c r="A232" s="1"/>
    </row>
    <row r="233" spans="1:1" x14ac:dyDescent="0.35">
      <c r="A233" s="1"/>
    </row>
    <row r="234" spans="1:1" x14ac:dyDescent="0.35">
      <c r="A234" s="1"/>
    </row>
    <row r="235" spans="1:1" x14ac:dyDescent="0.35">
      <c r="A235" s="1"/>
    </row>
    <row r="236" spans="1:1" x14ac:dyDescent="0.35">
      <c r="A236" s="1"/>
    </row>
    <row r="237" spans="1:1" x14ac:dyDescent="0.35">
      <c r="A237" s="1"/>
    </row>
    <row r="238" spans="1:1" x14ac:dyDescent="0.35">
      <c r="A238" s="1"/>
    </row>
    <row r="239" spans="1:1" x14ac:dyDescent="0.35">
      <c r="A239" s="1"/>
    </row>
    <row r="240" spans="1:1" x14ac:dyDescent="0.35">
      <c r="A240" s="1"/>
    </row>
    <row r="241" spans="1:1" x14ac:dyDescent="0.35">
      <c r="A241" s="1"/>
    </row>
    <row r="242" spans="1:1" x14ac:dyDescent="0.35">
      <c r="A242" s="1"/>
    </row>
    <row r="243" spans="1:1" x14ac:dyDescent="0.35">
      <c r="A243" s="1"/>
    </row>
    <row r="244" spans="1:1" x14ac:dyDescent="0.35">
      <c r="A244" s="1"/>
    </row>
    <row r="245" spans="1:1" x14ac:dyDescent="0.35">
      <c r="A245" s="1"/>
    </row>
    <row r="246" spans="1:1" x14ac:dyDescent="0.35">
      <c r="A246" s="1"/>
    </row>
    <row r="247" spans="1:1" x14ac:dyDescent="0.35">
      <c r="A247" s="1"/>
    </row>
    <row r="248" spans="1:1" x14ac:dyDescent="0.35">
      <c r="A248" s="1"/>
    </row>
    <row r="249" spans="1:1" x14ac:dyDescent="0.35">
      <c r="A249" s="1"/>
    </row>
    <row r="250" spans="1:1" x14ac:dyDescent="0.35">
      <c r="A250" s="1"/>
    </row>
    <row r="251" spans="1:1" x14ac:dyDescent="0.35">
      <c r="A251" s="1"/>
    </row>
    <row r="252" spans="1:1" x14ac:dyDescent="0.35">
      <c r="A252" s="1"/>
    </row>
    <row r="253" spans="1:1" x14ac:dyDescent="0.35">
      <c r="A253" s="1"/>
    </row>
    <row r="254" spans="1:1" x14ac:dyDescent="0.35">
      <c r="A254" s="1"/>
    </row>
    <row r="255" spans="1:1" x14ac:dyDescent="0.35">
      <c r="A255" s="1"/>
    </row>
    <row r="256" spans="1:1" x14ac:dyDescent="0.35">
      <c r="A256" s="1"/>
    </row>
    <row r="257" spans="1:1" x14ac:dyDescent="0.35">
      <c r="A257" s="1"/>
    </row>
    <row r="258" spans="1:1" x14ac:dyDescent="0.35">
      <c r="A258" s="1"/>
    </row>
    <row r="259" spans="1:1" x14ac:dyDescent="0.35">
      <c r="A259" s="1"/>
    </row>
    <row r="260" spans="1:1" x14ac:dyDescent="0.35">
      <c r="A260" s="1"/>
    </row>
    <row r="261" spans="1:1" x14ac:dyDescent="0.35">
      <c r="A261" s="1"/>
    </row>
    <row r="262" spans="1:1" x14ac:dyDescent="0.35">
      <c r="A262" s="1"/>
    </row>
    <row r="263" spans="1:1" x14ac:dyDescent="0.35">
      <c r="A263" s="1"/>
    </row>
    <row r="264" spans="1:1" x14ac:dyDescent="0.35">
      <c r="A264" s="1"/>
    </row>
    <row r="265" spans="1:1" x14ac:dyDescent="0.35">
      <c r="A265" s="1"/>
    </row>
    <row r="266" spans="1:1" x14ac:dyDescent="0.35">
      <c r="A266" s="1"/>
    </row>
    <row r="267" spans="1:1" x14ac:dyDescent="0.35">
      <c r="A267" s="1"/>
    </row>
    <row r="268" spans="1:1" x14ac:dyDescent="0.35">
      <c r="A268" s="1"/>
    </row>
    <row r="269" spans="1:1" x14ac:dyDescent="0.35">
      <c r="A269" s="1"/>
    </row>
    <row r="270" spans="1:1" x14ac:dyDescent="0.35">
      <c r="A270" s="1"/>
    </row>
    <row r="271" spans="1:1" x14ac:dyDescent="0.35">
      <c r="A271" s="1"/>
    </row>
    <row r="272" spans="1:1" x14ac:dyDescent="0.35">
      <c r="A272" s="1"/>
    </row>
    <row r="273" spans="1:1" x14ac:dyDescent="0.35">
      <c r="A273" s="1"/>
    </row>
    <row r="274" spans="1:1" x14ac:dyDescent="0.35">
      <c r="A274" s="1"/>
    </row>
    <row r="275" spans="1:1" x14ac:dyDescent="0.35">
      <c r="A275" s="1"/>
    </row>
    <row r="276" spans="1:1" x14ac:dyDescent="0.35">
      <c r="A276" s="1"/>
    </row>
    <row r="277" spans="1:1" x14ac:dyDescent="0.35">
      <c r="A277" s="1"/>
    </row>
    <row r="278" spans="1:1" x14ac:dyDescent="0.35">
      <c r="A278" s="1"/>
    </row>
    <row r="279" spans="1:1" x14ac:dyDescent="0.35">
      <c r="A279" s="1"/>
    </row>
    <row r="280" spans="1:1" x14ac:dyDescent="0.35">
      <c r="A280" s="1"/>
    </row>
    <row r="281" spans="1:1" x14ac:dyDescent="0.35">
      <c r="A281" s="1"/>
    </row>
    <row r="282" spans="1:1" x14ac:dyDescent="0.35">
      <c r="A282" s="1"/>
    </row>
    <row r="283" spans="1:1" x14ac:dyDescent="0.35">
      <c r="A283" s="1"/>
    </row>
    <row r="284" spans="1:1" x14ac:dyDescent="0.35">
      <c r="A284" s="1"/>
    </row>
    <row r="285" spans="1:1" x14ac:dyDescent="0.35">
      <c r="A285" s="1"/>
    </row>
    <row r="286" spans="1:1" x14ac:dyDescent="0.35">
      <c r="A286" s="1"/>
    </row>
    <row r="287" spans="1:1" x14ac:dyDescent="0.35">
      <c r="A287" s="1"/>
    </row>
    <row r="288" spans="1:1" x14ac:dyDescent="0.35">
      <c r="A288" s="1"/>
    </row>
    <row r="289" spans="1:1" x14ac:dyDescent="0.35">
      <c r="A289" s="1"/>
    </row>
    <row r="290" spans="1:1" x14ac:dyDescent="0.35">
      <c r="A290" s="1"/>
    </row>
    <row r="291" spans="1:1" x14ac:dyDescent="0.35">
      <c r="A291" s="1"/>
    </row>
    <row r="292" spans="1:1" x14ac:dyDescent="0.35">
      <c r="A292" s="1"/>
    </row>
    <row r="293" spans="1:1" x14ac:dyDescent="0.35">
      <c r="A293" s="1"/>
    </row>
    <row r="294" spans="1:1" x14ac:dyDescent="0.35">
      <c r="A294" s="1"/>
    </row>
    <row r="295" spans="1:1" x14ac:dyDescent="0.35">
      <c r="A295" s="1"/>
    </row>
    <row r="296" spans="1:1" x14ac:dyDescent="0.35">
      <c r="A296" s="1"/>
    </row>
    <row r="297" spans="1:1" x14ac:dyDescent="0.35">
      <c r="A297" s="1"/>
    </row>
    <row r="298" spans="1:1" x14ac:dyDescent="0.35">
      <c r="A298" s="1"/>
    </row>
    <row r="299" spans="1:1" x14ac:dyDescent="0.35">
      <c r="A299" s="1"/>
    </row>
    <row r="300" spans="1:1" x14ac:dyDescent="0.35">
      <c r="A300" s="1"/>
    </row>
    <row r="301" spans="1:1" x14ac:dyDescent="0.35">
      <c r="A301" s="1"/>
    </row>
    <row r="302" spans="1:1" x14ac:dyDescent="0.35">
      <c r="A302" s="1"/>
    </row>
    <row r="303" spans="1:1" x14ac:dyDescent="0.35">
      <c r="A303" s="1"/>
    </row>
    <row r="304" spans="1:1" x14ac:dyDescent="0.35">
      <c r="A304" s="1"/>
    </row>
    <row r="305" spans="1:1" x14ac:dyDescent="0.35">
      <c r="A305" s="1"/>
    </row>
    <row r="306" spans="1:1" x14ac:dyDescent="0.35">
      <c r="A306" s="1"/>
    </row>
    <row r="307" spans="1:1" x14ac:dyDescent="0.35">
      <c r="A307" s="1"/>
    </row>
    <row r="308" spans="1:1" x14ac:dyDescent="0.35">
      <c r="A308" s="1"/>
    </row>
    <row r="309" spans="1:1" x14ac:dyDescent="0.35">
      <c r="A309" s="1"/>
    </row>
    <row r="310" spans="1:1" x14ac:dyDescent="0.35">
      <c r="A310" s="1"/>
    </row>
    <row r="311" spans="1:1" x14ac:dyDescent="0.35">
      <c r="A311" s="1"/>
    </row>
    <row r="312" spans="1:1" x14ac:dyDescent="0.35">
      <c r="A312" s="1"/>
    </row>
    <row r="313" spans="1:1" x14ac:dyDescent="0.35">
      <c r="A313" s="1"/>
    </row>
    <row r="314" spans="1:1" x14ac:dyDescent="0.35">
      <c r="A314" s="1"/>
    </row>
    <row r="315" spans="1:1" x14ac:dyDescent="0.35">
      <c r="A315" s="1"/>
    </row>
    <row r="316" spans="1:1" x14ac:dyDescent="0.35">
      <c r="A316" s="1"/>
    </row>
    <row r="317" spans="1:1" x14ac:dyDescent="0.35">
      <c r="A317" s="1"/>
    </row>
    <row r="318" spans="1:1" x14ac:dyDescent="0.35">
      <c r="A318" s="1"/>
    </row>
    <row r="319" spans="1:1" x14ac:dyDescent="0.35">
      <c r="A319" s="1"/>
    </row>
    <row r="320" spans="1:1" x14ac:dyDescent="0.35">
      <c r="A320" s="1"/>
    </row>
    <row r="321" spans="1:1" x14ac:dyDescent="0.35">
      <c r="A321" s="1"/>
    </row>
    <row r="322" spans="1:1" x14ac:dyDescent="0.35">
      <c r="A322" s="1"/>
    </row>
    <row r="323" spans="1:1" x14ac:dyDescent="0.35">
      <c r="A323" s="1"/>
    </row>
    <row r="324" spans="1:1" x14ac:dyDescent="0.35">
      <c r="A324" s="1"/>
    </row>
    <row r="325" spans="1:1" x14ac:dyDescent="0.35">
      <c r="A325" s="1"/>
    </row>
    <row r="326" spans="1:1" x14ac:dyDescent="0.35">
      <c r="A326" s="1"/>
    </row>
    <row r="327" spans="1:1" x14ac:dyDescent="0.35">
      <c r="A327" s="1"/>
    </row>
    <row r="328" spans="1:1" x14ac:dyDescent="0.35">
      <c r="A328" s="1"/>
    </row>
    <row r="329" spans="1:1" x14ac:dyDescent="0.35">
      <c r="A329" s="1"/>
    </row>
    <row r="330" spans="1:1" x14ac:dyDescent="0.35">
      <c r="A330" s="1"/>
    </row>
    <row r="331" spans="1:1" x14ac:dyDescent="0.35">
      <c r="A331" s="1"/>
    </row>
    <row r="332" spans="1:1" x14ac:dyDescent="0.35">
      <c r="A332" s="1"/>
    </row>
    <row r="333" spans="1:1" x14ac:dyDescent="0.35">
      <c r="A333" s="1"/>
    </row>
    <row r="334" spans="1:1" x14ac:dyDescent="0.35">
      <c r="A334" s="1"/>
    </row>
    <row r="335" spans="1:1" x14ac:dyDescent="0.35">
      <c r="A335" s="1"/>
    </row>
    <row r="336" spans="1:1" x14ac:dyDescent="0.35">
      <c r="A336" s="1"/>
    </row>
    <row r="337" spans="1:1" x14ac:dyDescent="0.35">
      <c r="A337" s="1"/>
    </row>
    <row r="338" spans="1:1" x14ac:dyDescent="0.35">
      <c r="A338" s="1"/>
    </row>
    <row r="339" spans="1:1" x14ac:dyDescent="0.35">
      <c r="A339" s="1"/>
    </row>
    <row r="340" spans="1:1" x14ac:dyDescent="0.35">
      <c r="A340" s="1"/>
    </row>
    <row r="341" spans="1:1" x14ac:dyDescent="0.35">
      <c r="A341" s="1"/>
    </row>
    <row r="342" spans="1:1" x14ac:dyDescent="0.35">
      <c r="A342" s="1"/>
    </row>
    <row r="343" spans="1:1" x14ac:dyDescent="0.35">
      <c r="A343" s="1"/>
    </row>
    <row r="344" spans="1:1" x14ac:dyDescent="0.35">
      <c r="A344" s="1"/>
    </row>
    <row r="345" spans="1:1" x14ac:dyDescent="0.35">
      <c r="A345" s="1"/>
    </row>
    <row r="346" spans="1:1" x14ac:dyDescent="0.35">
      <c r="A346" s="1"/>
    </row>
    <row r="347" spans="1:1" x14ac:dyDescent="0.35">
      <c r="A347" s="1"/>
    </row>
    <row r="348" spans="1:1" x14ac:dyDescent="0.35">
      <c r="A348" s="1"/>
    </row>
    <row r="349" spans="1:1" x14ac:dyDescent="0.35">
      <c r="A349" s="1"/>
    </row>
    <row r="350" spans="1:1" x14ac:dyDescent="0.35">
      <c r="A350" s="1"/>
    </row>
    <row r="351" spans="1:1" x14ac:dyDescent="0.35">
      <c r="A351" s="1"/>
    </row>
    <row r="352" spans="1:1" x14ac:dyDescent="0.35">
      <c r="A352" s="1"/>
    </row>
    <row r="353" spans="1:1" x14ac:dyDescent="0.35">
      <c r="A353" s="1"/>
    </row>
    <row r="354" spans="1:1" x14ac:dyDescent="0.35">
      <c r="A354" s="1"/>
    </row>
    <row r="355" spans="1:1" x14ac:dyDescent="0.35">
      <c r="A355" s="1"/>
    </row>
    <row r="356" spans="1:1" x14ac:dyDescent="0.35">
      <c r="A356" s="1"/>
    </row>
    <row r="357" spans="1:1" x14ac:dyDescent="0.35">
      <c r="A357" s="1"/>
    </row>
    <row r="358" spans="1:1" x14ac:dyDescent="0.35">
      <c r="A358" s="1"/>
    </row>
    <row r="359" spans="1:1" x14ac:dyDescent="0.35">
      <c r="A359" s="1"/>
    </row>
    <row r="360" spans="1:1" x14ac:dyDescent="0.35">
      <c r="A360" s="1"/>
    </row>
    <row r="361" spans="1:1" x14ac:dyDescent="0.35">
      <c r="A361" s="1"/>
    </row>
    <row r="362" spans="1:1" x14ac:dyDescent="0.35">
      <c r="A362" s="1"/>
    </row>
    <row r="363" spans="1:1" x14ac:dyDescent="0.35">
      <c r="A363" s="1"/>
    </row>
    <row r="364" spans="1:1" x14ac:dyDescent="0.35">
      <c r="A364" s="1"/>
    </row>
    <row r="365" spans="1:1" x14ac:dyDescent="0.35">
      <c r="A365" s="1"/>
    </row>
    <row r="366" spans="1:1" x14ac:dyDescent="0.35">
      <c r="A366" s="1"/>
    </row>
    <row r="367" spans="1:1" x14ac:dyDescent="0.35">
      <c r="A367" s="1"/>
    </row>
    <row r="368" spans="1:1" x14ac:dyDescent="0.35">
      <c r="A368" s="1"/>
    </row>
    <row r="369" spans="1:1" x14ac:dyDescent="0.35">
      <c r="A369" s="1"/>
    </row>
    <row r="370" spans="1:1" x14ac:dyDescent="0.35">
      <c r="A370" s="1"/>
    </row>
    <row r="371" spans="1:1" x14ac:dyDescent="0.35">
      <c r="A371" s="1"/>
    </row>
    <row r="372" spans="1:1" x14ac:dyDescent="0.35">
      <c r="A372" s="1"/>
    </row>
    <row r="373" spans="1:1" x14ac:dyDescent="0.35">
      <c r="A373" s="1"/>
    </row>
    <row r="374" spans="1:1" x14ac:dyDescent="0.35">
      <c r="A374" s="1"/>
    </row>
    <row r="375" spans="1:1" x14ac:dyDescent="0.35">
      <c r="A375" s="1"/>
    </row>
    <row r="376" spans="1:1" x14ac:dyDescent="0.35">
      <c r="A376" s="1"/>
    </row>
    <row r="377" spans="1:1" x14ac:dyDescent="0.35">
      <c r="A377" s="1"/>
    </row>
    <row r="378" spans="1:1" x14ac:dyDescent="0.35">
      <c r="A378" s="1"/>
    </row>
    <row r="379" spans="1:1" x14ac:dyDescent="0.35">
      <c r="A379" s="1"/>
    </row>
    <row r="380" spans="1:1" x14ac:dyDescent="0.35">
      <c r="A380" s="1"/>
    </row>
    <row r="381" spans="1:1" x14ac:dyDescent="0.35">
      <c r="A381" s="1"/>
    </row>
    <row r="382" spans="1:1" x14ac:dyDescent="0.35">
      <c r="A382" s="1"/>
    </row>
    <row r="383" spans="1:1" x14ac:dyDescent="0.35">
      <c r="A383" s="1"/>
    </row>
    <row r="384" spans="1:1" x14ac:dyDescent="0.35">
      <c r="A384" s="1"/>
    </row>
    <row r="385" spans="1:1" x14ac:dyDescent="0.35">
      <c r="A385" s="1"/>
    </row>
    <row r="386" spans="1:1" x14ac:dyDescent="0.35">
      <c r="A386" s="1"/>
    </row>
    <row r="387" spans="1:1" x14ac:dyDescent="0.35">
      <c r="A387" s="1"/>
    </row>
    <row r="388" spans="1:1" x14ac:dyDescent="0.35">
      <c r="A388" s="1"/>
    </row>
    <row r="389" spans="1:1" x14ac:dyDescent="0.35">
      <c r="A389" s="1"/>
    </row>
    <row r="390" spans="1:1" x14ac:dyDescent="0.35">
      <c r="A390" s="1"/>
    </row>
    <row r="391" spans="1:1" x14ac:dyDescent="0.35">
      <c r="A391" s="1"/>
    </row>
    <row r="392" spans="1:1" x14ac:dyDescent="0.35">
      <c r="A392" s="1"/>
    </row>
    <row r="393" spans="1:1" x14ac:dyDescent="0.35">
      <c r="A393" s="1"/>
    </row>
    <row r="394" spans="1:1" x14ac:dyDescent="0.35">
      <c r="A394" s="1"/>
    </row>
    <row r="395" spans="1:1" x14ac:dyDescent="0.35">
      <c r="A395" s="1"/>
    </row>
    <row r="396" spans="1:1" x14ac:dyDescent="0.35">
      <c r="A396" s="1"/>
    </row>
    <row r="397" spans="1:1" x14ac:dyDescent="0.35">
      <c r="A397" s="1"/>
    </row>
    <row r="398" spans="1:1" x14ac:dyDescent="0.35">
      <c r="A398" s="1"/>
    </row>
    <row r="399" spans="1:1" x14ac:dyDescent="0.35">
      <c r="A399" s="1"/>
    </row>
    <row r="400" spans="1:1" x14ac:dyDescent="0.35">
      <c r="A400" s="1"/>
    </row>
    <row r="401" spans="1:1" x14ac:dyDescent="0.35">
      <c r="A401" s="1"/>
    </row>
    <row r="402" spans="1:1" x14ac:dyDescent="0.35">
      <c r="A402" s="1"/>
    </row>
    <row r="403" spans="1:1" x14ac:dyDescent="0.35">
      <c r="A403" s="1"/>
    </row>
    <row r="404" spans="1:1" x14ac:dyDescent="0.35">
      <c r="A404" s="1"/>
    </row>
    <row r="405" spans="1:1" x14ac:dyDescent="0.35">
      <c r="A405" s="1"/>
    </row>
    <row r="406" spans="1:1" x14ac:dyDescent="0.35">
      <c r="A406" s="1"/>
    </row>
    <row r="407" spans="1:1" x14ac:dyDescent="0.35">
      <c r="A407" s="1"/>
    </row>
    <row r="408" spans="1:1" x14ac:dyDescent="0.35">
      <c r="A408" s="1"/>
    </row>
    <row r="409" spans="1:1" x14ac:dyDescent="0.35">
      <c r="A409" s="1"/>
    </row>
    <row r="410" spans="1:1" x14ac:dyDescent="0.35">
      <c r="A410" s="1"/>
    </row>
    <row r="411" spans="1:1" x14ac:dyDescent="0.35">
      <c r="A411" s="1"/>
    </row>
    <row r="412" spans="1:1" x14ac:dyDescent="0.35">
      <c r="A412" s="1"/>
    </row>
    <row r="413" spans="1:1" x14ac:dyDescent="0.35">
      <c r="A413" s="1"/>
    </row>
    <row r="414" spans="1:1" x14ac:dyDescent="0.35">
      <c r="A414" s="1"/>
    </row>
    <row r="415" spans="1:1" x14ac:dyDescent="0.35">
      <c r="A415" s="1"/>
    </row>
    <row r="416" spans="1:1" x14ac:dyDescent="0.35">
      <c r="A416" s="1"/>
    </row>
    <row r="417" spans="1:1" x14ac:dyDescent="0.35">
      <c r="A417" s="1"/>
    </row>
    <row r="418" spans="1:1" x14ac:dyDescent="0.35">
      <c r="A418" s="1"/>
    </row>
    <row r="419" spans="1:1" x14ac:dyDescent="0.35">
      <c r="A419" s="1"/>
    </row>
    <row r="420" spans="1:1" x14ac:dyDescent="0.35">
      <c r="A420" s="1"/>
    </row>
    <row r="421" spans="1:1" x14ac:dyDescent="0.35">
      <c r="A421" s="1"/>
    </row>
    <row r="422" spans="1:1" x14ac:dyDescent="0.35">
      <c r="A422" s="1"/>
    </row>
    <row r="423" spans="1:1" x14ac:dyDescent="0.35">
      <c r="A423" s="1"/>
    </row>
    <row r="424" spans="1:1" x14ac:dyDescent="0.35">
      <c r="A424" s="1"/>
    </row>
    <row r="425" spans="1:1" x14ac:dyDescent="0.35">
      <c r="A425" s="1"/>
    </row>
    <row r="426" spans="1:1" x14ac:dyDescent="0.35">
      <c r="A426" s="1"/>
    </row>
    <row r="427" spans="1:1" x14ac:dyDescent="0.35">
      <c r="A427" s="1"/>
    </row>
    <row r="428" spans="1:1" x14ac:dyDescent="0.35">
      <c r="A428" s="1"/>
    </row>
    <row r="429" spans="1:1" x14ac:dyDescent="0.35">
      <c r="A429" s="1"/>
    </row>
    <row r="430" spans="1:1" x14ac:dyDescent="0.35">
      <c r="A430" s="1"/>
    </row>
    <row r="431" spans="1:1" x14ac:dyDescent="0.35">
      <c r="A431" s="1"/>
    </row>
    <row r="432" spans="1:1" x14ac:dyDescent="0.35">
      <c r="A432" s="1"/>
    </row>
    <row r="433" spans="1:1" x14ac:dyDescent="0.35">
      <c r="A433" s="1"/>
    </row>
    <row r="434" spans="1:1" x14ac:dyDescent="0.35">
      <c r="A434" s="1"/>
    </row>
    <row r="435" spans="1:1" x14ac:dyDescent="0.35">
      <c r="A435" s="1"/>
    </row>
    <row r="436" spans="1:1" x14ac:dyDescent="0.35">
      <c r="A436" s="1"/>
    </row>
    <row r="437" spans="1:1" x14ac:dyDescent="0.35">
      <c r="A437" s="1"/>
    </row>
    <row r="438" spans="1:1" x14ac:dyDescent="0.35">
      <c r="A438" s="1"/>
    </row>
    <row r="439" spans="1:1" x14ac:dyDescent="0.35">
      <c r="A439" s="1"/>
    </row>
    <row r="440" spans="1:1" x14ac:dyDescent="0.35">
      <c r="A440" s="1"/>
    </row>
    <row r="441" spans="1:1" x14ac:dyDescent="0.35">
      <c r="A441" s="1"/>
    </row>
    <row r="442" spans="1:1" x14ac:dyDescent="0.35">
      <c r="A442" s="1"/>
    </row>
    <row r="443" spans="1:1" x14ac:dyDescent="0.35">
      <c r="A443" s="1"/>
    </row>
    <row r="444" spans="1:1" x14ac:dyDescent="0.35">
      <c r="A444" s="1"/>
    </row>
    <row r="445" spans="1:1" x14ac:dyDescent="0.35">
      <c r="A445" s="1"/>
    </row>
    <row r="446" spans="1:1" x14ac:dyDescent="0.35">
      <c r="A446" s="1"/>
    </row>
    <row r="447" spans="1:1" x14ac:dyDescent="0.35">
      <c r="A447" s="1"/>
    </row>
    <row r="448" spans="1:1" x14ac:dyDescent="0.35">
      <c r="A448" s="1"/>
    </row>
    <row r="449" spans="1:1" x14ac:dyDescent="0.35">
      <c r="A449" s="1"/>
    </row>
    <row r="450" spans="1:1" x14ac:dyDescent="0.35">
      <c r="A450" s="1"/>
    </row>
    <row r="451" spans="1:1" x14ac:dyDescent="0.35">
      <c r="A451" s="1"/>
    </row>
    <row r="452" spans="1:1" x14ac:dyDescent="0.35">
      <c r="A452" s="1"/>
    </row>
    <row r="453" spans="1:1" x14ac:dyDescent="0.35">
      <c r="A453" s="1"/>
    </row>
    <row r="454" spans="1:1" x14ac:dyDescent="0.35">
      <c r="A454" s="1"/>
    </row>
    <row r="455" spans="1:1" x14ac:dyDescent="0.35">
      <c r="A455" s="1"/>
    </row>
    <row r="456" spans="1:1" x14ac:dyDescent="0.35">
      <c r="A456" s="1"/>
    </row>
    <row r="457" spans="1:1" x14ac:dyDescent="0.35">
      <c r="A457" s="1"/>
    </row>
    <row r="458" spans="1:1" x14ac:dyDescent="0.35">
      <c r="A458" s="1"/>
    </row>
    <row r="459" spans="1:1" x14ac:dyDescent="0.35">
      <c r="A459" s="1"/>
    </row>
    <row r="460" spans="1:1" x14ac:dyDescent="0.35">
      <c r="A460" s="1"/>
    </row>
    <row r="461" spans="1:1" x14ac:dyDescent="0.35">
      <c r="A461" s="1"/>
    </row>
    <row r="462" spans="1:1" x14ac:dyDescent="0.35">
      <c r="A462" s="1"/>
    </row>
    <row r="463" spans="1:1" x14ac:dyDescent="0.35">
      <c r="A463" s="1"/>
    </row>
    <row r="464" spans="1:1" x14ac:dyDescent="0.35">
      <c r="A464" s="1"/>
    </row>
    <row r="465" spans="1:1" x14ac:dyDescent="0.35">
      <c r="A465" s="1"/>
    </row>
    <row r="466" spans="1:1" x14ac:dyDescent="0.35">
      <c r="A466" s="1"/>
    </row>
    <row r="467" spans="1:1" x14ac:dyDescent="0.35">
      <c r="A467" s="1"/>
    </row>
    <row r="468" spans="1:1" x14ac:dyDescent="0.35">
      <c r="A468" s="1"/>
    </row>
    <row r="469" spans="1:1" x14ac:dyDescent="0.35">
      <c r="A469" s="1"/>
    </row>
    <row r="470" spans="1:1" x14ac:dyDescent="0.35">
      <c r="A470" s="1"/>
    </row>
    <row r="471" spans="1:1" x14ac:dyDescent="0.35">
      <c r="A471" s="1"/>
    </row>
    <row r="472" spans="1:1" x14ac:dyDescent="0.35">
      <c r="A472" s="1"/>
    </row>
    <row r="473" spans="1:1" x14ac:dyDescent="0.35">
      <c r="A473" s="1"/>
    </row>
    <row r="474" spans="1:1" x14ac:dyDescent="0.35">
      <c r="A474" s="1"/>
    </row>
    <row r="475" spans="1:1" x14ac:dyDescent="0.35">
      <c r="A475" s="1"/>
    </row>
    <row r="476" spans="1:1" x14ac:dyDescent="0.35">
      <c r="A476" s="1"/>
    </row>
    <row r="477" spans="1:1" x14ac:dyDescent="0.35">
      <c r="A477" s="1"/>
    </row>
    <row r="478" spans="1:1" x14ac:dyDescent="0.35">
      <c r="A478" s="1"/>
    </row>
    <row r="479" spans="1:1" x14ac:dyDescent="0.35">
      <c r="A479" s="1"/>
    </row>
    <row r="480" spans="1:1" x14ac:dyDescent="0.35">
      <c r="A480" s="1"/>
    </row>
    <row r="481" spans="1:1" x14ac:dyDescent="0.35">
      <c r="A481" s="1"/>
    </row>
    <row r="482" spans="1:1" x14ac:dyDescent="0.35">
      <c r="A482" s="1"/>
    </row>
    <row r="483" spans="1:1" x14ac:dyDescent="0.35">
      <c r="A483" s="1"/>
    </row>
    <row r="484" spans="1:1" x14ac:dyDescent="0.35">
      <c r="A484" s="1"/>
    </row>
    <row r="485" spans="1:1" x14ac:dyDescent="0.35">
      <c r="A485" s="1"/>
    </row>
    <row r="486" spans="1:1" x14ac:dyDescent="0.35">
      <c r="A486" s="1"/>
    </row>
    <row r="487" spans="1:1" x14ac:dyDescent="0.35">
      <c r="A487" s="1"/>
    </row>
    <row r="488" spans="1:1" x14ac:dyDescent="0.35">
      <c r="A488" s="1"/>
    </row>
    <row r="489" spans="1:1" x14ac:dyDescent="0.35">
      <c r="A489" s="1"/>
    </row>
    <row r="490" spans="1:1" x14ac:dyDescent="0.35">
      <c r="A490" s="1"/>
    </row>
    <row r="491" spans="1:1" x14ac:dyDescent="0.35">
      <c r="A491" s="1"/>
    </row>
    <row r="492" spans="1:1" x14ac:dyDescent="0.35">
      <c r="A492" s="1"/>
    </row>
    <row r="493" spans="1:1" x14ac:dyDescent="0.35">
      <c r="A493" s="1"/>
    </row>
    <row r="494" spans="1:1" x14ac:dyDescent="0.35">
      <c r="A494" s="1"/>
    </row>
    <row r="495" spans="1:1" x14ac:dyDescent="0.35">
      <c r="A495" s="1"/>
    </row>
    <row r="496" spans="1:1" x14ac:dyDescent="0.35">
      <c r="A496" s="1"/>
    </row>
    <row r="497" spans="1:1" x14ac:dyDescent="0.35">
      <c r="A497" s="1"/>
    </row>
    <row r="498" spans="1:1" x14ac:dyDescent="0.35">
      <c r="A498" s="1"/>
    </row>
    <row r="499" spans="1:1" x14ac:dyDescent="0.35">
      <c r="A499" s="1"/>
    </row>
    <row r="500" spans="1:1" x14ac:dyDescent="0.35">
      <c r="A500" s="1"/>
    </row>
    <row r="501" spans="1:1" x14ac:dyDescent="0.35">
      <c r="A501" s="1"/>
    </row>
    <row r="502" spans="1:1" x14ac:dyDescent="0.35">
      <c r="A502" s="1"/>
    </row>
    <row r="503" spans="1:1" x14ac:dyDescent="0.35">
      <c r="A503" s="1"/>
    </row>
    <row r="504" spans="1:1" x14ac:dyDescent="0.35">
      <c r="A504" s="1"/>
    </row>
    <row r="505" spans="1:1" x14ac:dyDescent="0.35">
      <c r="A505" s="1"/>
    </row>
    <row r="506" spans="1:1" x14ac:dyDescent="0.35">
      <c r="A506" s="1"/>
    </row>
    <row r="507" spans="1:1" x14ac:dyDescent="0.35">
      <c r="A507" s="1"/>
    </row>
    <row r="508" spans="1:1" x14ac:dyDescent="0.35">
      <c r="A508" s="1"/>
    </row>
    <row r="509" spans="1:1" x14ac:dyDescent="0.35">
      <c r="A509" s="1"/>
    </row>
    <row r="510" spans="1:1" x14ac:dyDescent="0.35">
      <c r="A510" s="1"/>
    </row>
    <row r="511" spans="1:1" x14ac:dyDescent="0.35">
      <c r="A511" s="1"/>
    </row>
    <row r="512" spans="1:1" x14ac:dyDescent="0.35">
      <c r="A512" s="1"/>
    </row>
    <row r="513" spans="1:1" x14ac:dyDescent="0.35">
      <c r="A513" s="1"/>
    </row>
    <row r="514" spans="1:1" x14ac:dyDescent="0.35">
      <c r="A514" s="1"/>
    </row>
    <row r="515" spans="1:1" x14ac:dyDescent="0.35">
      <c r="A515" s="1"/>
    </row>
    <row r="516" spans="1:1" x14ac:dyDescent="0.35">
      <c r="A516" s="1"/>
    </row>
    <row r="517" spans="1:1" x14ac:dyDescent="0.35">
      <c r="A517" s="1"/>
    </row>
    <row r="518" spans="1:1" x14ac:dyDescent="0.35">
      <c r="A518" s="1"/>
    </row>
    <row r="519" spans="1:1" x14ac:dyDescent="0.35">
      <c r="A519" s="1"/>
    </row>
    <row r="520" spans="1:1" x14ac:dyDescent="0.35">
      <c r="A520" s="1"/>
    </row>
    <row r="521" spans="1:1" x14ac:dyDescent="0.35">
      <c r="A521" s="1"/>
    </row>
    <row r="522" spans="1:1" x14ac:dyDescent="0.35">
      <c r="A522" s="1"/>
    </row>
    <row r="523" spans="1:1" x14ac:dyDescent="0.35">
      <c r="A523" s="1"/>
    </row>
    <row r="524" spans="1:1" x14ac:dyDescent="0.35">
      <c r="A524" s="1"/>
    </row>
    <row r="525" spans="1:1" x14ac:dyDescent="0.35">
      <c r="A525" s="1"/>
    </row>
    <row r="526" spans="1:1" x14ac:dyDescent="0.35">
      <c r="A526" s="1"/>
    </row>
    <row r="527" spans="1:1" x14ac:dyDescent="0.35">
      <c r="A527" s="1"/>
    </row>
    <row r="528" spans="1:1" x14ac:dyDescent="0.35">
      <c r="A528" s="1"/>
    </row>
    <row r="529" spans="1:1" x14ac:dyDescent="0.35">
      <c r="A529" s="1"/>
    </row>
    <row r="530" spans="1:1" x14ac:dyDescent="0.35">
      <c r="A530" s="1"/>
    </row>
    <row r="531" spans="1:1" x14ac:dyDescent="0.35">
      <c r="A531" s="1"/>
    </row>
    <row r="532" spans="1:1" x14ac:dyDescent="0.35">
      <c r="A532" s="1"/>
    </row>
    <row r="533" spans="1:1" x14ac:dyDescent="0.35">
      <c r="A533" s="1"/>
    </row>
    <row r="534" spans="1:1" x14ac:dyDescent="0.35">
      <c r="A534" s="1"/>
    </row>
    <row r="535" spans="1:1" x14ac:dyDescent="0.35">
      <c r="A535" s="1"/>
    </row>
    <row r="536" spans="1:1" x14ac:dyDescent="0.35">
      <c r="A536" s="1"/>
    </row>
    <row r="537" spans="1:1" x14ac:dyDescent="0.35">
      <c r="A537" s="1"/>
    </row>
    <row r="538" spans="1:1" x14ac:dyDescent="0.35">
      <c r="A538" s="1"/>
    </row>
    <row r="539" spans="1:1" x14ac:dyDescent="0.35">
      <c r="A539" s="1"/>
    </row>
    <row r="540" spans="1:1" x14ac:dyDescent="0.35">
      <c r="A540" s="1"/>
    </row>
    <row r="541" spans="1:1" x14ac:dyDescent="0.35">
      <c r="A541" s="1"/>
    </row>
    <row r="542" spans="1:1" x14ac:dyDescent="0.35">
      <c r="A542" s="1"/>
    </row>
    <row r="543" spans="1:1" x14ac:dyDescent="0.35">
      <c r="A543" s="1"/>
    </row>
    <row r="544" spans="1:1" x14ac:dyDescent="0.35">
      <c r="A544" s="1"/>
    </row>
    <row r="545" spans="1:1" x14ac:dyDescent="0.35">
      <c r="A545" s="1"/>
    </row>
    <row r="546" spans="1:1" x14ac:dyDescent="0.35">
      <c r="A546" s="1"/>
    </row>
    <row r="547" spans="1:1" x14ac:dyDescent="0.35">
      <c r="A547" s="1"/>
    </row>
    <row r="548" spans="1:1" x14ac:dyDescent="0.35">
      <c r="A548" s="1"/>
    </row>
    <row r="549" spans="1:1" x14ac:dyDescent="0.35">
      <c r="A549" s="1"/>
    </row>
    <row r="550" spans="1:1" x14ac:dyDescent="0.35">
      <c r="A550" s="1"/>
    </row>
    <row r="551" spans="1:1" x14ac:dyDescent="0.35">
      <c r="A551" s="1"/>
    </row>
    <row r="552" spans="1:1" x14ac:dyDescent="0.35">
      <c r="A552" s="1"/>
    </row>
    <row r="553" spans="1:1" x14ac:dyDescent="0.35">
      <c r="A553" s="1"/>
    </row>
    <row r="554" spans="1:1" x14ac:dyDescent="0.35">
      <c r="A554" s="1"/>
    </row>
    <row r="555" spans="1:1" x14ac:dyDescent="0.35">
      <c r="A555" s="1"/>
    </row>
    <row r="556" spans="1:1" x14ac:dyDescent="0.35">
      <c r="A556" s="1"/>
    </row>
    <row r="557" spans="1:1" x14ac:dyDescent="0.35">
      <c r="A557" s="1"/>
    </row>
    <row r="558" spans="1:1" x14ac:dyDescent="0.35">
      <c r="A558" s="1"/>
    </row>
    <row r="559" spans="1:1" x14ac:dyDescent="0.35">
      <c r="A559" s="1"/>
    </row>
    <row r="560" spans="1:1" x14ac:dyDescent="0.35">
      <c r="A560" s="1"/>
    </row>
    <row r="561" spans="1:1" x14ac:dyDescent="0.35">
      <c r="A561" s="1"/>
    </row>
    <row r="562" spans="1:1" x14ac:dyDescent="0.35">
      <c r="A562" s="1"/>
    </row>
    <row r="563" spans="1:1" x14ac:dyDescent="0.35">
      <c r="A563" s="1"/>
    </row>
    <row r="564" spans="1:1" x14ac:dyDescent="0.35">
      <c r="A564" s="1"/>
    </row>
    <row r="565" spans="1:1" x14ac:dyDescent="0.35">
      <c r="A565" s="1"/>
    </row>
    <row r="566" spans="1:1" x14ac:dyDescent="0.35">
      <c r="A566" s="1"/>
    </row>
    <row r="567" spans="1:1" x14ac:dyDescent="0.35">
      <c r="A567" s="1"/>
    </row>
    <row r="568" spans="1:1" x14ac:dyDescent="0.35">
      <c r="A568" s="1"/>
    </row>
    <row r="569" spans="1:1" x14ac:dyDescent="0.35">
      <c r="A569" s="1"/>
    </row>
    <row r="570" spans="1:1" x14ac:dyDescent="0.35">
      <c r="A570" s="1"/>
    </row>
    <row r="571" spans="1:1" x14ac:dyDescent="0.35">
      <c r="A571" s="1"/>
    </row>
    <row r="572" spans="1:1" x14ac:dyDescent="0.35">
      <c r="A572" s="1"/>
    </row>
    <row r="573" spans="1:1" x14ac:dyDescent="0.35">
      <c r="A573" s="1"/>
    </row>
    <row r="574" spans="1:1" x14ac:dyDescent="0.35">
      <c r="A574" s="1"/>
    </row>
    <row r="575" spans="1:1" x14ac:dyDescent="0.35">
      <c r="A575" s="1"/>
    </row>
    <row r="576" spans="1:1" x14ac:dyDescent="0.35">
      <c r="A576" s="1"/>
    </row>
    <row r="577" spans="1:1" x14ac:dyDescent="0.35">
      <c r="A577" s="1"/>
    </row>
    <row r="578" spans="1:1" x14ac:dyDescent="0.35">
      <c r="A578" s="1"/>
    </row>
    <row r="579" spans="1:1" x14ac:dyDescent="0.35">
      <c r="A579" s="1"/>
    </row>
    <row r="580" spans="1:1" x14ac:dyDescent="0.35">
      <c r="A580" s="1"/>
    </row>
    <row r="581" spans="1:1" x14ac:dyDescent="0.35">
      <c r="A581" s="1"/>
    </row>
    <row r="582" spans="1:1" x14ac:dyDescent="0.35">
      <c r="A582" s="1"/>
    </row>
    <row r="583" spans="1:1" x14ac:dyDescent="0.35">
      <c r="A583" s="1"/>
    </row>
    <row r="584" spans="1:1" x14ac:dyDescent="0.35">
      <c r="A584" s="1"/>
    </row>
    <row r="585" spans="1:1" x14ac:dyDescent="0.35">
      <c r="A585" s="1"/>
    </row>
    <row r="586" spans="1:1" x14ac:dyDescent="0.35">
      <c r="A586" s="1"/>
    </row>
    <row r="587" spans="1:1" x14ac:dyDescent="0.35">
      <c r="A587" s="1"/>
    </row>
    <row r="588" spans="1:1" x14ac:dyDescent="0.35">
      <c r="A588" s="1"/>
    </row>
    <row r="589" spans="1:1" x14ac:dyDescent="0.35">
      <c r="A589" s="1"/>
    </row>
    <row r="590" spans="1:1" x14ac:dyDescent="0.35">
      <c r="A590" s="1"/>
    </row>
    <row r="591" spans="1:1" x14ac:dyDescent="0.35">
      <c r="A591" s="1"/>
    </row>
    <row r="592" spans="1:1" x14ac:dyDescent="0.35">
      <c r="A592" s="1"/>
    </row>
    <row r="593" spans="1:1" x14ac:dyDescent="0.35">
      <c r="A593" s="1"/>
    </row>
    <row r="594" spans="1:1" x14ac:dyDescent="0.35">
      <c r="A594" s="1"/>
    </row>
    <row r="595" spans="1:1" x14ac:dyDescent="0.35">
      <c r="A595" s="1"/>
    </row>
    <row r="596" spans="1:1" x14ac:dyDescent="0.35">
      <c r="A596" s="1"/>
    </row>
    <row r="597" spans="1:1" x14ac:dyDescent="0.35">
      <c r="A597" s="1"/>
    </row>
    <row r="598" spans="1:1" x14ac:dyDescent="0.35">
      <c r="A598" s="1"/>
    </row>
    <row r="599" spans="1:1" x14ac:dyDescent="0.35">
      <c r="A599" s="1"/>
    </row>
    <row r="600" spans="1:1" x14ac:dyDescent="0.35">
      <c r="A600" s="1"/>
    </row>
    <row r="601" spans="1:1" x14ac:dyDescent="0.35">
      <c r="A601" s="1"/>
    </row>
    <row r="602" spans="1:1" x14ac:dyDescent="0.35">
      <c r="A602" s="1"/>
    </row>
    <row r="603" spans="1:1" x14ac:dyDescent="0.35">
      <c r="A603" s="1"/>
    </row>
    <row r="604" spans="1:1" x14ac:dyDescent="0.35">
      <c r="A604" s="1"/>
    </row>
    <row r="605" spans="1:1" x14ac:dyDescent="0.35">
      <c r="A605" s="1"/>
    </row>
    <row r="606" spans="1:1" x14ac:dyDescent="0.35">
      <c r="A606" s="1"/>
    </row>
    <row r="607" spans="1:1" x14ac:dyDescent="0.35">
      <c r="A607" s="1"/>
    </row>
    <row r="608" spans="1:1" x14ac:dyDescent="0.35">
      <c r="A608" s="1"/>
    </row>
    <row r="609" spans="1:1" x14ac:dyDescent="0.35">
      <c r="A609" s="1"/>
    </row>
    <row r="610" spans="1:1" x14ac:dyDescent="0.35">
      <c r="A610" s="1"/>
    </row>
    <row r="611" spans="1:1" x14ac:dyDescent="0.35">
      <c r="A611" s="1"/>
    </row>
    <row r="612" spans="1:1" x14ac:dyDescent="0.35">
      <c r="A612" s="1"/>
    </row>
    <row r="613" spans="1:1" x14ac:dyDescent="0.35">
      <c r="A613" s="1"/>
    </row>
    <row r="614" spans="1:1" x14ac:dyDescent="0.35">
      <c r="A614" s="1"/>
    </row>
    <row r="615" spans="1:1" x14ac:dyDescent="0.35">
      <c r="A615" s="1"/>
    </row>
    <row r="616" spans="1:1" x14ac:dyDescent="0.35">
      <c r="A616" s="1"/>
    </row>
    <row r="617" spans="1:1" x14ac:dyDescent="0.35">
      <c r="A617" s="1"/>
    </row>
    <row r="618" spans="1:1" x14ac:dyDescent="0.35">
      <c r="A618" s="1"/>
    </row>
    <row r="619" spans="1:1" x14ac:dyDescent="0.35">
      <c r="A619" s="1"/>
    </row>
    <row r="620" spans="1:1" x14ac:dyDescent="0.35">
      <c r="A620" s="1"/>
    </row>
    <row r="621" spans="1:1" x14ac:dyDescent="0.35">
      <c r="A621" s="1"/>
    </row>
    <row r="622" spans="1:1" x14ac:dyDescent="0.35">
      <c r="A622" s="1"/>
    </row>
    <row r="623" spans="1:1" x14ac:dyDescent="0.35">
      <c r="A623" s="1"/>
    </row>
    <row r="624" spans="1:1" x14ac:dyDescent="0.35">
      <c r="A624" s="1"/>
    </row>
    <row r="625" spans="1:1" x14ac:dyDescent="0.35">
      <c r="A625" s="1"/>
    </row>
    <row r="626" spans="1:1" x14ac:dyDescent="0.35">
      <c r="A626" s="1"/>
    </row>
    <row r="627" spans="1:1" x14ac:dyDescent="0.35">
      <c r="A627" s="1"/>
    </row>
    <row r="628" spans="1:1" x14ac:dyDescent="0.35">
      <c r="A628" s="1"/>
    </row>
    <row r="629" spans="1:1" x14ac:dyDescent="0.35">
      <c r="A629" s="1"/>
    </row>
    <row r="630" spans="1:1" x14ac:dyDescent="0.35">
      <c r="A630" s="1"/>
    </row>
    <row r="631" spans="1:1" x14ac:dyDescent="0.35">
      <c r="A631" s="1"/>
    </row>
    <row r="632" spans="1:1" x14ac:dyDescent="0.35">
      <c r="A632" s="1"/>
    </row>
    <row r="633" spans="1:1" x14ac:dyDescent="0.35">
      <c r="A633" s="1"/>
    </row>
    <row r="634" spans="1:1" x14ac:dyDescent="0.35">
      <c r="A634" s="1"/>
    </row>
    <row r="635" spans="1:1" x14ac:dyDescent="0.35">
      <c r="A635" s="1"/>
    </row>
    <row r="636" spans="1:1" x14ac:dyDescent="0.35">
      <c r="A636" s="1"/>
    </row>
    <row r="637" spans="1:1" x14ac:dyDescent="0.35">
      <c r="A637" s="1"/>
    </row>
    <row r="638" spans="1:1" x14ac:dyDescent="0.35">
      <c r="A638" s="1"/>
    </row>
    <row r="639" spans="1:1" x14ac:dyDescent="0.35">
      <c r="A639" s="1"/>
    </row>
    <row r="640" spans="1:1" x14ac:dyDescent="0.35">
      <c r="A640" s="1"/>
    </row>
    <row r="641" spans="1:1" x14ac:dyDescent="0.35">
      <c r="A641" s="1"/>
    </row>
    <row r="642" spans="1:1" x14ac:dyDescent="0.35">
      <c r="A642" s="1"/>
    </row>
    <row r="643" spans="1:1" x14ac:dyDescent="0.35">
      <c r="A643" s="1"/>
    </row>
    <row r="644" spans="1:1" x14ac:dyDescent="0.35">
      <c r="A644" s="1"/>
    </row>
    <row r="645" spans="1:1" x14ac:dyDescent="0.35">
      <c r="A645" s="1"/>
    </row>
    <row r="646" spans="1:1" x14ac:dyDescent="0.35">
      <c r="A646" s="1"/>
    </row>
    <row r="647" spans="1:1" x14ac:dyDescent="0.35">
      <c r="A647" s="1"/>
    </row>
    <row r="648" spans="1:1" x14ac:dyDescent="0.35">
      <c r="A648" s="1"/>
    </row>
    <row r="649" spans="1:1" x14ac:dyDescent="0.35">
      <c r="A649" s="1"/>
    </row>
    <row r="650" spans="1:1" x14ac:dyDescent="0.35">
      <c r="A650" s="1"/>
    </row>
    <row r="651" spans="1:1" x14ac:dyDescent="0.35">
      <c r="A651" s="1"/>
    </row>
    <row r="652" spans="1:1" x14ac:dyDescent="0.35">
      <c r="A652" s="1"/>
    </row>
    <row r="653" spans="1:1" x14ac:dyDescent="0.35">
      <c r="A653" s="1"/>
    </row>
    <row r="654" spans="1:1" x14ac:dyDescent="0.35">
      <c r="A654" s="1"/>
    </row>
    <row r="655" spans="1:1" x14ac:dyDescent="0.35">
      <c r="A655" s="1"/>
    </row>
    <row r="656" spans="1:1" x14ac:dyDescent="0.35">
      <c r="A656" s="1"/>
    </row>
    <row r="657" spans="1:1" x14ac:dyDescent="0.35">
      <c r="A657" s="1"/>
    </row>
    <row r="658" spans="1:1" x14ac:dyDescent="0.35">
      <c r="A658" s="1"/>
    </row>
    <row r="659" spans="1:1" x14ac:dyDescent="0.35">
      <c r="A659" s="1"/>
    </row>
    <row r="660" spans="1:1" x14ac:dyDescent="0.35">
      <c r="A660" s="1"/>
    </row>
    <row r="661" spans="1:1" x14ac:dyDescent="0.35">
      <c r="A661" s="1"/>
    </row>
    <row r="662" spans="1:1" x14ac:dyDescent="0.35">
      <c r="A662" s="1"/>
    </row>
    <row r="663" spans="1:1" x14ac:dyDescent="0.35">
      <c r="A663" s="1"/>
    </row>
    <row r="664" spans="1:1" x14ac:dyDescent="0.35">
      <c r="A664" s="1"/>
    </row>
    <row r="665" spans="1:1" x14ac:dyDescent="0.35">
      <c r="A665" s="1"/>
    </row>
    <row r="666" spans="1:1" x14ac:dyDescent="0.35">
      <c r="A666" s="1"/>
    </row>
    <row r="667" spans="1:1" x14ac:dyDescent="0.35">
      <c r="A667" s="1"/>
    </row>
    <row r="668" spans="1:1" x14ac:dyDescent="0.35">
      <c r="A668" s="1"/>
    </row>
    <row r="669" spans="1:1" x14ac:dyDescent="0.35">
      <c r="A669" s="1"/>
    </row>
    <row r="670" spans="1:1" x14ac:dyDescent="0.35">
      <c r="A670" s="1"/>
    </row>
    <row r="671" spans="1:1" x14ac:dyDescent="0.35">
      <c r="A671" s="1"/>
    </row>
    <row r="672" spans="1:1" x14ac:dyDescent="0.35">
      <c r="A672" s="1"/>
    </row>
    <row r="673" spans="1:1" x14ac:dyDescent="0.35">
      <c r="A673" s="1"/>
    </row>
    <row r="674" spans="1:1" x14ac:dyDescent="0.35">
      <c r="A674" s="1"/>
    </row>
    <row r="675" spans="1:1" x14ac:dyDescent="0.35">
      <c r="A675" s="1"/>
    </row>
    <row r="676" spans="1:1" x14ac:dyDescent="0.35">
      <c r="A676" s="1"/>
    </row>
    <row r="677" spans="1:1" x14ac:dyDescent="0.35">
      <c r="A677" s="1"/>
    </row>
    <row r="678" spans="1:1" x14ac:dyDescent="0.35">
      <c r="A678" s="1"/>
    </row>
    <row r="679" spans="1:1" x14ac:dyDescent="0.35">
      <c r="A679" s="1"/>
    </row>
    <row r="680" spans="1:1" x14ac:dyDescent="0.35">
      <c r="A680" s="1"/>
    </row>
    <row r="681" spans="1:1" x14ac:dyDescent="0.35">
      <c r="A681" s="1"/>
    </row>
    <row r="682" spans="1:1" x14ac:dyDescent="0.35">
      <c r="A682" s="1"/>
    </row>
    <row r="683" spans="1:1" x14ac:dyDescent="0.35">
      <c r="A683" s="1"/>
    </row>
    <row r="684" spans="1:1" x14ac:dyDescent="0.35">
      <c r="A684" s="1"/>
    </row>
    <row r="685" spans="1:1" x14ac:dyDescent="0.35">
      <c r="A685" s="1"/>
    </row>
    <row r="686" spans="1:1" x14ac:dyDescent="0.35">
      <c r="A686" s="1"/>
    </row>
    <row r="687" spans="1:1" x14ac:dyDescent="0.35">
      <c r="A687" s="1"/>
    </row>
    <row r="688" spans="1:1" x14ac:dyDescent="0.35">
      <c r="A688" s="1"/>
    </row>
    <row r="689" spans="1:1" x14ac:dyDescent="0.35">
      <c r="A689" s="1"/>
    </row>
    <row r="690" spans="1:1" x14ac:dyDescent="0.35">
      <c r="A690" s="1"/>
    </row>
    <row r="691" spans="1:1" x14ac:dyDescent="0.35">
      <c r="A691" s="1"/>
    </row>
    <row r="692" spans="1:1" x14ac:dyDescent="0.35">
      <c r="A692" s="1"/>
    </row>
    <row r="693" spans="1:1" x14ac:dyDescent="0.35">
      <c r="A693" s="1"/>
    </row>
    <row r="694" spans="1:1" x14ac:dyDescent="0.35">
      <c r="A694" s="1"/>
    </row>
    <row r="695" spans="1:1" x14ac:dyDescent="0.35">
      <c r="A695" s="1"/>
    </row>
    <row r="696" spans="1:1" x14ac:dyDescent="0.35">
      <c r="A696" s="1"/>
    </row>
    <row r="697" spans="1:1" x14ac:dyDescent="0.35">
      <c r="A697" s="1"/>
    </row>
    <row r="698" spans="1:1" x14ac:dyDescent="0.35">
      <c r="A698" s="1"/>
    </row>
    <row r="699" spans="1:1" x14ac:dyDescent="0.35">
      <c r="A699" s="1"/>
    </row>
    <row r="700" spans="1:1" x14ac:dyDescent="0.35">
      <c r="A700" s="1"/>
    </row>
    <row r="701" spans="1:1" x14ac:dyDescent="0.35">
      <c r="A701" s="1"/>
    </row>
    <row r="702" spans="1:1" x14ac:dyDescent="0.35">
      <c r="A702" s="1"/>
    </row>
    <row r="703" spans="1:1" x14ac:dyDescent="0.35">
      <c r="A703" s="1"/>
    </row>
    <row r="704" spans="1:1" x14ac:dyDescent="0.35">
      <c r="A704" s="1"/>
    </row>
    <row r="705" spans="1:1" x14ac:dyDescent="0.35">
      <c r="A705" s="1"/>
    </row>
    <row r="706" spans="1:1" x14ac:dyDescent="0.35">
      <c r="A706" s="1"/>
    </row>
    <row r="707" spans="1:1" x14ac:dyDescent="0.35">
      <c r="A707" s="1"/>
    </row>
    <row r="708" spans="1:1" x14ac:dyDescent="0.35">
      <c r="A708" s="1"/>
    </row>
    <row r="709" spans="1:1" x14ac:dyDescent="0.35">
      <c r="A709" s="1"/>
    </row>
    <row r="710" spans="1:1" x14ac:dyDescent="0.35">
      <c r="A710" s="1"/>
    </row>
    <row r="711" spans="1:1" x14ac:dyDescent="0.35">
      <c r="A711" s="1"/>
    </row>
    <row r="712" spans="1:1" x14ac:dyDescent="0.35">
      <c r="A712" s="1"/>
    </row>
    <row r="713" spans="1:1" x14ac:dyDescent="0.35">
      <c r="A713" s="1"/>
    </row>
    <row r="714" spans="1:1" x14ac:dyDescent="0.35">
      <c r="A714" s="1"/>
    </row>
    <row r="715" spans="1:1" x14ac:dyDescent="0.35">
      <c r="A715" s="1"/>
    </row>
    <row r="716" spans="1:1" x14ac:dyDescent="0.35">
      <c r="A716" s="1"/>
    </row>
    <row r="717" spans="1:1" x14ac:dyDescent="0.35">
      <c r="A717" s="1"/>
    </row>
    <row r="718" spans="1:1" x14ac:dyDescent="0.35">
      <c r="A718" s="1"/>
    </row>
    <row r="719" spans="1:1" x14ac:dyDescent="0.35">
      <c r="A719" s="1"/>
    </row>
    <row r="720" spans="1:1" x14ac:dyDescent="0.35">
      <c r="A720" s="1"/>
    </row>
    <row r="721" spans="1:1" x14ac:dyDescent="0.35">
      <c r="A721" s="1"/>
    </row>
    <row r="722" spans="1:1" x14ac:dyDescent="0.35">
      <c r="A722" s="1"/>
    </row>
    <row r="723" spans="1:1" x14ac:dyDescent="0.35">
      <c r="A723" s="1"/>
    </row>
    <row r="724" spans="1:1" x14ac:dyDescent="0.35">
      <c r="A724" s="1"/>
    </row>
    <row r="725" spans="1:1" x14ac:dyDescent="0.35">
      <c r="A725" s="1"/>
    </row>
    <row r="726" spans="1:1" x14ac:dyDescent="0.35">
      <c r="A726" s="1"/>
    </row>
    <row r="727" spans="1:1" x14ac:dyDescent="0.35">
      <c r="A727" s="1"/>
    </row>
    <row r="728" spans="1:1" x14ac:dyDescent="0.35">
      <c r="A728" s="1"/>
    </row>
    <row r="729" spans="1:1" x14ac:dyDescent="0.35">
      <c r="A729" s="1"/>
    </row>
    <row r="730" spans="1:1" x14ac:dyDescent="0.35">
      <c r="A730" s="1"/>
    </row>
    <row r="731" spans="1:1" x14ac:dyDescent="0.35">
      <c r="A731" s="1"/>
    </row>
    <row r="732" spans="1:1" x14ac:dyDescent="0.35">
      <c r="A732" s="1"/>
    </row>
    <row r="733" spans="1:1" x14ac:dyDescent="0.35">
      <c r="A733" s="1"/>
    </row>
    <row r="734" spans="1:1" x14ac:dyDescent="0.35">
      <c r="A734" s="1"/>
    </row>
    <row r="735" spans="1:1" x14ac:dyDescent="0.35">
      <c r="A735" s="1"/>
    </row>
    <row r="736" spans="1:1" x14ac:dyDescent="0.35">
      <c r="A736" s="1"/>
    </row>
    <row r="737" spans="1:1" x14ac:dyDescent="0.35">
      <c r="A737" s="1"/>
    </row>
    <row r="738" spans="1:1" x14ac:dyDescent="0.35">
      <c r="A738" s="1"/>
    </row>
    <row r="739" spans="1:1" x14ac:dyDescent="0.35">
      <c r="A739" s="1"/>
    </row>
    <row r="740" spans="1:1" x14ac:dyDescent="0.35">
      <c r="A740" s="1"/>
    </row>
    <row r="741" spans="1:1" x14ac:dyDescent="0.35">
      <c r="A741" s="1"/>
    </row>
    <row r="742" spans="1:1" x14ac:dyDescent="0.35">
      <c r="A742" s="1"/>
    </row>
    <row r="743" spans="1:1" x14ac:dyDescent="0.35">
      <c r="A743" s="1"/>
    </row>
    <row r="744" spans="1:1" x14ac:dyDescent="0.35">
      <c r="A744" s="1"/>
    </row>
    <row r="745" spans="1:1" x14ac:dyDescent="0.35">
      <c r="A745" s="1"/>
    </row>
    <row r="746" spans="1:1" x14ac:dyDescent="0.35">
      <c r="A746" s="1"/>
    </row>
    <row r="747" spans="1:1" x14ac:dyDescent="0.35">
      <c r="A747" s="1"/>
    </row>
    <row r="748" spans="1:1" x14ac:dyDescent="0.35">
      <c r="A748" s="1"/>
    </row>
    <row r="749" spans="1:1" x14ac:dyDescent="0.35">
      <c r="A749" s="1"/>
    </row>
    <row r="750" spans="1:1" x14ac:dyDescent="0.35">
      <c r="A750" s="1"/>
    </row>
    <row r="751" spans="1:1" x14ac:dyDescent="0.35">
      <c r="A751" s="1"/>
    </row>
    <row r="752" spans="1:1" x14ac:dyDescent="0.35">
      <c r="A752" s="1"/>
    </row>
    <row r="753" spans="1:1" x14ac:dyDescent="0.35">
      <c r="A753" s="1"/>
    </row>
    <row r="754" spans="1:1" x14ac:dyDescent="0.35">
      <c r="A754" s="1"/>
    </row>
    <row r="755" spans="1:1" x14ac:dyDescent="0.35">
      <c r="A755" s="1"/>
    </row>
    <row r="756" spans="1:1" x14ac:dyDescent="0.35">
      <c r="A756" s="1"/>
    </row>
    <row r="757" spans="1:1" x14ac:dyDescent="0.35">
      <c r="A757" s="1"/>
    </row>
    <row r="758" spans="1:1" x14ac:dyDescent="0.35">
      <c r="A758" s="1"/>
    </row>
    <row r="759" spans="1:1" x14ac:dyDescent="0.35">
      <c r="A759" s="1"/>
    </row>
    <row r="760" spans="1:1" x14ac:dyDescent="0.35">
      <c r="A760" s="1"/>
    </row>
    <row r="761" spans="1:1" x14ac:dyDescent="0.35">
      <c r="A761" s="1"/>
    </row>
    <row r="762" spans="1:1" x14ac:dyDescent="0.35">
      <c r="A762" s="1"/>
    </row>
    <row r="763" spans="1:1" x14ac:dyDescent="0.35">
      <c r="A763" s="1"/>
    </row>
    <row r="764" spans="1:1" x14ac:dyDescent="0.35">
      <c r="A764" s="1"/>
    </row>
    <row r="765" spans="1:1" x14ac:dyDescent="0.35">
      <c r="A765" s="1"/>
    </row>
    <row r="766" spans="1:1" x14ac:dyDescent="0.35">
      <c r="A766" s="1"/>
    </row>
    <row r="767" spans="1:1" x14ac:dyDescent="0.35">
      <c r="A767" s="1"/>
    </row>
    <row r="768" spans="1:1" x14ac:dyDescent="0.35">
      <c r="A768" s="1"/>
    </row>
    <row r="769" spans="1:1" x14ac:dyDescent="0.35">
      <c r="A769" s="1"/>
    </row>
    <row r="770" spans="1:1" x14ac:dyDescent="0.35">
      <c r="A770" s="1"/>
    </row>
    <row r="771" spans="1:1" x14ac:dyDescent="0.35">
      <c r="A771" s="1"/>
    </row>
    <row r="772" spans="1:1" x14ac:dyDescent="0.35">
      <c r="A772" s="1"/>
    </row>
    <row r="773" spans="1:1" x14ac:dyDescent="0.35">
      <c r="A773" s="1"/>
    </row>
    <row r="774" spans="1:1" x14ac:dyDescent="0.35">
      <c r="A774" s="1"/>
    </row>
    <row r="775" spans="1:1" x14ac:dyDescent="0.35">
      <c r="A775" s="1"/>
    </row>
    <row r="776" spans="1:1" x14ac:dyDescent="0.35">
      <c r="A776" s="1"/>
    </row>
    <row r="777" spans="1:1" x14ac:dyDescent="0.35">
      <c r="A777" s="1"/>
    </row>
    <row r="778" spans="1:1" x14ac:dyDescent="0.35">
      <c r="A778" s="1"/>
    </row>
    <row r="779" spans="1:1" x14ac:dyDescent="0.35">
      <c r="A779" s="1"/>
    </row>
    <row r="780" spans="1:1" x14ac:dyDescent="0.35">
      <c r="A780" s="1"/>
    </row>
    <row r="781" spans="1:1" x14ac:dyDescent="0.35">
      <c r="A781" s="1"/>
    </row>
    <row r="782" spans="1:1" x14ac:dyDescent="0.35">
      <c r="A782" s="1"/>
    </row>
    <row r="783" spans="1:1" x14ac:dyDescent="0.35">
      <c r="A783" s="1"/>
    </row>
    <row r="784" spans="1:1" x14ac:dyDescent="0.35">
      <c r="A784" s="1"/>
    </row>
    <row r="785" spans="1:1" x14ac:dyDescent="0.35">
      <c r="A785" s="1"/>
    </row>
    <row r="786" spans="1:1" x14ac:dyDescent="0.35">
      <c r="A786" s="1"/>
    </row>
    <row r="787" spans="1:1" x14ac:dyDescent="0.35">
      <c r="A787" s="1"/>
    </row>
    <row r="788" spans="1:1" x14ac:dyDescent="0.35">
      <c r="A788" s="1"/>
    </row>
    <row r="789" spans="1:1" x14ac:dyDescent="0.35">
      <c r="A789" s="1"/>
    </row>
    <row r="790" spans="1:1" x14ac:dyDescent="0.35">
      <c r="A790" s="1"/>
    </row>
    <row r="791" spans="1:1" x14ac:dyDescent="0.35">
      <c r="A791" s="1"/>
    </row>
    <row r="792" spans="1:1" x14ac:dyDescent="0.35">
      <c r="A792" s="1"/>
    </row>
    <row r="793" spans="1:1" x14ac:dyDescent="0.35">
      <c r="A793" s="1"/>
    </row>
    <row r="794" spans="1:1" x14ac:dyDescent="0.35">
      <c r="A794" s="1"/>
    </row>
    <row r="795" spans="1:1" x14ac:dyDescent="0.35">
      <c r="A795" s="1"/>
    </row>
    <row r="796" spans="1:1" x14ac:dyDescent="0.35">
      <c r="A796" s="1"/>
    </row>
    <row r="797" spans="1:1" x14ac:dyDescent="0.35">
      <c r="A797" s="1"/>
    </row>
    <row r="798" spans="1:1" x14ac:dyDescent="0.35">
      <c r="A798" s="1"/>
    </row>
    <row r="799" spans="1:1" x14ac:dyDescent="0.35">
      <c r="A799" s="1"/>
    </row>
    <row r="800" spans="1:1" x14ac:dyDescent="0.35">
      <c r="A800" s="1"/>
    </row>
    <row r="801" spans="1:1" x14ac:dyDescent="0.35">
      <c r="A801" s="1"/>
    </row>
    <row r="802" spans="1:1" x14ac:dyDescent="0.35">
      <c r="A802" s="1"/>
    </row>
    <row r="803" spans="1:1" x14ac:dyDescent="0.35">
      <c r="A803" s="1"/>
    </row>
    <row r="804" spans="1:1" x14ac:dyDescent="0.35">
      <c r="A804" s="1"/>
    </row>
    <row r="805" spans="1:1" x14ac:dyDescent="0.35">
      <c r="A805" s="1"/>
    </row>
    <row r="806" spans="1:1" x14ac:dyDescent="0.35">
      <c r="A806" s="1"/>
    </row>
    <row r="807" spans="1:1" x14ac:dyDescent="0.35">
      <c r="A807" s="1"/>
    </row>
    <row r="808" spans="1:1" x14ac:dyDescent="0.35">
      <c r="A808" s="1"/>
    </row>
    <row r="809" spans="1:1" x14ac:dyDescent="0.35">
      <c r="A809" s="1"/>
    </row>
    <row r="810" spans="1:1" x14ac:dyDescent="0.35">
      <c r="A810" s="1"/>
    </row>
    <row r="811" spans="1:1" x14ac:dyDescent="0.35">
      <c r="A811" s="1"/>
    </row>
    <row r="812" spans="1:1" x14ac:dyDescent="0.35">
      <c r="A812" s="1"/>
    </row>
    <row r="813" spans="1:1" x14ac:dyDescent="0.35">
      <c r="A813" s="1"/>
    </row>
    <row r="814" spans="1:1" x14ac:dyDescent="0.35">
      <c r="A814" s="1"/>
    </row>
    <row r="815" spans="1:1" x14ac:dyDescent="0.35">
      <c r="A815" s="1"/>
    </row>
    <row r="816" spans="1:1" x14ac:dyDescent="0.35">
      <c r="A816" s="1"/>
    </row>
    <row r="817" spans="1:1" x14ac:dyDescent="0.35">
      <c r="A817" s="1"/>
    </row>
    <row r="818" spans="1:1" x14ac:dyDescent="0.35">
      <c r="A818" s="1"/>
    </row>
    <row r="819" spans="1:1" x14ac:dyDescent="0.35">
      <c r="A819" s="1"/>
    </row>
    <row r="820" spans="1:1" x14ac:dyDescent="0.35">
      <c r="A820" s="1"/>
    </row>
    <row r="821" spans="1:1" x14ac:dyDescent="0.35">
      <c r="A821" s="1"/>
    </row>
    <row r="822" spans="1:1" x14ac:dyDescent="0.35">
      <c r="A822" s="1"/>
    </row>
    <row r="823" spans="1:1" x14ac:dyDescent="0.35">
      <c r="A823" s="1"/>
    </row>
    <row r="824" spans="1:1" x14ac:dyDescent="0.35">
      <c r="A824" s="1"/>
    </row>
    <row r="825" spans="1:1" x14ac:dyDescent="0.35">
      <c r="A825" s="1"/>
    </row>
    <row r="826" spans="1:1" x14ac:dyDescent="0.35">
      <c r="A826" s="1"/>
    </row>
    <row r="827" spans="1:1" x14ac:dyDescent="0.35">
      <c r="A827" s="1"/>
    </row>
    <row r="828" spans="1:1" x14ac:dyDescent="0.35">
      <c r="A828" s="1"/>
    </row>
    <row r="829" spans="1:1" x14ac:dyDescent="0.35">
      <c r="A829" s="1"/>
    </row>
    <row r="830" spans="1:1" x14ac:dyDescent="0.35">
      <c r="A830" s="1"/>
    </row>
    <row r="831" spans="1:1" x14ac:dyDescent="0.35">
      <c r="A831" s="1"/>
    </row>
    <row r="832" spans="1:1" x14ac:dyDescent="0.35">
      <c r="A832" s="1"/>
    </row>
    <row r="833" spans="1:1" x14ac:dyDescent="0.35">
      <c r="A833" s="1"/>
    </row>
    <row r="834" spans="1:1" x14ac:dyDescent="0.35">
      <c r="A834" s="1"/>
    </row>
    <row r="835" spans="1:1" x14ac:dyDescent="0.35">
      <c r="A835" s="1"/>
    </row>
    <row r="836" spans="1:1" x14ac:dyDescent="0.35">
      <c r="A836" s="1"/>
    </row>
    <row r="837" spans="1:1" x14ac:dyDescent="0.35">
      <c r="A837" s="1"/>
    </row>
    <row r="838" spans="1:1" x14ac:dyDescent="0.35">
      <c r="A838" s="1"/>
    </row>
    <row r="839" spans="1:1" x14ac:dyDescent="0.35">
      <c r="A839" s="1"/>
    </row>
    <row r="840" spans="1:1" x14ac:dyDescent="0.35">
      <c r="A840" s="1"/>
    </row>
    <row r="841" spans="1:1" x14ac:dyDescent="0.35">
      <c r="A841" s="1"/>
    </row>
    <row r="842" spans="1:1" x14ac:dyDescent="0.35">
      <c r="A842" s="1"/>
    </row>
    <row r="843" spans="1:1" x14ac:dyDescent="0.35">
      <c r="A843" s="1"/>
    </row>
    <row r="844" spans="1:1" x14ac:dyDescent="0.35">
      <c r="A844" s="1"/>
    </row>
    <row r="845" spans="1:1" x14ac:dyDescent="0.35">
      <c r="A845" s="1"/>
    </row>
    <row r="846" spans="1:1" x14ac:dyDescent="0.35">
      <c r="A846" s="1"/>
    </row>
    <row r="847" spans="1:1" x14ac:dyDescent="0.35">
      <c r="A847" s="1"/>
    </row>
    <row r="848" spans="1:1" x14ac:dyDescent="0.35">
      <c r="A848" s="1"/>
    </row>
    <row r="849" spans="1:1" x14ac:dyDescent="0.35">
      <c r="A849" s="1"/>
    </row>
    <row r="850" spans="1:1" x14ac:dyDescent="0.35">
      <c r="A850" s="1"/>
    </row>
    <row r="851" spans="1:1" x14ac:dyDescent="0.35">
      <c r="A851" s="1"/>
    </row>
    <row r="852" spans="1:1" x14ac:dyDescent="0.35">
      <c r="A852" s="1"/>
    </row>
    <row r="853" spans="1:1" x14ac:dyDescent="0.35">
      <c r="A853" s="1"/>
    </row>
    <row r="854" spans="1:1" x14ac:dyDescent="0.35">
      <c r="A854" s="1"/>
    </row>
    <row r="855" spans="1:1" x14ac:dyDescent="0.35">
      <c r="A855" s="1"/>
    </row>
    <row r="856" spans="1:1" x14ac:dyDescent="0.35">
      <c r="A856" s="1"/>
    </row>
    <row r="857" spans="1:1" x14ac:dyDescent="0.35">
      <c r="A857" s="1"/>
    </row>
    <row r="858" spans="1:1" x14ac:dyDescent="0.35">
      <c r="A858" s="1"/>
    </row>
    <row r="859" spans="1:1" x14ac:dyDescent="0.35">
      <c r="A859" s="1"/>
    </row>
    <row r="860" spans="1:1" x14ac:dyDescent="0.35">
      <c r="A860" s="1"/>
    </row>
    <row r="861" spans="1:1" x14ac:dyDescent="0.35">
      <c r="A861" s="1"/>
    </row>
    <row r="862" spans="1:1" x14ac:dyDescent="0.35">
      <c r="A862" s="1"/>
    </row>
    <row r="863" spans="1:1" x14ac:dyDescent="0.35">
      <c r="A863" s="1"/>
    </row>
    <row r="864" spans="1:1" x14ac:dyDescent="0.35">
      <c r="A864" s="1"/>
    </row>
    <row r="865" spans="1:1" x14ac:dyDescent="0.35">
      <c r="A865" s="1"/>
    </row>
    <row r="866" spans="1:1" x14ac:dyDescent="0.35">
      <c r="A866" s="1"/>
    </row>
    <row r="867" spans="1:1" x14ac:dyDescent="0.35">
      <c r="A867" s="1"/>
    </row>
    <row r="868" spans="1:1" x14ac:dyDescent="0.35">
      <c r="A868" s="1"/>
    </row>
    <row r="869" spans="1:1" x14ac:dyDescent="0.35">
      <c r="A869" s="1"/>
    </row>
    <row r="870" spans="1:1" x14ac:dyDescent="0.35">
      <c r="A870" s="1"/>
    </row>
    <row r="871" spans="1:1" x14ac:dyDescent="0.35">
      <c r="A871" s="1"/>
    </row>
    <row r="872" spans="1:1" x14ac:dyDescent="0.35">
      <c r="A872" s="1"/>
    </row>
    <row r="873" spans="1:1" x14ac:dyDescent="0.35">
      <c r="A873" s="1"/>
    </row>
    <row r="874" spans="1:1" x14ac:dyDescent="0.35">
      <c r="A874" s="1"/>
    </row>
    <row r="875" spans="1:1" x14ac:dyDescent="0.35">
      <c r="A875" s="1"/>
    </row>
    <row r="876" spans="1:1" x14ac:dyDescent="0.35">
      <c r="A876" s="1"/>
    </row>
    <row r="877" spans="1:1" x14ac:dyDescent="0.35">
      <c r="A877" s="1"/>
    </row>
    <row r="878" spans="1:1" x14ac:dyDescent="0.35">
      <c r="A878" s="1"/>
    </row>
    <row r="879" spans="1:1" x14ac:dyDescent="0.35">
      <c r="A879" s="1"/>
    </row>
    <row r="880" spans="1:1" x14ac:dyDescent="0.35">
      <c r="A880" s="1"/>
    </row>
    <row r="881" spans="1:1" x14ac:dyDescent="0.35">
      <c r="A881" s="1"/>
    </row>
    <row r="882" spans="1:1" x14ac:dyDescent="0.35">
      <c r="A882" s="1"/>
    </row>
    <row r="883" spans="1:1" x14ac:dyDescent="0.35">
      <c r="A883" s="1"/>
    </row>
    <row r="884" spans="1:1" x14ac:dyDescent="0.35">
      <c r="A884" s="1"/>
    </row>
    <row r="885" spans="1:1" x14ac:dyDescent="0.35">
      <c r="A885" s="1"/>
    </row>
    <row r="886" spans="1:1" x14ac:dyDescent="0.35">
      <c r="A886" s="1"/>
    </row>
    <row r="887" spans="1:1" x14ac:dyDescent="0.35">
      <c r="A887" s="1"/>
    </row>
    <row r="888" spans="1:1" x14ac:dyDescent="0.35">
      <c r="A888" s="1"/>
    </row>
    <row r="889" spans="1:1" x14ac:dyDescent="0.35">
      <c r="A889" s="1"/>
    </row>
    <row r="890" spans="1:1" x14ac:dyDescent="0.35">
      <c r="A890" s="1"/>
    </row>
    <row r="891" spans="1:1" x14ac:dyDescent="0.35">
      <c r="A891" s="1"/>
    </row>
    <row r="892" spans="1:1" x14ac:dyDescent="0.35">
      <c r="A892" s="1"/>
    </row>
    <row r="893" spans="1:1" x14ac:dyDescent="0.35">
      <c r="A893" s="1"/>
    </row>
    <row r="894" spans="1:1" x14ac:dyDescent="0.35">
      <c r="A894" s="1"/>
    </row>
    <row r="895" spans="1:1" x14ac:dyDescent="0.35">
      <c r="A895" s="1"/>
    </row>
    <row r="896" spans="1:1" x14ac:dyDescent="0.35">
      <c r="A896" s="1"/>
    </row>
    <row r="897" spans="1:1" x14ac:dyDescent="0.35">
      <c r="A897" s="1"/>
    </row>
    <row r="898" spans="1:1" x14ac:dyDescent="0.35">
      <c r="A898" s="1"/>
    </row>
    <row r="899" spans="1:1" x14ac:dyDescent="0.35">
      <c r="A899" s="1"/>
    </row>
    <row r="900" spans="1:1" x14ac:dyDescent="0.35">
      <c r="A900" s="1"/>
    </row>
    <row r="901" spans="1:1" x14ac:dyDescent="0.35">
      <c r="A901" s="1"/>
    </row>
    <row r="902" spans="1:1" x14ac:dyDescent="0.35">
      <c r="A902" s="1"/>
    </row>
    <row r="903" spans="1:1" x14ac:dyDescent="0.35">
      <c r="A903" s="1"/>
    </row>
    <row r="904" spans="1:1" x14ac:dyDescent="0.35">
      <c r="A904" s="1"/>
    </row>
    <row r="905" spans="1:1" x14ac:dyDescent="0.35">
      <c r="A905" s="1"/>
    </row>
    <row r="906" spans="1:1" x14ac:dyDescent="0.35">
      <c r="A906" s="1"/>
    </row>
    <row r="907" spans="1:1" x14ac:dyDescent="0.35">
      <c r="A907" s="1"/>
    </row>
    <row r="908" spans="1:1" x14ac:dyDescent="0.35">
      <c r="A908" s="1"/>
    </row>
    <row r="909" spans="1:1" x14ac:dyDescent="0.35">
      <c r="A909" s="1"/>
    </row>
    <row r="910" spans="1:1" x14ac:dyDescent="0.35">
      <c r="A910" s="1"/>
    </row>
    <row r="911" spans="1:1" x14ac:dyDescent="0.35">
      <c r="A911" s="1"/>
    </row>
    <row r="912" spans="1:1" x14ac:dyDescent="0.35">
      <c r="A912" s="1"/>
    </row>
    <row r="913" spans="1:1" x14ac:dyDescent="0.35">
      <c r="A913" s="1"/>
    </row>
    <row r="914" spans="1:1" x14ac:dyDescent="0.35">
      <c r="A914" s="1"/>
    </row>
    <row r="915" spans="1:1" x14ac:dyDescent="0.35">
      <c r="A915" s="1"/>
    </row>
    <row r="916" spans="1:1" x14ac:dyDescent="0.35">
      <c r="A916" s="1"/>
    </row>
    <row r="917" spans="1:1" x14ac:dyDescent="0.35">
      <c r="A917" s="1"/>
    </row>
    <row r="918" spans="1:1" x14ac:dyDescent="0.35">
      <c r="A918" s="1"/>
    </row>
    <row r="919" spans="1:1" x14ac:dyDescent="0.35">
      <c r="A919" s="1"/>
    </row>
    <row r="920" spans="1:1" x14ac:dyDescent="0.35">
      <c r="A920" s="1"/>
    </row>
    <row r="921" spans="1:1" x14ac:dyDescent="0.35">
      <c r="A921" s="1"/>
    </row>
    <row r="922" spans="1:1" x14ac:dyDescent="0.35">
      <c r="A922" s="1"/>
    </row>
    <row r="923" spans="1:1" x14ac:dyDescent="0.35">
      <c r="A923" s="1"/>
    </row>
    <row r="924" spans="1:1" x14ac:dyDescent="0.35">
      <c r="A924" s="1"/>
    </row>
    <row r="925" spans="1:1" x14ac:dyDescent="0.35">
      <c r="A925" s="1"/>
    </row>
    <row r="926" spans="1:1" x14ac:dyDescent="0.35">
      <c r="A926" s="1"/>
    </row>
    <row r="927" spans="1:1" x14ac:dyDescent="0.35">
      <c r="A927" s="1"/>
    </row>
    <row r="928" spans="1:1" x14ac:dyDescent="0.35">
      <c r="A928" s="1"/>
    </row>
    <row r="929" spans="1:1" x14ac:dyDescent="0.35">
      <c r="A929" s="1"/>
    </row>
    <row r="930" spans="1:1" x14ac:dyDescent="0.35">
      <c r="A930" s="1"/>
    </row>
    <row r="931" spans="1:1" x14ac:dyDescent="0.35">
      <c r="A931" s="1"/>
    </row>
    <row r="932" spans="1:1" x14ac:dyDescent="0.35">
      <c r="A932" s="1"/>
    </row>
    <row r="933" spans="1:1" x14ac:dyDescent="0.35">
      <c r="A933" s="1"/>
    </row>
    <row r="934" spans="1:1" x14ac:dyDescent="0.35">
      <c r="A934" s="1"/>
    </row>
    <row r="935" spans="1:1" x14ac:dyDescent="0.35">
      <c r="A935" s="1"/>
    </row>
    <row r="936" spans="1:1" x14ac:dyDescent="0.35">
      <c r="A936" s="1"/>
    </row>
    <row r="937" spans="1:1" x14ac:dyDescent="0.35">
      <c r="A937" s="1"/>
    </row>
    <row r="938" spans="1:1" x14ac:dyDescent="0.35">
      <c r="A938" s="1"/>
    </row>
    <row r="939" spans="1:1" x14ac:dyDescent="0.35">
      <c r="A939" s="1"/>
    </row>
    <row r="940" spans="1:1" x14ac:dyDescent="0.35">
      <c r="A940" s="1"/>
    </row>
    <row r="941" spans="1:1" x14ac:dyDescent="0.35">
      <c r="A941" s="1"/>
    </row>
    <row r="942" spans="1:1" x14ac:dyDescent="0.35">
      <c r="A942" s="1"/>
    </row>
    <row r="943" spans="1:1" x14ac:dyDescent="0.35">
      <c r="A943" s="1"/>
    </row>
    <row r="944" spans="1:1" x14ac:dyDescent="0.35">
      <c r="A944" s="1"/>
    </row>
    <row r="945" spans="1:1" x14ac:dyDescent="0.35">
      <c r="A945" s="1"/>
    </row>
    <row r="946" spans="1:1" x14ac:dyDescent="0.35">
      <c r="A946" s="1"/>
    </row>
    <row r="947" spans="1:1" x14ac:dyDescent="0.35">
      <c r="A947" s="1"/>
    </row>
    <row r="948" spans="1:1" x14ac:dyDescent="0.35">
      <c r="A948" s="1"/>
    </row>
    <row r="949" spans="1:1" x14ac:dyDescent="0.35">
      <c r="A949" s="1"/>
    </row>
    <row r="950" spans="1:1" x14ac:dyDescent="0.35">
      <c r="A950" s="1"/>
    </row>
    <row r="951" spans="1:1" x14ac:dyDescent="0.35">
      <c r="A951" s="1"/>
    </row>
    <row r="952" spans="1:1" x14ac:dyDescent="0.35">
      <c r="A952" s="1"/>
    </row>
    <row r="953" spans="1:1" x14ac:dyDescent="0.35">
      <c r="A953" s="1"/>
    </row>
    <row r="954" spans="1:1" x14ac:dyDescent="0.35">
      <c r="A954" s="1"/>
    </row>
    <row r="955" spans="1:1" x14ac:dyDescent="0.35">
      <c r="A955" s="1"/>
    </row>
    <row r="956" spans="1:1" x14ac:dyDescent="0.35">
      <c r="A956" s="1"/>
    </row>
    <row r="957" spans="1:1" x14ac:dyDescent="0.35">
      <c r="A957" s="1"/>
    </row>
    <row r="958" spans="1:1" x14ac:dyDescent="0.35">
      <c r="A958" s="1"/>
    </row>
    <row r="959" spans="1:1" x14ac:dyDescent="0.35">
      <c r="A959" s="1"/>
    </row>
    <row r="960" spans="1:1" x14ac:dyDescent="0.35">
      <c r="A960" s="1"/>
    </row>
    <row r="961" spans="1:1" x14ac:dyDescent="0.35">
      <c r="A961" s="1"/>
    </row>
    <row r="962" spans="1:1" x14ac:dyDescent="0.35">
      <c r="A962" s="1"/>
    </row>
    <row r="963" spans="1:1" x14ac:dyDescent="0.35">
      <c r="A963" s="1"/>
    </row>
    <row r="964" spans="1:1" x14ac:dyDescent="0.35">
      <c r="A964" s="1"/>
    </row>
    <row r="965" spans="1:1" x14ac:dyDescent="0.35">
      <c r="A965" s="1"/>
    </row>
    <row r="966" spans="1:1" x14ac:dyDescent="0.35">
      <c r="A966" s="1"/>
    </row>
    <row r="967" spans="1:1" x14ac:dyDescent="0.35">
      <c r="A967" s="1"/>
    </row>
    <row r="968" spans="1:1" x14ac:dyDescent="0.35">
      <c r="A968" s="1"/>
    </row>
    <row r="969" spans="1:1" x14ac:dyDescent="0.35">
      <c r="A969" s="1"/>
    </row>
    <row r="970" spans="1:1" x14ac:dyDescent="0.35">
      <c r="A970" s="1"/>
    </row>
    <row r="971" spans="1:1" x14ac:dyDescent="0.35">
      <c r="A971" s="1"/>
    </row>
    <row r="972" spans="1:1" x14ac:dyDescent="0.35">
      <c r="A972" s="1"/>
    </row>
    <row r="973" spans="1:1" x14ac:dyDescent="0.35">
      <c r="A973" s="1"/>
    </row>
    <row r="974" spans="1:1" x14ac:dyDescent="0.35">
      <c r="A974" s="1"/>
    </row>
    <row r="975" spans="1:1" x14ac:dyDescent="0.35">
      <c r="A975" s="1"/>
    </row>
    <row r="976" spans="1:1" x14ac:dyDescent="0.35">
      <c r="A976" s="1"/>
    </row>
    <row r="977" spans="1:1" x14ac:dyDescent="0.35">
      <c r="A977" s="1"/>
    </row>
    <row r="978" spans="1:1" x14ac:dyDescent="0.35">
      <c r="A978" s="1"/>
    </row>
    <row r="979" spans="1:1" x14ac:dyDescent="0.35">
      <c r="A979" s="1"/>
    </row>
    <row r="980" spans="1:1" x14ac:dyDescent="0.35">
      <c r="A980" s="1"/>
    </row>
    <row r="981" spans="1:1" x14ac:dyDescent="0.35">
      <c r="A981" s="1"/>
    </row>
    <row r="982" spans="1:1" x14ac:dyDescent="0.35">
      <c r="A982" s="1"/>
    </row>
    <row r="983" spans="1:1" x14ac:dyDescent="0.35">
      <c r="A983" s="1"/>
    </row>
    <row r="984" spans="1:1" x14ac:dyDescent="0.35">
      <c r="A984" s="1"/>
    </row>
    <row r="985" spans="1:1" x14ac:dyDescent="0.35">
      <c r="A985" s="1"/>
    </row>
    <row r="986" spans="1:1" x14ac:dyDescent="0.35">
      <c r="A986" s="1"/>
    </row>
    <row r="987" spans="1:1" x14ac:dyDescent="0.35">
      <c r="A987" s="1"/>
    </row>
    <row r="988" spans="1:1" x14ac:dyDescent="0.35">
      <c r="A988" s="1"/>
    </row>
    <row r="989" spans="1:1" x14ac:dyDescent="0.35">
      <c r="A989" s="1"/>
    </row>
    <row r="990" spans="1:1" x14ac:dyDescent="0.35">
      <c r="A990" s="1"/>
    </row>
    <row r="991" spans="1:1" x14ac:dyDescent="0.35">
      <c r="A991" s="1"/>
    </row>
    <row r="992" spans="1:1" x14ac:dyDescent="0.35">
      <c r="A992" s="1"/>
    </row>
    <row r="993" spans="1:1" x14ac:dyDescent="0.35">
      <c r="A993" s="1"/>
    </row>
    <row r="994" spans="1:1" x14ac:dyDescent="0.35">
      <c r="A994" s="1"/>
    </row>
    <row r="995" spans="1:1" x14ac:dyDescent="0.35">
      <c r="A995" s="1"/>
    </row>
    <row r="996" spans="1:1" x14ac:dyDescent="0.35">
      <c r="A996" s="1"/>
    </row>
    <row r="997" spans="1:1" x14ac:dyDescent="0.35">
      <c r="A997" s="1"/>
    </row>
    <row r="998" spans="1:1" x14ac:dyDescent="0.35">
      <c r="A998" s="1"/>
    </row>
    <row r="999" spans="1:1" x14ac:dyDescent="0.35">
      <c r="A999" s="1"/>
    </row>
    <row r="1000" spans="1:1" x14ac:dyDescent="0.35">
      <c r="A1000" s="1"/>
    </row>
    <row r="1001" spans="1:1" x14ac:dyDescent="0.35">
      <c r="A1001" s="1"/>
    </row>
    <row r="1002" spans="1:1" x14ac:dyDescent="0.35">
      <c r="A1002" s="1"/>
    </row>
    <row r="1003" spans="1:1" x14ac:dyDescent="0.35">
      <c r="A1003" s="1"/>
    </row>
    <row r="1004" spans="1:1" x14ac:dyDescent="0.35">
      <c r="A1004" s="1"/>
    </row>
    <row r="1005" spans="1:1" x14ac:dyDescent="0.35">
      <c r="A1005" s="1"/>
    </row>
    <row r="1006" spans="1:1" x14ac:dyDescent="0.35">
      <c r="A1006" s="1"/>
    </row>
    <row r="1007" spans="1:1" x14ac:dyDescent="0.35">
      <c r="A1007" s="1"/>
    </row>
    <row r="1008" spans="1:1" x14ac:dyDescent="0.35">
      <c r="A1008" s="1"/>
    </row>
    <row r="1009" spans="1:1" x14ac:dyDescent="0.35">
      <c r="A1009" s="1"/>
    </row>
    <row r="1010" spans="1:1" x14ac:dyDescent="0.35">
      <c r="A1010" s="1"/>
    </row>
    <row r="1011" spans="1:1" x14ac:dyDescent="0.35">
      <c r="A1011" s="1"/>
    </row>
    <row r="1012" spans="1:1" x14ac:dyDescent="0.35">
      <c r="A1012" s="1"/>
    </row>
    <row r="1013" spans="1:1" x14ac:dyDescent="0.35">
      <c r="A1013" s="1"/>
    </row>
    <row r="1014" spans="1:1" x14ac:dyDescent="0.35">
      <c r="A1014" s="1"/>
    </row>
    <row r="1015" spans="1:1" x14ac:dyDescent="0.35">
      <c r="A1015" s="1"/>
    </row>
    <row r="1016" spans="1:1" x14ac:dyDescent="0.35">
      <c r="A1016" s="1"/>
    </row>
    <row r="1017" spans="1:1" x14ac:dyDescent="0.35">
      <c r="A1017" s="1"/>
    </row>
    <row r="1018" spans="1:1" x14ac:dyDescent="0.35">
      <c r="A1018" s="1"/>
    </row>
    <row r="1019" spans="1:1" x14ac:dyDescent="0.35">
      <c r="A1019" s="1"/>
    </row>
    <row r="1020" spans="1:1" x14ac:dyDescent="0.35">
      <c r="A1020" s="1"/>
    </row>
    <row r="1021" spans="1:1" x14ac:dyDescent="0.35">
      <c r="A1021" s="1"/>
    </row>
    <row r="1022" spans="1:1" x14ac:dyDescent="0.35">
      <c r="A1022" s="1"/>
    </row>
    <row r="1023" spans="1:1" x14ac:dyDescent="0.35">
      <c r="A1023" s="1"/>
    </row>
    <row r="1024" spans="1:1" x14ac:dyDescent="0.35">
      <c r="A1024" s="1"/>
    </row>
    <row r="1025" spans="1:1" x14ac:dyDescent="0.35">
      <c r="A1025" s="1"/>
    </row>
    <row r="1026" spans="1:1" x14ac:dyDescent="0.35">
      <c r="A1026" s="1"/>
    </row>
    <row r="1027" spans="1:1" x14ac:dyDescent="0.35">
      <c r="A1027" s="1"/>
    </row>
    <row r="1028" spans="1:1" x14ac:dyDescent="0.35">
      <c r="A1028" s="1"/>
    </row>
    <row r="1029" spans="1:1" x14ac:dyDescent="0.35">
      <c r="A1029" s="1"/>
    </row>
    <row r="1030" spans="1:1" x14ac:dyDescent="0.35">
      <c r="A1030" s="1"/>
    </row>
    <row r="1031" spans="1:1" x14ac:dyDescent="0.35">
      <c r="A1031" s="1"/>
    </row>
    <row r="1032" spans="1:1" x14ac:dyDescent="0.35">
      <c r="A1032" s="1"/>
    </row>
    <row r="1033" spans="1:1" x14ac:dyDescent="0.35">
      <c r="A1033" s="1"/>
    </row>
    <row r="1034" spans="1:1" x14ac:dyDescent="0.35">
      <c r="A1034" s="1"/>
    </row>
    <row r="1035" spans="1:1" x14ac:dyDescent="0.35">
      <c r="A1035" s="1"/>
    </row>
    <row r="1036" spans="1:1" x14ac:dyDescent="0.35">
      <c r="A1036" s="1"/>
    </row>
    <row r="1037" spans="1:1" x14ac:dyDescent="0.35">
      <c r="A1037" s="1"/>
    </row>
    <row r="1038" spans="1:1" x14ac:dyDescent="0.35">
      <c r="A1038" s="1"/>
    </row>
    <row r="1039" spans="1:1" x14ac:dyDescent="0.35">
      <c r="A1039" s="1"/>
    </row>
    <row r="1040" spans="1:1" x14ac:dyDescent="0.35">
      <c r="A1040" s="1"/>
    </row>
    <row r="1041" spans="1:1" x14ac:dyDescent="0.35">
      <c r="A1041" s="1"/>
    </row>
    <row r="1042" spans="1:1" x14ac:dyDescent="0.35">
      <c r="A1042" s="1"/>
    </row>
    <row r="1043" spans="1:1" x14ac:dyDescent="0.35">
      <c r="A1043" s="1"/>
    </row>
    <row r="1044" spans="1:1" x14ac:dyDescent="0.35">
      <c r="A1044" s="1"/>
    </row>
    <row r="1045" spans="1:1" x14ac:dyDescent="0.35">
      <c r="A1045" s="1"/>
    </row>
    <row r="1046" spans="1:1" x14ac:dyDescent="0.35">
      <c r="A1046" s="1"/>
    </row>
    <row r="1047" spans="1:1" x14ac:dyDescent="0.35">
      <c r="A1047" s="1"/>
    </row>
    <row r="1048" spans="1:1" x14ac:dyDescent="0.35">
      <c r="A1048" s="1"/>
    </row>
    <row r="1049" spans="1:1" x14ac:dyDescent="0.35">
      <c r="A1049" s="1"/>
    </row>
    <row r="1050" spans="1:1" x14ac:dyDescent="0.35">
      <c r="A1050" s="1"/>
    </row>
    <row r="1051" spans="1:1" x14ac:dyDescent="0.35">
      <c r="A1051" s="1"/>
    </row>
    <row r="1052" spans="1:1" x14ac:dyDescent="0.35">
      <c r="A1052" s="1"/>
    </row>
    <row r="1053" spans="1:1" x14ac:dyDescent="0.35">
      <c r="A1053" s="1"/>
    </row>
    <row r="1054" spans="1:1" x14ac:dyDescent="0.35">
      <c r="A1054" s="1"/>
    </row>
    <row r="1055" spans="1:1" x14ac:dyDescent="0.35">
      <c r="A1055" s="1"/>
    </row>
    <row r="1056" spans="1:1" x14ac:dyDescent="0.35">
      <c r="A1056" s="1"/>
    </row>
    <row r="1057" spans="1:1" x14ac:dyDescent="0.35">
      <c r="A1057" s="1"/>
    </row>
    <row r="1058" spans="1:1" x14ac:dyDescent="0.35">
      <c r="A1058" s="1"/>
    </row>
    <row r="1059" spans="1:1" x14ac:dyDescent="0.35">
      <c r="A1059" s="1"/>
    </row>
    <row r="1060" spans="1:1" x14ac:dyDescent="0.35">
      <c r="A1060" s="1"/>
    </row>
    <row r="1061" spans="1:1" x14ac:dyDescent="0.35">
      <c r="A1061" s="1"/>
    </row>
    <row r="1062" spans="1:1" x14ac:dyDescent="0.35">
      <c r="A1062" s="1"/>
    </row>
    <row r="1063" spans="1:1" x14ac:dyDescent="0.35">
      <c r="A1063" s="1"/>
    </row>
    <row r="1064" spans="1:1" x14ac:dyDescent="0.35">
      <c r="A1064" s="1"/>
    </row>
    <row r="1065" spans="1:1" x14ac:dyDescent="0.35">
      <c r="A1065" s="1"/>
    </row>
    <row r="1066" spans="1:1" x14ac:dyDescent="0.35">
      <c r="A1066" s="1"/>
    </row>
    <row r="1067" spans="1:1" x14ac:dyDescent="0.35">
      <c r="A1067" s="1"/>
    </row>
    <row r="1068" spans="1:1" x14ac:dyDescent="0.35">
      <c r="A1068" s="1"/>
    </row>
    <row r="1069" spans="1:1" x14ac:dyDescent="0.35">
      <c r="A1069" s="1"/>
    </row>
    <row r="1070" spans="1:1" x14ac:dyDescent="0.35">
      <c r="A1070" s="1"/>
    </row>
    <row r="1071" spans="1:1" x14ac:dyDescent="0.35">
      <c r="A1071" s="1"/>
    </row>
    <row r="1072" spans="1:1" x14ac:dyDescent="0.35">
      <c r="A1072" s="1"/>
    </row>
    <row r="1073" spans="1:1" x14ac:dyDescent="0.35">
      <c r="A1073" s="1"/>
    </row>
    <row r="1074" spans="1:1" x14ac:dyDescent="0.35">
      <c r="A1074" s="1"/>
    </row>
    <row r="1075" spans="1:1" x14ac:dyDescent="0.35">
      <c r="A1075" s="1"/>
    </row>
    <row r="1076" spans="1:1" x14ac:dyDescent="0.35">
      <c r="A1076" s="1"/>
    </row>
    <row r="1077" spans="1:1" x14ac:dyDescent="0.35">
      <c r="A1077" s="1"/>
    </row>
    <row r="1078" spans="1:1" x14ac:dyDescent="0.35">
      <c r="A1078" s="1"/>
    </row>
    <row r="1079" spans="1:1" x14ac:dyDescent="0.35">
      <c r="A1079" s="1"/>
    </row>
    <row r="1080" spans="1:1" x14ac:dyDescent="0.35">
      <c r="A1080" s="1"/>
    </row>
    <row r="1081" spans="1:1" x14ac:dyDescent="0.35">
      <c r="A1081" s="1"/>
    </row>
    <row r="1082" spans="1:1" x14ac:dyDescent="0.35">
      <c r="A1082" s="1"/>
    </row>
    <row r="1083" spans="1:1" x14ac:dyDescent="0.35">
      <c r="A1083" s="1"/>
    </row>
    <row r="1084" spans="1:1" x14ac:dyDescent="0.35">
      <c r="A1084" s="1"/>
    </row>
    <row r="1085" spans="1:1" x14ac:dyDescent="0.35">
      <c r="A1085" s="1"/>
    </row>
    <row r="1086" spans="1:1" x14ac:dyDescent="0.35">
      <c r="A1086" s="1"/>
    </row>
    <row r="1087" spans="1:1" x14ac:dyDescent="0.35">
      <c r="A1087" s="1"/>
    </row>
    <row r="1088" spans="1:1" x14ac:dyDescent="0.35">
      <c r="A1088" s="1"/>
    </row>
    <row r="1089" spans="1:1" x14ac:dyDescent="0.35">
      <c r="A1089" s="1"/>
    </row>
    <row r="1090" spans="1:1" x14ac:dyDescent="0.35">
      <c r="A1090" s="1"/>
    </row>
    <row r="1091" spans="1:1" x14ac:dyDescent="0.35">
      <c r="A1091" s="1"/>
    </row>
    <row r="1092" spans="1:1" x14ac:dyDescent="0.35">
      <c r="A1092" s="1"/>
    </row>
    <row r="1093" spans="1:1" x14ac:dyDescent="0.35">
      <c r="A1093" s="1"/>
    </row>
    <row r="1094" spans="1:1" x14ac:dyDescent="0.35">
      <c r="A1094" s="1"/>
    </row>
    <row r="1095" spans="1:1" x14ac:dyDescent="0.35">
      <c r="A1095" s="1"/>
    </row>
    <row r="1096" spans="1:1" x14ac:dyDescent="0.35">
      <c r="A1096" s="1"/>
    </row>
    <row r="1097" spans="1:1" x14ac:dyDescent="0.35">
      <c r="A1097" s="1"/>
    </row>
    <row r="1098" spans="1:1" x14ac:dyDescent="0.35">
      <c r="A1098" s="1"/>
    </row>
    <row r="1099" spans="1:1" x14ac:dyDescent="0.35">
      <c r="A1099" s="1"/>
    </row>
    <row r="1100" spans="1:1" x14ac:dyDescent="0.35">
      <c r="A1100" s="1"/>
    </row>
    <row r="1101" spans="1:1" x14ac:dyDescent="0.35">
      <c r="A1101" s="1"/>
    </row>
    <row r="1102" spans="1:1" x14ac:dyDescent="0.35">
      <c r="A1102" s="1"/>
    </row>
    <row r="1103" spans="1:1" x14ac:dyDescent="0.35">
      <c r="A1103" s="1"/>
    </row>
    <row r="1104" spans="1:1" x14ac:dyDescent="0.35">
      <c r="A1104" s="1"/>
    </row>
    <row r="1105" spans="1:1" x14ac:dyDescent="0.35">
      <c r="A1105" s="1"/>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row r="3989" spans="1:1" x14ac:dyDescent="0.35">
      <c r="A3989" s="1"/>
    </row>
    <row r="3990" spans="1:1" x14ac:dyDescent="0.35">
      <c r="A3990" s="1"/>
    </row>
    <row r="3991" spans="1:1" x14ac:dyDescent="0.35">
      <c r="A3991" s="1"/>
    </row>
    <row r="3992" spans="1:1" x14ac:dyDescent="0.35">
      <c r="A3992" s="1"/>
    </row>
    <row r="3993" spans="1:1" x14ac:dyDescent="0.35">
      <c r="A3993" s="1"/>
    </row>
    <row r="3994" spans="1:1" x14ac:dyDescent="0.35">
      <c r="A3994" s="1"/>
    </row>
    <row r="3995" spans="1:1" x14ac:dyDescent="0.35">
      <c r="A3995" s="1"/>
    </row>
    <row r="3996" spans="1:1" x14ac:dyDescent="0.35">
      <c r="A3996" s="1"/>
    </row>
    <row r="3997" spans="1:1" x14ac:dyDescent="0.35">
      <c r="A3997" s="1"/>
    </row>
    <row r="3998" spans="1:1" x14ac:dyDescent="0.35">
      <c r="A3998" s="1"/>
    </row>
    <row r="3999" spans="1:1" x14ac:dyDescent="0.35">
      <c r="A3999" s="1"/>
    </row>
    <row r="4000" spans="1:1" x14ac:dyDescent="0.35">
      <c r="A4000" s="1"/>
    </row>
    <row r="4001" spans="1:1" x14ac:dyDescent="0.35">
      <c r="A4001" s="1"/>
    </row>
    <row r="4002" spans="1:1" x14ac:dyDescent="0.35">
      <c r="A4002" s="1"/>
    </row>
    <row r="4003" spans="1:1" x14ac:dyDescent="0.35">
      <c r="A4003" s="1"/>
    </row>
    <row r="4004" spans="1:1" x14ac:dyDescent="0.35">
      <c r="A4004" s="1"/>
    </row>
    <row r="4005" spans="1:1" x14ac:dyDescent="0.35">
      <c r="A4005" s="1"/>
    </row>
    <row r="4006" spans="1:1" x14ac:dyDescent="0.35">
      <c r="A4006" s="1"/>
    </row>
    <row r="4007" spans="1:1" x14ac:dyDescent="0.35">
      <c r="A4007" s="1"/>
    </row>
    <row r="4008" spans="1:1" x14ac:dyDescent="0.35">
      <c r="A4008" s="1"/>
    </row>
    <row r="4009" spans="1:1" x14ac:dyDescent="0.35">
      <c r="A4009" s="1"/>
    </row>
    <row r="4010" spans="1:1" x14ac:dyDescent="0.35">
      <c r="A4010" s="1"/>
    </row>
    <row r="4011" spans="1:1" x14ac:dyDescent="0.35">
      <c r="A4011" s="1"/>
    </row>
    <row r="4012" spans="1:1" x14ac:dyDescent="0.35">
      <c r="A4012" s="1"/>
    </row>
    <row r="4013" spans="1:1" x14ac:dyDescent="0.35">
      <c r="A4013" s="1"/>
    </row>
    <row r="4014" spans="1:1" x14ac:dyDescent="0.35">
      <c r="A4014" s="1"/>
    </row>
    <row r="4015" spans="1:1" x14ac:dyDescent="0.35">
      <c r="A4015" s="1"/>
    </row>
    <row r="4016" spans="1:1" x14ac:dyDescent="0.35">
      <c r="A4016" s="1"/>
    </row>
    <row r="4017" spans="1:1" x14ac:dyDescent="0.35">
      <c r="A4017" s="1"/>
    </row>
    <row r="4018" spans="1:1" x14ac:dyDescent="0.35">
      <c r="A4018" s="1"/>
    </row>
    <row r="4019" spans="1:1" x14ac:dyDescent="0.35">
      <c r="A4019" s="1"/>
    </row>
    <row r="4020" spans="1:1" x14ac:dyDescent="0.35">
      <c r="A4020" s="1"/>
    </row>
    <row r="4021" spans="1:1" x14ac:dyDescent="0.35">
      <c r="A4021" s="1"/>
    </row>
    <row r="4022" spans="1:1" x14ac:dyDescent="0.35">
      <c r="A4022" s="1"/>
    </row>
    <row r="4023" spans="1:1" x14ac:dyDescent="0.35">
      <c r="A4023" s="1"/>
    </row>
    <row r="4024" spans="1:1" x14ac:dyDescent="0.35">
      <c r="A4024" s="1"/>
    </row>
    <row r="4025" spans="1:1" x14ac:dyDescent="0.35">
      <c r="A4025" s="1"/>
    </row>
    <row r="4026" spans="1:1" x14ac:dyDescent="0.35">
      <c r="A4026" s="1"/>
    </row>
    <row r="4027" spans="1:1" x14ac:dyDescent="0.35">
      <c r="A4027" s="1"/>
    </row>
    <row r="4028" spans="1:1" x14ac:dyDescent="0.35">
      <c r="A4028" s="1"/>
    </row>
    <row r="4029" spans="1:1" x14ac:dyDescent="0.35">
      <c r="A4029" s="1"/>
    </row>
    <row r="4030" spans="1:1" x14ac:dyDescent="0.35">
      <c r="A4030" s="1"/>
    </row>
    <row r="4031" spans="1:1" x14ac:dyDescent="0.35">
      <c r="A4031" s="1"/>
    </row>
    <row r="4032" spans="1:1" x14ac:dyDescent="0.35">
      <c r="A4032" s="1"/>
    </row>
    <row r="4033" spans="1:1" x14ac:dyDescent="0.35">
      <c r="A4033" s="1"/>
    </row>
    <row r="4034" spans="1:1" x14ac:dyDescent="0.35">
      <c r="A4034" s="1"/>
    </row>
    <row r="4035" spans="1:1" x14ac:dyDescent="0.35">
      <c r="A4035" s="1"/>
    </row>
    <row r="4036" spans="1:1" x14ac:dyDescent="0.35">
      <c r="A4036" s="1"/>
    </row>
    <row r="4037" spans="1:1" x14ac:dyDescent="0.35">
      <c r="A4037" s="1"/>
    </row>
    <row r="4038" spans="1:1" x14ac:dyDescent="0.35">
      <c r="A4038" s="1"/>
    </row>
    <row r="4039" spans="1:1" x14ac:dyDescent="0.35">
      <c r="A4039" s="1"/>
    </row>
    <row r="4040" spans="1:1" x14ac:dyDescent="0.35">
      <c r="A4040" s="1"/>
    </row>
    <row r="4041" spans="1:1" x14ac:dyDescent="0.35">
      <c r="A4041" s="1"/>
    </row>
    <row r="4042" spans="1:1" x14ac:dyDescent="0.35">
      <c r="A4042" s="1"/>
    </row>
    <row r="4043" spans="1:1" x14ac:dyDescent="0.35">
      <c r="A4043" s="1"/>
    </row>
    <row r="4044" spans="1:1" x14ac:dyDescent="0.35">
      <c r="A4044" s="1"/>
    </row>
    <row r="4045" spans="1:1" x14ac:dyDescent="0.35">
      <c r="A4045" s="1"/>
    </row>
    <row r="4046" spans="1:1" x14ac:dyDescent="0.35">
      <c r="A4046" s="1"/>
    </row>
    <row r="4047" spans="1:1" x14ac:dyDescent="0.35">
      <c r="A4047" s="1"/>
    </row>
    <row r="4048" spans="1:1" x14ac:dyDescent="0.35">
      <c r="A4048" s="1"/>
    </row>
    <row r="4049" spans="1:1" x14ac:dyDescent="0.35">
      <c r="A4049" s="1"/>
    </row>
    <row r="4050" spans="1:1" x14ac:dyDescent="0.35">
      <c r="A4050" s="1"/>
    </row>
    <row r="4051" spans="1:1" x14ac:dyDescent="0.35">
      <c r="A4051" s="1"/>
    </row>
    <row r="4052" spans="1:1" x14ac:dyDescent="0.35">
      <c r="A4052" s="1"/>
    </row>
    <row r="4053" spans="1:1" x14ac:dyDescent="0.35">
      <c r="A4053" s="1"/>
    </row>
    <row r="4054" spans="1:1" x14ac:dyDescent="0.35">
      <c r="A4054" s="1"/>
    </row>
    <row r="4055" spans="1:1" x14ac:dyDescent="0.35">
      <c r="A4055" s="1"/>
    </row>
    <row r="4056" spans="1:1" x14ac:dyDescent="0.35">
      <c r="A4056" s="1"/>
    </row>
    <row r="4057" spans="1:1" x14ac:dyDescent="0.35">
      <c r="A4057" s="1"/>
    </row>
    <row r="4058" spans="1:1" x14ac:dyDescent="0.35">
      <c r="A4058" s="1"/>
    </row>
    <row r="4059" spans="1:1" x14ac:dyDescent="0.35">
      <c r="A4059" s="1"/>
    </row>
    <row r="4060" spans="1:1" x14ac:dyDescent="0.35">
      <c r="A4060" s="1"/>
    </row>
    <row r="4061" spans="1:1" x14ac:dyDescent="0.35">
      <c r="A4061" s="1"/>
    </row>
    <row r="4062" spans="1:1" x14ac:dyDescent="0.35">
      <c r="A4062" s="1"/>
    </row>
    <row r="4063" spans="1:1" x14ac:dyDescent="0.35">
      <c r="A4063" s="1"/>
    </row>
    <row r="4064" spans="1:1" x14ac:dyDescent="0.35">
      <c r="A4064" s="1"/>
    </row>
    <row r="4065" spans="1:1" x14ac:dyDescent="0.35">
      <c r="A4065" s="1"/>
    </row>
    <row r="4066" spans="1:1" x14ac:dyDescent="0.35">
      <c r="A4066" s="1"/>
    </row>
    <row r="4067" spans="1:1" x14ac:dyDescent="0.35">
      <c r="A4067" s="1"/>
    </row>
    <row r="4068" spans="1:1" x14ac:dyDescent="0.35">
      <c r="A4068" s="1"/>
    </row>
    <row r="4069" spans="1:1" x14ac:dyDescent="0.35">
      <c r="A4069" s="1"/>
    </row>
    <row r="4070" spans="1:1" x14ac:dyDescent="0.35">
      <c r="A4070" s="1"/>
    </row>
    <row r="4071" spans="1:1" x14ac:dyDescent="0.35">
      <c r="A4071" s="1"/>
    </row>
    <row r="4072" spans="1:1" x14ac:dyDescent="0.35">
      <c r="A4072" s="1"/>
    </row>
    <row r="4073" spans="1:1" x14ac:dyDescent="0.35">
      <c r="A4073" s="1"/>
    </row>
    <row r="4074" spans="1:1" x14ac:dyDescent="0.35">
      <c r="A4074" s="1"/>
    </row>
    <row r="4075" spans="1:1" x14ac:dyDescent="0.35">
      <c r="A4075" s="1"/>
    </row>
    <row r="4076" spans="1:1" x14ac:dyDescent="0.35">
      <c r="A4076" s="1"/>
    </row>
    <row r="4077" spans="1:1" x14ac:dyDescent="0.35">
      <c r="A4077" s="1"/>
    </row>
    <row r="4078" spans="1:1" x14ac:dyDescent="0.35">
      <c r="A4078" s="1"/>
    </row>
    <row r="4079" spans="1:1" x14ac:dyDescent="0.35">
      <c r="A4079" s="1"/>
    </row>
    <row r="4080" spans="1:1" x14ac:dyDescent="0.35">
      <c r="A4080" s="1"/>
    </row>
    <row r="4081" spans="1:1" x14ac:dyDescent="0.35">
      <c r="A4081" s="1"/>
    </row>
    <row r="4082" spans="1:1" x14ac:dyDescent="0.35">
      <c r="A4082" s="1"/>
    </row>
    <row r="4083" spans="1:1" x14ac:dyDescent="0.35">
      <c r="A4083" s="1"/>
    </row>
    <row r="4084" spans="1:1" x14ac:dyDescent="0.35">
      <c r="A4084" s="1"/>
    </row>
    <row r="4085" spans="1:1" x14ac:dyDescent="0.35">
      <c r="A4085" s="1"/>
    </row>
    <row r="4086" spans="1:1" x14ac:dyDescent="0.35">
      <c r="A4086" s="1"/>
    </row>
    <row r="4087" spans="1:1" x14ac:dyDescent="0.35">
      <c r="A4087" s="1"/>
    </row>
    <row r="4088" spans="1:1" x14ac:dyDescent="0.35">
      <c r="A4088" s="1"/>
    </row>
    <row r="4089" spans="1:1" x14ac:dyDescent="0.35">
      <c r="A4089" s="1"/>
    </row>
    <row r="4090" spans="1:1" x14ac:dyDescent="0.35">
      <c r="A4090" s="1"/>
    </row>
    <row r="4091" spans="1:1" x14ac:dyDescent="0.35">
      <c r="A4091" s="1"/>
    </row>
    <row r="4092" spans="1:1" x14ac:dyDescent="0.35">
      <c r="A4092" s="1"/>
    </row>
    <row r="4093" spans="1:1" x14ac:dyDescent="0.35">
      <c r="A4093" s="1"/>
    </row>
    <row r="4094" spans="1:1" x14ac:dyDescent="0.35">
      <c r="A4094" s="1"/>
    </row>
    <row r="4095" spans="1:1" x14ac:dyDescent="0.35">
      <c r="A4095" s="1"/>
    </row>
    <row r="4096" spans="1:1" x14ac:dyDescent="0.35">
      <c r="A4096" s="1"/>
    </row>
    <row r="4097" spans="1:1" x14ac:dyDescent="0.35">
      <c r="A4097" s="1"/>
    </row>
    <row r="4098" spans="1:1" x14ac:dyDescent="0.35">
      <c r="A4098" s="1"/>
    </row>
    <row r="4099" spans="1:1" x14ac:dyDescent="0.35">
      <c r="A4099" s="1"/>
    </row>
    <row r="4100" spans="1:1" x14ac:dyDescent="0.35">
      <c r="A4100" s="1"/>
    </row>
    <row r="4101" spans="1:1" x14ac:dyDescent="0.35">
      <c r="A4101" s="1"/>
    </row>
    <row r="4102" spans="1:1" x14ac:dyDescent="0.35">
      <c r="A4102" s="1"/>
    </row>
    <row r="4103" spans="1:1" x14ac:dyDescent="0.35">
      <c r="A4103" s="1"/>
    </row>
    <row r="4104" spans="1:1" x14ac:dyDescent="0.35">
      <c r="A4104" s="1"/>
    </row>
    <row r="4105" spans="1:1" x14ac:dyDescent="0.35">
      <c r="A4105" s="1"/>
    </row>
    <row r="4106" spans="1:1" x14ac:dyDescent="0.35">
      <c r="A4106" s="1"/>
    </row>
    <row r="4107" spans="1:1" x14ac:dyDescent="0.35">
      <c r="A4107" s="1"/>
    </row>
    <row r="4108" spans="1:1" x14ac:dyDescent="0.35">
      <c r="A4108" s="1"/>
    </row>
    <row r="4109" spans="1:1" x14ac:dyDescent="0.35">
      <c r="A4109" s="1"/>
    </row>
    <row r="4110" spans="1:1" x14ac:dyDescent="0.35">
      <c r="A4110" s="1"/>
    </row>
    <row r="4111" spans="1:1" x14ac:dyDescent="0.35">
      <c r="A4111" s="1"/>
    </row>
    <row r="4112" spans="1:1" x14ac:dyDescent="0.35">
      <c r="A4112" s="1"/>
    </row>
    <row r="4113" spans="1:1" x14ac:dyDescent="0.35">
      <c r="A4113" s="1"/>
    </row>
    <row r="4114" spans="1:1" x14ac:dyDescent="0.35">
      <c r="A4114" s="1"/>
    </row>
    <row r="4115" spans="1:1" x14ac:dyDescent="0.35">
      <c r="A4115" s="1"/>
    </row>
    <row r="4116" spans="1:1" x14ac:dyDescent="0.35">
      <c r="A4116" s="1"/>
    </row>
    <row r="4117" spans="1:1" x14ac:dyDescent="0.35">
      <c r="A4117" s="1"/>
    </row>
    <row r="4118" spans="1:1" x14ac:dyDescent="0.35">
      <c r="A4118" s="1"/>
    </row>
    <row r="4119" spans="1:1" x14ac:dyDescent="0.35">
      <c r="A4119" s="1"/>
    </row>
    <row r="4120" spans="1:1" x14ac:dyDescent="0.35">
      <c r="A4120" s="1"/>
    </row>
    <row r="4121" spans="1:1" x14ac:dyDescent="0.35">
      <c r="A4121" s="1"/>
    </row>
    <row r="4122" spans="1:1" x14ac:dyDescent="0.35">
      <c r="A4122" s="1"/>
    </row>
    <row r="4123" spans="1:1" x14ac:dyDescent="0.35">
      <c r="A4123" s="1"/>
    </row>
    <row r="4124" spans="1:1" x14ac:dyDescent="0.35">
      <c r="A4124" s="1"/>
    </row>
    <row r="4125" spans="1:1" x14ac:dyDescent="0.35">
      <c r="A4125" s="1"/>
    </row>
    <row r="4126" spans="1:1" x14ac:dyDescent="0.35">
      <c r="A4126" s="1"/>
    </row>
    <row r="4127" spans="1:1" x14ac:dyDescent="0.35">
      <c r="A4127" s="1"/>
    </row>
    <row r="4128" spans="1:1" x14ac:dyDescent="0.35">
      <c r="A4128" s="1"/>
    </row>
    <row r="4129" spans="1:1" x14ac:dyDescent="0.35">
      <c r="A4129" s="1"/>
    </row>
    <row r="4130" spans="1:1" x14ac:dyDescent="0.35">
      <c r="A4130" s="1"/>
    </row>
    <row r="4131" spans="1:1" x14ac:dyDescent="0.35">
      <c r="A4131" s="1"/>
    </row>
    <row r="4132" spans="1:1" x14ac:dyDescent="0.35">
      <c r="A4132" s="1"/>
    </row>
    <row r="4133" spans="1:1" x14ac:dyDescent="0.35">
      <c r="A4133" s="1"/>
    </row>
    <row r="4134" spans="1:1" x14ac:dyDescent="0.35">
      <c r="A4134" s="1"/>
    </row>
    <row r="4135" spans="1:1" x14ac:dyDescent="0.35">
      <c r="A4135" s="1"/>
    </row>
    <row r="4136" spans="1:1" x14ac:dyDescent="0.35">
      <c r="A4136" s="1"/>
    </row>
    <row r="4137" spans="1:1" x14ac:dyDescent="0.35">
      <c r="A4137" s="1"/>
    </row>
    <row r="4138" spans="1:1" x14ac:dyDescent="0.35">
      <c r="A4138" s="1"/>
    </row>
    <row r="4139" spans="1:1" x14ac:dyDescent="0.35">
      <c r="A4139" s="1"/>
    </row>
    <row r="4140" spans="1:1" x14ac:dyDescent="0.35">
      <c r="A4140" s="1"/>
    </row>
    <row r="4141" spans="1:1" x14ac:dyDescent="0.35">
      <c r="A4141" s="1"/>
    </row>
    <row r="4142" spans="1:1" x14ac:dyDescent="0.35">
      <c r="A4142" s="1"/>
    </row>
    <row r="4143" spans="1:1" x14ac:dyDescent="0.35">
      <c r="A4143" s="1"/>
    </row>
    <row r="4144" spans="1:1" x14ac:dyDescent="0.35">
      <c r="A4144" s="1"/>
    </row>
    <row r="4145" spans="1:1" x14ac:dyDescent="0.35">
      <c r="A4145" s="1"/>
    </row>
    <row r="4146" spans="1:1" x14ac:dyDescent="0.35">
      <c r="A4146" s="1"/>
    </row>
    <row r="4147" spans="1:1" x14ac:dyDescent="0.35">
      <c r="A4147" s="1"/>
    </row>
    <row r="4148" spans="1:1" x14ac:dyDescent="0.35">
      <c r="A4148" s="1"/>
    </row>
    <row r="4149" spans="1:1" x14ac:dyDescent="0.35">
      <c r="A4149" s="1"/>
    </row>
    <row r="4150" spans="1:1" x14ac:dyDescent="0.35">
      <c r="A4150" s="1"/>
    </row>
    <row r="4151" spans="1:1" x14ac:dyDescent="0.35">
      <c r="A4151" s="1"/>
    </row>
    <row r="4152" spans="1:1" x14ac:dyDescent="0.35">
      <c r="A4152" s="1"/>
    </row>
    <row r="4153" spans="1:1" x14ac:dyDescent="0.35">
      <c r="A4153" s="1"/>
    </row>
    <row r="4154" spans="1:1" x14ac:dyDescent="0.35">
      <c r="A4154" s="1"/>
    </row>
    <row r="4155" spans="1:1" x14ac:dyDescent="0.35">
      <c r="A4155" s="1"/>
    </row>
    <row r="4156" spans="1:1" x14ac:dyDescent="0.35">
      <c r="A4156" s="1"/>
    </row>
    <row r="4157" spans="1:1" x14ac:dyDescent="0.35">
      <c r="A4157" s="1"/>
    </row>
    <row r="4158" spans="1:1" x14ac:dyDescent="0.35">
      <c r="A4158" s="1"/>
    </row>
    <row r="4159" spans="1:1" x14ac:dyDescent="0.35">
      <c r="A4159" s="1"/>
    </row>
    <row r="4160" spans="1:1" x14ac:dyDescent="0.35">
      <c r="A4160" s="1"/>
    </row>
    <row r="4161" spans="1:1" x14ac:dyDescent="0.35">
      <c r="A4161" s="1"/>
    </row>
    <row r="4162" spans="1:1" x14ac:dyDescent="0.35">
      <c r="A4162" s="1"/>
    </row>
    <row r="4163" spans="1:1" x14ac:dyDescent="0.35">
      <c r="A4163" s="1"/>
    </row>
    <row r="4164" spans="1:1" x14ac:dyDescent="0.35">
      <c r="A4164" s="1"/>
    </row>
    <row r="4165" spans="1:1" x14ac:dyDescent="0.35">
      <c r="A4165" s="1"/>
    </row>
    <row r="4166" spans="1:1" x14ac:dyDescent="0.35">
      <c r="A4166" s="1"/>
    </row>
    <row r="4167" spans="1:1" x14ac:dyDescent="0.35">
      <c r="A4167" s="1"/>
    </row>
    <row r="4168" spans="1:1" x14ac:dyDescent="0.35">
      <c r="A4168" s="1"/>
    </row>
    <row r="4169" spans="1:1" x14ac:dyDescent="0.35">
      <c r="A4169" s="1"/>
    </row>
    <row r="4170" spans="1:1" x14ac:dyDescent="0.35">
      <c r="A4170" s="1"/>
    </row>
    <row r="4171" spans="1:1" x14ac:dyDescent="0.35">
      <c r="A4171" s="1"/>
    </row>
    <row r="4172" spans="1:1" x14ac:dyDescent="0.35">
      <c r="A4172" s="1"/>
    </row>
    <row r="4173" spans="1:1" x14ac:dyDescent="0.35">
      <c r="A4173" s="1"/>
    </row>
    <row r="4174" spans="1:1" x14ac:dyDescent="0.35">
      <c r="A4174" s="1"/>
    </row>
    <row r="4175" spans="1:1" x14ac:dyDescent="0.35">
      <c r="A4175" s="1"/>
    </row>
    <row r="4176" spans="1:1" x14ac:dyDescent="0.35">
      <c r="A4176" s="1"/>
    </row>
    <row r="4177" spans="1:1" x14ac:dyDescent="0.35">
      <c r="A4177" s="1"/>
    </row>
    <row r="4178" spans="1:1" x14ac:dyDescent="0.35">
      <c r="A4178" s="1"/>
    </row>
    <row r="4179" spans="1:1" x14ac:dyDescent="0.35">
      <c r="A4179" s="1"/>
    </row>
    <row r="4180" spans="1:1" x14ac:dyDescent="0.35">
      <c r="A4180" s="1"/>
    </row>
    <row r="4181" spans="1:1" x14ac:dyDescent="0.35">
      <c r="A4181" s="1"/>
    </row>
    <row r="4182" spans="1:1" x14ac:dyDescent="0.35">
      <c r="A4182" s="1"/>
    </row>
    <row r="4183" spans="1:1" x14ac:dyDescent="0.35">
      <c r="A4183" s="1"/>
    </row>
    <row r="4184" spans="1:1" x14ac:dyDescent="0.35">
      <c r="A4184" s="1"/>
    </row>
    <row r="4185" spans="1:1" x14ac:dyDescent="0.35">
      <c r="A4185" s="1"/>
    </row>
    <row r="4186" spans="1:1" x14ac:dyDescent="0.35">
      <c r="A4186" s="1"/>
    </row>
    <row r="4187" spans="1:1" x14ac:dyDescent="0.35">
      <c r="A4187" s="1"/>
    </row>
    <row r="4188" spans="1:1" x14ac:dyDescent="0.35">
      <c r="A4188" s="1"/>
    </row>
    <row r="4189" spans="1:1" x14ac:dyDescent="0.35">
      <c r="A4189" s="1"/>
    </row>
    <row r="4190" spans="1:1" x14ac:dyDescent="0.35">
      <c r="A4190" s="1"/>
    </row>
    <row r="4191" spans="1:1" x14ac:dyDescent="0.35">
      <c r="A4191" s="1"/>
    </row>
    <row r="4192" spans="1:1" x14ac:dyDescent="0.35">
      <c r="A4192" s="1"/>
    </row>
    <row r="4193" spans="1:1" x14ac:dyDescent="0.35">
      <c r="A4193" s="1"/>
    </row>
    <row r="4194" spans="1:1" x14ac:dyDescent="0.35">
      <c r="A4194" s="1"/>
    </row>
    <row r="4195" spans="1:1" x14ac:dyDescent="0.35">
      <c r="A4195" s="1"/>
    </row>
    <row r="4196" spans="1:1" x14ac:dyDescent="0.35">
      <c r="A4196" s="1"/>
    </row>
    <row r="4197" spans="1:1" x14ac:dyDescent="0.35">
      <c r="A4197" s="1"/>
    </row>
    <row r="4198" spans="1:1" x14ac:dyDescent="0.35">
      <c r="A4198" s="1"/>
    </row>
    <row r="4199" spans="1:1" x14ac:dyDescent="0.35">
      <c r="A4199" s="1"/>
    </row>
    <row r="4200" spans="1:1" x14ac:dyDescent="0.35">
      <c r="A4200" s="1"/>
    </row>
    <row r="4201" spans="1:1" x14ac:dyDescent="0.35">
      <c r="A4201" s="1"/>
    </row>
    <row r="4202" spans="1:1" x14ac:dyDescent="0.35">
      <c r="A4202" s="1"/>
    </row>
    <row r="4203" spans="1:1" x14ac:dyDescent="0.35">
      <c r="A4203" s="1"/>
    </row>
    <row r="4204" spans="1:1" x14ac:dyDescent="0.35">
      <c r="A4204" s="1"/>
    </row>
    <row r="4205" spans="1:1" x14ac:dyDescent="0.35">
      <c r="A4205" s="1"/>
    </row>
    <row r="4206" spans="1:1" x14ac:dyDescent="0.35">
      <c r="A4206" s="1"/>
    </row>
    <row r="4207" spans="1:1" x14ac:dyDescent="0.35">
      <c r="A4207" s="1"/>
    </row>
    <row r="4208" spans="1:1" x14ac:dyDescent="0.35">
      <c r="A4208" s="1"/>
    </row>
    <row r="4209" spans="1:1" x14ac:dyDescent="0.35">
      <c r="A4209" s="1"/>
    </row>
    <row r="4210" spans="1:1" x14ac:dyDescent="0.35">
      <c r="A4210" s="1"/>
    </row>
    <row r="4211" spans="1:1" x14ac:dyDescent="0.35">
      <c r="A4211" s="1"/>
    </row>
    <row r="4212" spans="1:1" x14ac:dyDescent="0.35">
      <c r="A4212" s="1"/>
    </row>
    <row r="4213" spans="1:1" x14ac:dyDescent="0.35">
      <c r="A4213" s="1"/>
    </row>
    <row r="4214" spans="1:1" x14ac:dyDescent="0.35">
      <c r="A4214" s="1"/>
    </row>
    <row r="4215" spans="1:1" x14ac:dyDescent="0.35">
      <c r="A4215" s="1"/>
    </row>
    <row r="4216" spans="1:1" x14ac:dyDescent="0.35">
      <c r="A4216" s="1"/>
    </row>
    <row r="4217" spans="1:1" x14ac:dyDescent="0.35">
      <c r="A4217" s="1"/>
    </row>
    <row r="4218" spans="1:1" x14ac:dyDescent="0.35">
      <c r="A4218" s="1"/>
    </row>
    <row r="4219" spans="1:1" x14ac:dyDescent="0.35">
      <c r="A4219" s="1"/>
    </row>
    <row r="4220" spans="1:1" x14ac:dyDescent="0.35">
      <c r="A4220" s="1"/>
    </row>
    <row r="4221" spans="1:1" x14ac:dyDescent="0.35">
      <c r="A4221" s="1"/>
    </row>
    <row r="4222" spans="1:1" x14ac:dyDescent="0.35">
      <c r="A4222" s="1"/>
    </row>
    <row r="4223" spans="1:1" x14ac:dyDescent="0.35">
      <c r="A4223" s="1"/>
    </row>
    <row r="4224" spans="1:1" x14ac:dyDescent="0.35">
      <c r="A4224" s="1"/>
    </row>
    <row r="4225" spans="1:1" x14ac:dyDescent="0.35">
      <c r="A4225" s="1"/>
    </row>
    <row r="4226" spans="1:1" x14ac:dyDescent="0.35">
      <c r="A4226" s="1"/>
    </row>
    <row r="4227" spans="1:1" x14ac:dyDescent="0.35">
      <c r="A4227" s="1"/>
    </row>
    <row r="4228" spans="1:1" x14ac:dyDescent="0.35">
      <c r="A4228" s="1"/>
    </row>
    <row r="4229" spans="1:1" x14ac:dyDescent="0.35">
      <c r="A4229" s="1"/>
    </row>
    <row r="4230" spans="1:1" x14ac:dyDescent="0.35">
      <c r="A4230" s="1"/>
    </row>
    <row r="4231" spans="1:1" x14ac:dyDescent="0.35">
      <c r="A4231" s="1"/>
    </row>
    <row r="4232" spans="1:1" x14ac:dyDescent="0.35">
      <c r="A4232" s="1"/>
    </row>
    <row r="4233" spans="1:1" x14ac:dyDescent="0.35">
      <c r="A4233" s="1"/>
    </row>
    <row r="4234" spans="1:1" x14ac:dyDescent="0.35">
      <c r="A4234" s="1"/>
    </row>
    <row r="4235" spans="1:1" x14ac:dyDescent="0.35">
      <c r="A4235" s="1"/>
    </row>
    <row r="4236" spans="1:1" x14ac:dyDescent="0.35">
      <c r="A4236" s="1"/>
    </row>
    <row r="4237" spans="1:1" x14ac:dyDescent="0.35">
      <c r="A4237" s="1"/>
    </row>
    <row r="4238" spans="1:1" x14ac:dyDescent="0.35">
      <c r="A4238" s="1"/>
    </row>
    <row r="4239" spans="1:1" x14ac:dyDescent="0.35">
      <c r="A4239" s="1"/>
    </row>
    <row r="4240" spans="1:1" x14ac:dyDescent="0.35">
      <c r="A4240" s="1"/>
    </row>
    <row r="4241" spans="1:1" x14ac:dyDescent="0.35">
      <c r="A4241" s="1"/>
    </row>
    <row r="4242" spans="1:1" x14ac:dyDescent="0.35">
      <c r="A4242" s="1"/>
    </row>
    <row r="4243" spans="1:1" x14ac:dyDescent="0.35">
      <c r="A4243" s="1"/>
    </row>
    <row r="4244" spans="1:1" x14ac:dyDescent="0.35">
      <c r="A4244" s="1"/>
    </row>
    <row r="4245" spans="1:1" x14ac:dyDescent="0.35">
      <c r="A4245" s="1"/>
    </row>
    <row r="4246" spans="1:1" x14ac:dyDescent="0.35">
      <c r="A4246" s="1"/>
    </row>
    <row r="4247" spans="1:1" x14ac:dyDescent="0.35">
      <c r="A4247" s="1"/>
    </row>
    <row r="4248" spans="1:1" x14ac:dyDescent="0.35">
      <c r="A4248" s="1"/>
    </row>
    <row r="4249" spans="1:1" x14ac:dyDescent="0.35">
      <c r="A4249" s="1"/>
    </row>
    <row r="4250" spans="1:1" x14ac:dyDescent="0.35">
      <c r="A4250" s="1"/>
    </row>
    <row r="4251" spans="1:1" x14ac:dyDescent="0.35">
      <c r="A4251" s="1"/>
    </row>
    <row r="4252" spans="1:1" x14ac:dyDescent="0.35">
      <c r="A4252" s="1"/>
    </row>
    <row r="4253" spans="1:1" x14ac:dyDescent="0.35">
      <c r="A4253" s="1"/>
    </row>
    <row r="4254" spans="1:1" x14ac:dyDescent="0.35">
      <c r="A4254" s="1"/>
    </row>
    <row r="4255" spans="1:1" x14ac:dyDescent="0.35">
      <c r="A4255" s="1"/>
    </row>
    <row r="4256" spans="1:1" x14ac:dyDescent="0.35">
      <c r="A4256" s="1"/>
    </row>
    <row r="4257" spans="1:1" x14ac:dyDescent="0.35">
      <c r="A4257" s="1"/>
    </row>
    <row r="4258" spans="1:1" x14ac:dyDescent="0.35">
      <c r="A4258" s="1"/>
    </row>
    <row r="4259" spans="1:1" x14ac:dyDescent="0.35">
      <c r="A4259" s="1"/>
    </row>
    <row r="4260" spans="1:1" x14ac:dyDescent="0.35">
      <c r="A4260" s="1"/>
    </row>
    <row r="4261" spans="1:1" x14ac:dyDescent="0.35">
      <c r="A4261" s="1"/>
    </row>
    <row r="4262" spans="1:1" x14ac:dyDescent="0.35">
      <c r="A4262" s="1"/>
    </row>
    <row r="4263" spans="1:1" x14ac:dyDescent="0.35">
      <c r="A4263" s="1"/>
    </row>
    <row r="4264" spans="1:1" x14ac:dyDescent="0.35">
      <c r="A4264" s="1"/>
    </row>
    <row r="4265" spans="1:1" x14ac:dyDescent="0.35">
      <c r="A4265" s="1"/>
    </row>
    <row r="4266" spans="1:1" x14ac:dyDescent="0.35">
      <c r="A4266" s="1"/>
    </row>
    <row r="4267" spans="1:1" x14ac:dyDescent="0.35">
      <c r="A4267" s="1"/>
    </row>
    <row r="4268" spans="1:1" x14ac:dyDescent="0.35">
      <c r="A4268" s="1"/>
    </row>
    <row r="4269" spans="1:1" x14ac:dyDescent="0.35">
      <c r="A4269" s="1"/>
    </row>
    <row r="4270" spans="1:1" x14ac:dyDescent="0.35">
      <c r="A4270" s="1"/>
    </row>
    <row r="4271" spans="1:1" x14ac:dyDescent="0.35">
      <c r="A4271" s="1"/>
    </row>
    <row r="4272" spans="1:1" x14ac:dyDescent="0.35">
      <c r="A4272" s="1"/>
    </row>
    <row r="4273" spans="1:1" x14ac:dyDescent="0.35">
      <c r="A4273" s="1"/>
    </row>
    <row r="4274" spans="1:1" x14ac:dyDescent="0.35">
      <c r="A4274" s="1"/>
    </row>
    <row r="4275" spans="1:1" x14ac:dyDescent="0.35">
      <c r="A4275" s="1"/>
    </row>
    <row r="4276" spans="1:1" x14ac:dyDescent="0.35">
      <c r="A4276" s="1"/>
    </row>
    <row r="4277" spans="1:1" x14ac:dyDescent="0.35">
      <c r="A4277" s="1"/>
    </row>
    <row r="4278" spans="1:1" x14ac:dyDescent="0.35">
      <c r="A4278" s="1"/>
    </row>
    <row r="4279" spans="1:1" x14ac:dyDescent="0.35">
      <c r="A4279" s="1"/>
    </row>
    <row r="4280" spans="1:1" x14ac:dyDescent="0.35">
      <c r="A4280" s="1"/>
    </row>
    <row r="4281" spans="1:1" x14ac:dyDescent="0.35">
      <c r="A4281" s="1"/>
    </row>
    <row r="4282" spans="1:1" x14ac:dyDescent="0.35">
      <c r="A4282" s="1"/>
    </row>
    <row r="4283" spans="1:1" x14ac:dyDescent="0.35">
      <c r="A4283" s="1"/>
    </row>
    <row r="4284" spans="1:1" x14ac:dyDescent="0.35">
      <c r="A4284" s="1"/>
    </row>
    <row r="4285" spans="1:1" x14ac:dyDescent="0.35">
      <c r="A4285" s="1"/>
    </row>
    <row r="4286" spans="1:1" x14ac:dyDescent="0.35">
      <c r="A4286" s="1"/>
    </row>
    <row r="4287" spans="1:1" x14ac:dyDescent="0.35">
      <c r="A4287" s="1"/>
    </row>
    <row r="4288" spans="1:1" x14ac:dyDescent="0.35">
      <c r="A4288" s="1"/>
    </row>
    <row r="4289" spans="1:1" x14ac:dyDescent="0.35">
      <c r="A4289" s="1"/>
    </row>
    <row r="4290" spans="1:1" x14ac:dyDescent="0.35">
      <c r="A4290" s="1"/>
    </row>
    <row r="4291" spans="1:1" x14ac:dyDescent="0.35">
      <c r="A4291" s="1"/>
    </row>
    <row r="4292" spans="1:1" x14ac:dyDescent="0.35">
      <c r="A4292" s="1"/>
    </row>
    <row r="4293" spans="1:1" x14ac:dyDescent="0.35">
      <c r="A4293" s="1"/>
    </row>
    <row r="4294" spans="1:1" x14ac:dyDescent="0.35">
      <c r="A4294" s="1"/>
    </row>
    <row r="4295" spans="1:1" x14ac:dyDescent="0.35">
      <c r="A4295" s="1"/>
    </row>
    <row r="4296" spans="1:1" x14ac:dyDescent="0.35">
      <c r="A4296" s="1"/>
    </row>
    <row r="4297" spans="1:1" x14ac:dyDescent="0.35">
      <c r="A4297" s="1"/>
    </row>
    <row r="4298" spans="1:1" x14ac:dyDescent="0.35">
      <c r="A4298" s="1"/>
    </row>
    <row r="4299" spans="1:1" x14ac:dyDescent="0.35">
      <c r="A4299" s="1"/>
    </row>
    <row r="4300" spans="1:1" x14ac:dyDescent="0.35">
      <c r="A4300" s="1"/>
    </row>
    <row r="4301" spans="1:1" x14ac:dyDescent="0.35">
      <c r="A4301" s="1"/>
    </row>
    <row r="4302" spans="1:1" x14ac:dyDescent="0.35">
      <c r="A4302" s="1"/>
    </row>
    <row r="4303" spans="1:1" x14ac:dyDescent="0.35">
      <c r="A4303" s="1"/>
    </row>
    <row r="4304" spans="1:1" x14ac:dyDescent="0.35">
      <c r="A4304" s="1"/>
    </row>
    <row r="4305" spans="1:1" x14ac:dyDescent="0.35">
      <c r="A4305" s="1"/>
    </row>
    <row r="4306" spans="1:1" x14ac:dyDescent="0.35">
      <c r="A4306" s="1"/>
    </row>
    <row r="4307" spans="1:1" x14ac:dyDescent="0.35">
      <c r="A4307" s="1"/>
    </row>
    <row r="4308" spans="1:1" x14ac:dyDescent="0.35">
      <c r="A4308" s="1"/>
    </row>
    <row r="4309" spans="1:1" x14ac:dyDescent="0.35">
      <c r="A4309" s="1"/>
    </row>
    <row r="4310" spans="1:1" x14ac:dyDescent="0.35">
      <c r="A4310" s="1"/>
    </row>
    <row r="4311" spans="1:1" x14ac:dyDescent="0.35">
      <c r="A4311" s="1"/>
    </row>
    <row r="4312" spans="1:1" x14ac:dyDescent="0.35">
      <c r="A4312" s="1"/>
    </row>
    <row r="4313" spans="1:1" x14ac:dyDescent="0.35">
      <c r="A4313" s="1"/>
    </row>
    <row r="4314" spans="1:1" x14ac:dyDescent="0.35">
      <c r="A4314" s="1"/>
    </row>
    <row r="4315" spans="1:1" x14ac:dyDescent="0.35">
      <c r="A4315" s="1"/>
    </row>
    <row r="4316" spans="1:1" x14ac:dyDescent="0.35">
      <c r="A4316" s="1"/>
    </row>
    <row r="4317" spans="1:1" x14ac:dyDescent="0.35">
      <c r="A4317" s="1"/>
    </row>
    <row r="4318" spans="1:1" x14ac:dyDescent="0.35">
      <c r="A4318" s="1"/>
    </row>
    <row r="4319" spans="1:1" x14ac:dyDescent="0.35">
      <c r="A4319" s="1"/>
    </row>
    <row r="4320" spans="1:1" x14ac:dyDescent="0.35">
      <c r="A4320" s="1"/>
    </row>
    <row r="4321" spans="1:1" x14ac:dyDescent="0.35">
      <c r="A4321" s="1"/>
    </row>
    <row r="4322" spans="1:1" x14ac:dyDescent="0.35">
      <c r="A4322" s="1"/>
    </row>
    <row r="4323" spans="1:1" x14ac:dyDescent="0.35">
      <c r="A4323" s="1"/>
    </row>
    <row r="4324" spans="1:1" x14ac:dyDescent="0.35">
      <c r="A4324" s="1"/>
    </row>
    <row r="4325" spans="1:1" x14ac:dyDescent="0.35">
      <c r="A4325" s="1"/>
    </row>
    <row r="4326" spans="1:1" x14ac:dyDescent="0.35">
      <c r="A4326" s="1"/>
    </row>
    <row r="4327" spans="1:1" x14ac:dyDescent="0.35">
      <c r="A4327" s="1"/>
    </row>
    <row r="4328" spans="1:1" x14ac:dyDescent="0.35">
      <c r="A4328" s="1"/>
    </row>
    <row r="4329" spans="1:1" x14ac:dyDescent="0.35">
      <c r="A4329" s="1"/>
    </row>
    <row r="4330" spans="1:1" x14ac:dyDescent="0.35">
      <c r="A4330" s="1"/>
    </row>
    <row r="4331" spans="1:1" x14ac:dyDescent="0.35">
      <c r="A4331" s="1"/>
    </row>
    <row r="4332" spans="1:1" x14ac:dyDescent="0.35">
      <c r="A4332" s="1"/>
    </row>
    <row r="4333" spans="1:1" x14ac:dyDescent="0.35">
      <c r="A4333" s="1"/>
    </row>
    <row r="4334" spans="1:1" x14ac:dyDescent="0.35">
      <c r="A4334" s="1"/>
    </row>
    <row r="4335" spans="1:1" x14ac:dyDescent="0.35">
      <c r="A4335" s="1"/>
    </row>
    <row r="4336" spans="1:1" x14ac:dyDescent="0.35">
      <c r="A4336" s="1"/>
    </row>
    <row r="4337" spans="1:1" x14ac:dyDescent="0.35">
      <c r="A4337" s="1"/>
    </row>
    <row r="4338" spans="1:1" x14ac:dyDescent="0.35">
      <c r="A4338" s="1"/>
    </row>
    <row r="4339" spans="1:1" x14ac:dyDescent="0.35">
      <c r="A4339" s="1"/>
    </row>
    <row r="4340" spans="1:1" x14ac:dyDescent="0.35">
      <c r="A4340" s="1"/>
    </row>
    <row r="4341" spans="1:1" x14ac:dyDescent="0.35">
      <c r="A4341" s="1"/>
    </row>
    <row r="4342" spans="1:1" x14ac:dyDescent="0.35">
      <c r="A4342" s="1"/>
    </row>
    <row r="4343" spans="1:1" x14ac:dyDescent="0.35">
      <c r="A4343" s="1"/>
    </row>
    <row r="4344" spans="1:1" x14ac:dyDescent="0.35">
      <c r="A4344" s="1"/>
    </row>
    <row r="4345" spans="1:1" x14ac:dyDescent="0.35">
      <c r="A4345" s="1"/>
    </row>
    <row r="4346" spans="1:1" x14ac:dyDescent="0.35">
      <c r="A4346" s="1"/>
    </row>
    <row r="4347" spans="1:1" x14ac:dyDescent="0.35">
      <c r="A4347" s="1"/>
    </row>
    <row r="4348" spans="1:1" x14ac:dyDescent="0.35">
      <c r="A4348" s="1"/>
    </row>
    <row r="4349" spans="1:1" x14ac:dyDescent="0.35">
      <c r="A4349" s="1"/>
    </row>
    <row r="4350" spans="1:1" x14ac:dyDescent="0.35">
      <c r="A4350" s="1"/>
    </row>
    <row r="4351" spans="1:1" x14ac:dyDescent="0.35">
      <c r="A4351" s="1"/>
    </row>
    <row r="4352" spans="1:1" x14ac:dyDescent="0.35">
      <c r="A4352" s="1"/>
    </row>
    <row r="4353" spans="1:1" x14ac:dyDescent="0.35">
      <c r="A4353" s="1"/>
    </row>
    <row r="4354" spans="1:1" x14ac:dyDescent="0.35">
      <c r="A4354" s="1"/>
    </row>
    <row r="4355" spans="1:1" x14ac:dyDescent="0.35">
      <c r="A4355" s="1"/>
    </row>
    <row r="4356" spans="1:1" x14ac:dyDescent="0.35">
      <c r="A4356" s="1"/>
    </row>
    <row r="4357" spans="1:1" x14ac:dyDescent="0.35">
      <c r="A4357" s="1"/>
    </row>
    <row r="4358" spans="1:1" x14ac:dyDescent="0.35">
      <c r="A4358" s="1"/>
    </row>
    <row r="4359" spans="1:1" x14ac:dyDescent="0.35">
      <c r="A4359" s="1"/>
    </row>
    <row r="4360" spans="1:1" x14ac:dyDescent="0.35">
      <c r="A4360" s="1"/>
    </row>
    <row r="4361" spans="1:1" x14ac:dyDescent="0.35">
      <c r="A4361" s="1"/>
    </row>
    <row r="4362" spans="1:1" x14ac:dyDescent="0.35">
      <c r="A4362" s="1"/>
    </row>
    <row r="4363" spans="1:1" x14ac:dyDescent="0.35">
      <c r="A4363" s="1"/>
    </row>
    <row r="4364" spans="1:1" x14ac:dyDescent="0.35">
      <c r="A4364" s="1"/>
    </row>
    <row r="4365" spans="1:1" x14ac:dyDescent="0.35">
      <c r="A4365" s="1"/>
    </row>
    <row r="4366" spans="1:1" x14ac:dyDescent="0.35">
      <c r="A4366" s="1"/>
    </row>
    <row r="4367" spans="1:1" x14ac:dyDescent="0.35">
      <c r="A4367" s="1"/>
    </row>
    <row r="4368" spans="1:1" x14ac:dyDescent="0.35">
      <c r="A4368" s="1"/>
    </row>
    <row r="4369" spans="1:1" x14ac:dyDescent="0.35">
      <c r="A4369" s="1"/>
    </row>
    <row r="4370" spans="1:1" x14ac:dyDescent="0.35">
      <c r="A4370" s="1"/>
    </row>
    <row r="4371" spans="1:1" x14ac:dyDescent="0.35">
      <c r="A4371" s="1"/>
    </row>
    <row r="4372" spans="1:1" x14ac:dyDescent="0.35">
      <c r="A4372" s="1"/>
    </row>
    <row r="4373" spans="1:1" x14ac:dyDescent="0.35">
      <c r="A4373" s="1"/>
    </row>
    <row r="4374" spans="1:1" x14ac:dyDescent="0.35">
      <c r="A4374" s="1"/>
    </row>
    <row r="4375" spans="1:1" x14ac:dyDescent="0.35">
      <c r="A4375" s="1"/>
    </row>
    <row r="4376" spans="1:1" x14ac:dyDescent="0.35">
      <c r="A4376" s="1"/>
    </row>
    <row r="4377" spans="1:1" x14ac:dyDescent="0.35">
      <c r="A4377" s="1"/>
    </row>
    <row r="4378" spans="1:1" x14ac:dyDescent="0.35">
      <c r="A4378" s="1"/>
    </row>
    <row r="4379" spans="1:1" x14ac:dyDescent="0.35">
      <c r="A4379" s="1"/>
    </row>
    <row r="4380" spans="1:1" x14ac:dyDescent="0.35">
      <c r="A4380" s="1"/>
    </row>
    <row r="4381" spans="1:1" x14ac:dyDescent="0.35">
      <c r="A4381" s="1"/>
    </row>
    <row r="4382" spans="1:1" x14ac:dyDescent="0.35">
      <c r="A4382" s="1"/>
    </row>
    <row r="4383" spans="1:1" x14ac:dyDescent="0.35">
      <c r="A4383" s="1"/>
    </row>
    <row r="4384" spans="1:1" x14ac:dyDescent="0.35">
      <c r="A4384" s="1"/>
    </row>
    <row r="4385" spans="1:1" x14ac:dyDescent="0.35">
      <c r="A4385" s="1"/>
    </row>
    <row r="4386" spans="1:1" x14ac:dyDescent="0.35">
      <c r="A4386" s="1"/>
    </row>
    <row r="4387" spans="1:1" x14ac:dyDescent="0.35">
      <c r="A4387" s="1"/>
    </row>
    <row r="4388" spans="1:1" x14ac:dyDescent="0.35">
      <c r="A4388" s="1"/>
    </row>
    <row r="4389" spans="1:1" x14ac:dyDescent="0.35">
      <c r="A4389" s="1"/>
    </row>
    <row r="4390" spans="1:1" x14ac:dyDescent="0.35">
      <c r="A4390" s="1"/>
    </row>
    <row r="4391" spans="1:1" x14ac:dyDescent="0.35">
      <c r="A4391" s="1"/>
    </row>
    <row r="4392" spans="1:1" x14ac:dyDescent="0.35">
      <c r="A4392" s="1"/>
    </row>
    <row r="4393" spans="1:1" x14ac:dyDescent="0.35">
      <c r="A4393" s="1"/>
    </row>
    <row r="4394" spans="1:1" x14ac:dyDescent="0.35">
      <c r="A4394" s="1"/>
    </row>
    <row r="4395" spans="1:1" x14ac:dyDescent="0.35">
      <c r="A4395" s="1"/>
    </row>
    <row r="4396" spans="1:1" x14ac:dyDescent="0.35">
      <c r="A4396" s="1"/>
    </row>
    <row r="4397" spans="1:1" x14ac:dyDescent="0.35">
      <c r="A4397" s="1"/>
    </row>
    <row r="4398" spans="1:1" x14ac:dyDescent="0.35">
      <c r="A4398" s="1"/>
    </row>
    <row r="4399" spans="1:1" x14ac:dyDescent="0.35">
      <c r="A4399" s="1"/>
    </row>
    <row r="4400" spans="1:1" x14ac:dyDescent="0.35">
      <c r="A4400" s="1"/>
    </row>
    <row r="4401" spans="1:1" x14ac:dyDescent="0.35">
      <c r="A4401" s="1"/>
    </row>
    <row r="4402" spans="1:1" x14ac:dyDescent="0.35">
      <c r="A4402" s="1"/>
    </row>
    <row r="4403" spans="1:1" x14ac:dyDescent="0.35">
      <c r="A4403" s="1"/>
    </row>
    <row r="4404" spans="1:1" x14ac:dyDescent="0.35">
      <c r="A4404" s="1"/>
    </row>
    <row r="4405" spans="1:1" x14ac:dyDescent="0.35">
      <c r="A4405" s="1"/>
    </row>
    <row r="4406" spans="1:1" x14ac:dyDescent="0.35">
      <c r="A4406" s="1"/>
    </row>
    <row r="4407" spans="1:1" x14ac:dyDescent="0.35">
      <c r="A4407" s="1"/>
    </row>
    <row r="4408" spans="1:1" x14ac:dyDescent="0.35">
      <c r="A4408" s="1"/>
    </row>
    <row r="4409" spans="1:1" x14ac:dyDescent="0.35">
      <c r="A4409" s="1"/>
    </row>
    <row r="4410" spans="1:1" x14ac:dyDescent="0.35">
      <c r="A4410" s="1"/>
    </row>
    <row r="4411" spans="1:1" x14ac:dyDescent="0.35">
      <c r="A4411" s="1"/>
    </row>
    <row r="4412" spans="1:1" x14ac:dyDescent="0.35">
      <c r="A4412" s="1"/>
    </row>
    <row r="4413" spans="1:1" x14ac:dyDescent="0.35">
      <c r="A4413" s="1"/>
    </row>
    <row r="4414" spans="1:1" x14ac:dyDescent="0.35">
      <c r="A4414" s="1"/>
    </row>
    <row r="4415" spans="1:1" x14ac:dyDescent="0.35">
      <c r="A4415" s="1"/>
    </row>
    <row r="4416" spans="1:1" x14ac:dyDescent="0.35">
      <c r="A4416" s="1"/>
    </row>
    <row r="4417" spans="1:1" x14ac:dyDescent="0.35">
      <c r="A4417" s="1"/>
    </row>
    <row r="4418" spans="1:1" x14ac:dyDescent="0.35">
      <c r="A4418" s="1"/>
    </row>
    <row r="4419" spans="1:1" x14ac:dyDescent="0.35">
      <c r="A4419" s="1"/>
    </row>
    <row r="4420" spans="1:1" x14ac:dyDescent="0.35">
      <c r="A4420" s="1"/>
    </row>
    <row r="4421" spans="1:1" x14ac:dyDescent="0.35">
      <c r="A4421" s="1"/>
    </row>
    <row r="4422" spans="1:1" x14ac:dyDescent="0.35">
      <c r="A4422" s="1"/>
    </row>
    <row r="4423" spans="1:1" x14ac:dyDescent="0.35">
      <c r="A4423" s="1"/>
    </row>
    <row r="4424" spans="1:1" x14ac:dyDescent="0.35">
      <c r="A4424" s="1"/>
    </row>
    <row r="4425" spans="1:1" x14ac:dyDescent="0.35">
      <c r="A4425" s="1"/>
    </row>
    <row r="4426" spans="1:1" x14ac:dyDescent="0.35">
      <c r="A4426" s="1"/>
    </row>
    <row r="4427" spans="1:1" x14ac:dyDescent="0.35">
      <c r="A4427" s="1"/>
    </row>
    <row r="4428" spans="1:1" x14ac:dyDescent="0.35">
      <c r="A4428" s="1"/>
    </row>
    <row r="4429" spans="1:1" x14ac:dyDescent="0.35">
      <c r="A4429" s="1"/>
    </row>
    <row r="4430" spans="1:1" x14ac:dyDescent="0.35">
      <c r="A4430" s="1"/>
    </row>
    <row r="4431" spans="1:1" x14ac:dyDescent="0.35">
      <c r="A4431" s="1"/>
    </row>
    <row r="4432" spans="1:1" x14ac:dyDescent="0.35">
      <c r="A4432" s="1"/>
    </row>
    <row r="4433" spans="1:1" x14ac:dyDescent="0.35">
      <c r="A4433" s="1"/>
    </row>
    <row r="4434" spans="1:1" x14ac:dyDescent="0.35">
      <c r="A4434" s="1"/>
    </row>
    <row r="4435" spans="1:1" x14ac:dyDescent="0.35">
      <c r="A4435" s="1"/>
    </row>
    <row r="4436" spans="1:1" x14ac:dyDescent="0.35">
      <c r="A4436" s="1"/>
    </row>
    <row r="4437" spans="1:1" x14ac:dyDescent="0.35">
      <c r="A4437" s="1"/>
    </row>
    <row r="4438" spans="1:1" x14ac:dyDescent="0.35">
      <c r="A4438" s="1"/>
    </row>
    <row r="4439" spans="1:1" x14ac:dyDescent="0.35">
      <c r="A4439" s="1"/>
    </row>
    <row r="4440" spans="1:1" x14ac:dyDescent="0.35">
      <c r="A4440" s="1"/>
    </row>
    <row r="4441" spans="1:1" x14ac:dyDescent="0.35">
      <c r="A4441" s="1"/>
    </row>
    <row r="4442" spans="1:1" x14ac:dyDescent="0.35">
      <c r="A4442" s="1"/>
    </row>
    <row r="4443" spans="1:1" x14ac:dyDescent="0.35">
      <c r="A4443" s="1"/>
    </row>
    <row r="4444" spans="1:1" x14ac:dyDescent="0.35">
      <c r="A4444" s="1"/>
    </row>
    <row r="4445" spans="1:1" x14ac:dyDescent="0.35">
      <c r="A4445" s="1"/>
    </row>
    <row r="4446" spans="1:1" x14ac:dyDescent="0.35">
      <c r="A4446" s="1"/>
    </row>
    <row r="4447" spans="1:1" x14ac:dyDescent="0.35">
      <c r="A4447" s="1"/>
    </row>
    <row r="4448" spans="1:1" x14ac:dyDescent="0.35">
      <c r="A4448" s="1"/>
    </row>
    <row r="4449" spans="1:1" x14ac:dyDescent="0.35">
      <c r="A4449" s="1"/>
    </row>
    <row r="4450" spans="1:1" x14ac:dyDescent="0.35">
      <c r="A4450" s="1"/>
    </row>
    <row r="4451" spans="1:1" x14ac:dyDescent="0.35">
      <c r="A4451" s="1"/>
    </row>
    <row r="4452" spans="1:1" x14ac:dyDescent="0.35">
      <c r="A4452" s="1"/>
    </row>
    <row r="4453" spans="1:1" x14ac:dyDescent="0.35">
      <c r="A4453" s="1"/>
    </row>
    <row r="4454" spans="1:1" x14ac:dyDescent="0.35">
      <c r="A4454" s="1"/>
    </row>
    <row r="4455" spans="1:1" x14ac:dyDescent="0.35">
      <c r="A4455" s="1"/>
    </row>
    <row r="4456" spans="1:1" x14ac:dyDescent="0.35">
      <c r="A4456" s="1"/>
    </row>
    <row r="4457" spans="1:1" x14ac:dyDescent="0.35">
      <c r="A4457" s="1"/>
    </row>
    <row r="4458" spans="1:1" x14ac:dyDescent="0.35">
      <c r="A4458" s="1"/>
    </row>
    <row r="4459" spans="1:1" x14ac:dyDescent="0.35">
      <c r="A4459" s="1"/>
    </row>
    <row r="4460" spans="1:1" x14ac:dyDescent="0.35">
      <c r="A4460" s="1"/>
    </row>
    <row r="4461" spans="1:1" x14ac:dyDescent="0.35">
      <c r="A4461" s="1"/>
    </row>
    <row r="4462" spans="1:1" x14ac:dyDescent="0.35">
      <c r="A4462" s="1"/>
    </row>
    <row r="4463" spans="1:1" x14ac:dyDescent="0.35">
      <c r="A4463" s="1"/>
    </row>
    <row r="4464" spans="1:1" x14ac:dyDescent="0.35">
      <c r="A4464" s="1"/>
    </row>
    <row r="4465" spans="1:1" x14ac:dyDescent="0.35">
      <c r="A4465" s="1"/>
    </row>
    <row r="4466" spans="1:1" x14ac:dyDescent="0.35">
      <c r="A4466" s="1"/>
    </row>
    <row r="4467" spans="1:1" x14ac:dyDescent="0.35">
      <c r="A4467" s="1"/>
    </row>
    <row r="4468" spans="1:1" x14ac:dyDescent="0.35">
      <c r="A4468" s="1"/>
    </row>
    <row r="4469" spans="1:1" x14ac:dyDescent="0.35">
      <c r="A4469" s="1"/>
    </row>
    <row r="4470" spans="1:1" x14ac:dyDescent="0.35">
      <c r="A4470" s="1"/>
    </row>
    <row r="4471" spans="1:1" x14ac:dyDescent="0.35">
      <c r="A4471" s="1"/>
    </row>
    <row r="4472" spans="1:1" x14ac:dyDescent="0.35">
      <c r="A4472" s="1"/>
    </row>
    <row r="4473" spans="1:1" x14ac:dyDescent="0.35">
      <c r="A4473" s="1"/>
    </row>
    <row r="4474" spans="1:1" x14ac:dyDescent="0.35">
      <c r="A4474" s="1"/>
    </row>
    <row r="4475" spans="1:1" x14ac:dyDescent="0.35">
      <c r="A4475" s="1"/>
    </row>
    <row r="4476" spans="1:1" x14ac:dyDescent="0.35">
      <c r="A4476" s="1"/>
    </row>
    <row r="4477" spans="1:1" x14ac:dyDescent="0.35">
      <c r="A4477" s="1"/>
    </row>
    <row r="4478" spans="1:1" x14ac:dyDescent="0.35">
      <c r="A4478" s="1"/>
    </row>
    <row r="4479" spans="1:1" x14ac:dyDescent="0.35">
      <c r="A4479" s="1"/>
    </row>
    <row r="4480" spans="1:1" x14ac:dyDescent="0.35">
      <c r="A4480" s="1"/>
    </row>
    <row r="4481" spans="1:1" x14ac:dyDescent="0.35">
      <c r="A4481" s="1"/>
    </row>
    <row r="4482" spans="1:1" x14ac:dyDescent="0.35">
      <c r="A4482" s="1"/>
    </row>
    <row r="4483" spans="1:1" x14ac:dyDescent="0.35">
      <c r="A4483" s="1"/>
    </row>
    <row r="4484" spans="1:1" x14ac:dyDescent="0.35">
      <c r="A4484" s="1"/>
    </row>
    <row r="4485" spans="1:1" x14ac:dyDescent="0.35">
      <c r="A4485" s="1"/>
    </row>
    <row r="4486" spans="1:1" x14ac:dyDescent="0.35">
      <c r="A4486" s="1"/>
    </row>
    <row r="4487" spans="1:1" x14ac:dyDescent="0.35">
      <c r="A4487" s="1"/>
    </row>
    <row r="4488" spans="1:1" x14ac:dyDescent="0.35">
      <c r="A4488" s="1"/>
    </row>
    <row r="4489" spans="1:1" x14ac:dyDescent="0.35">
      <c r="A4489" s="1"/>
    </row>
    <row r="4490" spans="1:1" x14ac:dyDescent="0.35">
      <c r="A4490" s="1"/>
    </row>
    <row r="4491" spans="1:1" x14ac:dyDescent="0.35">
      <c r="A4491" s="1"/>
    </row>
    <row r="4492" spans="1:1" x14ac:dyDescent="0.35">
      <c r="A4492" s="1"/>
    </row>
    <row r="4493" spans="1:1" x14ac:dyDescent="0.35">
      <c r="A4493" s="1"/>
    </row>
    <row r="4494" spans="1:1" x14ac:dyDescent="0.35">
      <c r="A4494" s="1"/>
    </row>
    <row r="4495" spans="1:1" x14ac:dyDescent="0.35">
      <c r="A4495" s="1"/>
    </row>
    <row r="4496" spans="1:1" x14ac:dyDescent="0.35">
      <c r="A4496" s="1"/>
    </row>
    <row r="4497" spans="1:1" x14ac:dyDescent="0.35">
      <c r="A4497" s="1"/>
    </row>
    <row r="4498" spans="1:1" x14ac:dyDescent="0.35">
      <c r="A4498" s="1"/>
    </row>
    <row r="4499" spans="1:1" x14ac:dyDescent="0.35">
      <c r="A4499" s="1"/>
    </row>
    <row r="4500" spans="1:1" x14ac:dyDescent="0.35">
      <c r="A4500" s="1"/>
    </row>
    <row r="4501" spans="1:1" x14ac:dyDescent="0.35">
      <c r="A4501" s="1"/>
    </row>
    <row r="4502" spans="1:1" x14ac:dyDescent="0.35">
      <c r="A4502" s="1"/>
    </row>
    <row r="4503" spans="1:1" x14ac:dyDescent="0.35">
      <c r="A4503" s="1"/>
    </row>
    <row r="4504" spans="1:1" x14ac:dyDescent="0.35">
      <c r="A4504" s="1"/>
    </row>
    <row r="4505" spans="1:1" x14ac:dyDescent="0.35">
      <c r="A4505" s="1"/>
    </row>
    <row r="4506" spans="1:1" x14ac:dyDescent="0.35">
      <c r="A4506" s="1"/>
    </row>
    <row r="4507" spans="1:1" x14ac:dyDescent="0.35">
      <c r="A4507" s="1"/>
    </row>
    <row r="4508" spans="1:1" x14ac:dyDescent="0.35">
      <c r="A4508" s="1"/>
    </row>
    <row r="4509" spans="1:1" x14ac:dyDescent="0.35">
      <c r="A4509" s="1"/>
    </row>
    <row r="4510" spans="1:1" x14ac:dyDescent="0.35">
      <c r="A4510" s="1"/>
    </row>
    <row r="4511" spans="1:1" x14ac:dyDescent="0.35">
      <c r="A4511" s="1"/>
    </row>
    <row r="4512" spans="1:1" x14ac:dyDescent="0.35">
      <c r="A4512" s="1"/>
    </row>
    <row r="4513" spans="1:1" x14ac:dyDescent="0.35">
      <c r="A4513" s="1"/>
    </row>
    <row r="4514" spans="1:1" x14ac:dyDescent="0.35">
      <c r="A4514" s="1"/>
    </row>
    <row r="4515" spans="1:1" x14ac:dyDescent="0.35">
      <c r="A4515" s="1"/>
    </row>
    <row r="4516" spans="1:1" x14ac:dyDescent="0.35">
      <c r="A4516" s="1"/>
    </row>
    <row r="4517" spans="1:1" x14ac:dyDescent="0.35">
      <c r="A4517" s="1"/>
    </row>
    <row r="4518" spans="1:1" x14ac:dyDescent="0.35">
      <c r="A4518" s="1"/>
    </row>
    <row r="4519" spans="1:1" x14ac:dyDescent="0.35">
      <c r="A4519" s="1"/>
    </row>
    <row r="4520" spans="1:1" x14ac:dyDescent="0.35">
      <c r="A4520" s="1"/>
    </row>
    <row r="4521" spans="1:1" x14ac:dyDescent="0.35">
      <c r="A4521" s="1"/>
    </row>
    <row r="4522" spans="1:1" x14ac:dyDescent="0.35">
      <c r="A4522" s="1"/>
    </row>
    <row r="4523" spans="1:1" x14ac:dyDescent="0.35">
      <c r="A4523" s="1"/>
    </row>
    <row r="4524" spans="1:1" x14ac:dyDescent="0.35">
      <c r="A4524" s="1"/>
    </row>
    <row r="4525" spans="1:1" x14ac:dyDescent="0.35">
      <c r="A4525" s="1"/>
    </row>
    <row r="4526" spans="1:1" x14ac:dyDescent="0.35">
      <c r="A4526" s="1"/>
    </row>
    <row r="4527" spans="1:1" x14ac:dyDescent="0.35">
      <c r="A4527" s="1"/>
    </row>
    <row r="4528" spans="1:1" x14ac:dyDescent="0.35">
      <c r="A4528" s="1"/>
    </row>
    <row r="4529" spans="1:1" x14ac:dyDescent="0.35">
      <c r="A4529" s="1"/>
    </row>
    <row r="4530" spans="1:1" x14ac:dyDescent="0.35">
      <c r="A4530" s="1"/>
    </row>
    <row r="4531" spans="1:1" x14ac:dyDescent="0.35">
      <c r="A4531" s="1"/>
    </row>
    <row r="4532" spans="1:1" x14ac:dyDescent="0.35">
      <c r="A4532" s="1"/>
    </row>
    <row r="4533" spans="1:1" x14ac:dyDescent="0.35">
      <c r="A4533" s="1"/>
    </row>
    <row r="4534" spans="1:1" x14ac:dyDescent="0.35">
      <c r="A4534" s="1"/>
    </row>
    <row r="4535" spans="1:1" x14ac:dyDescent="0.35">
      <c r="A4535" s="1"/>
    </row>
    <row r="4536" spans="1:1" x14ac:dyDescent="0.35">
      <c r="A4536" s="1"/>
    </row>
    <row r="4537" spans="1:1" x14ac:dyDescent="0.35">
      <c r="A4537" s="1"/>
    </row>
    <row r="4538" spans="1:1" x14ac:dyDescent="0.35">
      <c r="A4538" s="1"/>
    </row>
    <row r="4539" spans="1:1" x14ac:dyDescent="0.35">
      <c r="A4539" s="1"/>
    </row>
    <row r="4540" spans="1:1" x14ac:dyDescent="0.35">
      <c r="A4540" s="1"/>
    </row>
    <row r="4541" spans="1:1" x14ac:dyDescent="0.35">
      <c r="A4541" s="1"/>
    </row>
    <row r="4542" spans="1:1" x14ac:dyDescent="0.35">
      <c r="A4542" s="1"/>
    </row>
    <row r="4543" spans="1:1" x14ac:dyDescent="0.35">
      <c r="A4543" s="1"/>
    </row>
    <row r="4544" spans="1:1" x14ac:dyDescent="0.35">
      <c r="A4544" s="1"/>
    </row>
    <row r="4545" spans="1:1" x14ac:dyDescent="0.35">
      <c r="A4545" s="1"/>
    </row>
    <row r="4546" spans="1:1" x14ac:dyDescent="0.35">
      <c r="A4546" s="1"/>
    </row>
    <row r="4547" spans="1:1" x14ac:dyDescent="0.35">
      <c r="A4547" s="1"/>
    </row>
    <row r="4548" spans="1:1" x14ac:dyDescent="0.35">
      <c r="A4548" s="1"/>
    </row>
    <row r="4549" spans="1:1" x14ac:dyDescent="0.35">
      <c r="A4549" s="1"/>
    </row>
    <row r="4550" spans="1:1" x14ac:dyDescent="0.35">
      <c r="A4550" s="1"/>
    </row>
    <row r="4551" spans="1:1" x14ac:dyDescent="0.35">
      <c r="A4551" s="1"/>
    </row>
    <row r="4552" spans="1:1" x14ac:dyDescent="0.35">
      <c r="A4552" s="1"/>
    </row>
    <row r="4553" spans="1:1" x14ac:dyDescent="0.35">
      <c r="A4553" s="1"/>
    </row>
    <row r="4554" spans="1:1" x14ac:dyDescent="0.35">
      <c r="A4554" s="1"/>
    </row>
    <row r="4555" spans="1:1" x14ac:dyDescent="0.35">
      <c r="A4555" s="1"/>
    </row>
    <row r="4556" spans="1:1" x14ac:dyDescent="0.35">
      <c r="A4556" s="1"/>
    </row>
    <row r="4557" spans="1:1" x14ac:dyDescent="0.35">
      <c r="A4557" s="1"/>
    </row>
    <row r="4558" spans="1:1" x14ac:dyDescent="0.35">
      <c r="A4558" s="1"/>
    </row>
    <row r="4559" spans="1:1" x14ac:dyDescent="0.35">
      <c r="A4559" s="1"/>
    </row>
    <row r="4560" spans="1:1" x14ac:dyDescent="0.35">
      <c r="A4560" s="1"/>
    </row>
    <row r="4561" spans="1:1" x14ac:dyDescent="0.35">
      <c r="A4561" s="1"/>
    </row>
    <row r="4562" spans="1:1" x14ac:dyDescent="0.35">
      <c r="A4562" s="1"/>
    </row>
    <row r="4563" spans="1:1" x14ac:dyDescent="0.35">
      <c r="A4563" s="1"/>
    </row>
    <row r="4564" spans="1:1" x14ac:dyDescent="0.35">
      <c r="A4564" s="1"/>
    </row>
    <row r="4565" spans="1:1" x14ac:dyDescent="0.35">
      <c r="A4565" s="1"/>
    </row>
    <row r="4566" spans="1:1" x14ac:dyDescent="0.35">
      <c r="A4566" s="1"/>
    </row>
    <row r="4567" spans="1:1" x14ac:dyDescent="0.35">
      <c r="A4567" s="1"/>
    </row>
    <row r="4568" spans="1:1" x14ac:dyDescent="0.35">
      <c r="A4568" s="1"/>
    </row>
    <row r="4569" spans="1:1" x14ac:dyDescent="0.35">
      <c r="A4569" s="1"/>
    </row>
    <row r="4570" spans="1:1" x14ac:dyDescent="0.35">
      <c r="A4570" s="1"/>
    </row>
    <row r="4571" spans="1:1" x14ac:dyDescent="0.35">
      <c r="A4571" s="1"/>
    </row>
    <row r="4572" spans="1:1" x14ac:dyDescent="0.35">
      <c r="A4572" s="1"/>
    </row>
    <row r="4573" spans="1:1" x14ac:dyDescent="0.35">
      <c r="A4573" s="1"/>
    </row>
    <row r="4574" spans="1:1" x14ac:dyDescent="0.35">
      <c r="A4574" s="1"/>
    </row>
    <row r="4575" spans="1:1" x14ac:dyDescent="0.35">
      <c r="A4575" s="1"/>
    </row>
    <row r="4576" spans="1:1" x14ac:dyDescent="0.35">
      <c r="A4576" s="1"/>
    </row>
    <row r="4577" spans="1:1" x14ac:dyDescent="0.35">
      <c r="A4577" s="1"/>
    </row>
    <row r="4578" spans="1:1" x14ac:dyDescent="0.35">
      <c r="A4578" s="1"/>
    </row>
    <row r="4579" spans="1:1" x14ac:dyDescent="0.35">
      <c r="A4579" s="1"/>
    </row>
    <row r="4580" spans="1:1" x14ac:dyDescent="0.35">
      <c r="A4580" s="1"/>
    </row>
    <row r="4581" spans="1:1" x14ac:dyDescent="0.35">
      <c r="A4581" s="1"/>
    </row>
    <row r="4582" spans="1:1" x14ac:dyDescent="0.35">
      <c r="A4582" s="1"/>
    </row>
    <row r="4583" spans="1:1" x14ac:dyDescent="0.35">
      <c r="A4583" s="1"/>
    </row>
    <row r="4584" spans="1:1" x14ac:dyDescent="0.35">
      <c r="A4584" s="1"/>
    </row>
    <row r="4585" spans="1:1" x14ac:dyDescent="0.35">
      <c r="A4585" s="1"/>
    </row>
    <row r="4586" spans="1:1" x14ac:dyDescent="0.35">
      <c r="A4586" s="1"/>
    </row>
    <row r="4587" spans="1:1" x14ac:dyDescent="0.35">
      <c r="A4587" s="1"/>
    </row>
    <row r="4588" spans="1:1" x14ac:dyDescent="0.35">
      <c r="A4588" s="1"/>
    </row>
    <row r="4589" spans="1:1" x14ac:dyDescent="0.35">
      <c r="A4589" s="1"/>
    </row>
    <row r="4590" spans="1:1" x14ac:dyDescent="0.35">
      <c r="A4590" s="1"/>
    </row>
    <row r="4591" spans="1:1" x14ac:dyDescent="0.35">
      <c r="A4591" s="1"/>
    </row>
    <row r="4592" spans="1:1" x14ac:dyDescent="0.35">
      <c r="A4592" s="1"/>
    </row>
    <row r="4593" spans="1:1" x14ac:dyDescent="0.35">
      <c r="A4593" s="1"/>
    </row>
    <row r="4594" spans="1:1" x14ac:dyDescent="0.35">
      <c r="A4594" s="1"/>
    </row>
    <row r="4595" spans="1:1" x14ac:dyDescent="0.35">
      <c r="A4595" s="1"/>
    </row>
    <row r="4596" spans="1:1" x14ac:dyDescent="0.35">
      <c r="A4596" s="1"/>
    </row>
    <row r="4597" spans="1:1" x14ac:dyDescent="0.35">
      <c r="A4597" s="1"/>
    </row>
    <row r="4598" spans="1:1" x14ac:dyDescent="0.35">
      <c r="A4598" s="1"/>
    </row>
    <row r="4599" spans="1:1" x14ac:dyDescent="0.35">
      <c r="A4599" s="1"/>
    </row>
    <row r="4600" spans="1:1" x14ac:dyDescent="0.35">
      <c r="A4600" s="1"/>
    </row>
    <row r="4601" spans="1:1" x14ac:dyDescent="0.35">
      <c r="A4601" s="1"/>
    </row>
    <row r="4602" spans="1:1" x14ac:dyDescent="0.35">
      <c r="A4602" s="1"/>
    </row>
    <row r="4603" spans="1:1" x14ac:dyDescent="0.35">
      <c r="A4603" s="1"/>
    </row>
    <row r="4604" spans="1:1" x14ac:dyDescent="0.35">
      <c r="A4604" s="1"/>
    </row>
    <row r="4605" spans="1:1" x14ac:dyDescent="0.35">
      <c r="A4605" s="1"/>
    </row>
    <row r="4606" spans="1:1" x14ac:dyDescent="0.35">
      <c r="A4606" s="1"/>
    </row>
    <row r="4607" spans="1:1" x14ac:dyDescent="0.35">
      <c r="A4607" s="1"/>
    </row>
    <row r="4608" spans="1:1" x14ac:dyDescent="0.35">
      <c r="A4608" s="1"/>
    </row>
    <row r="4609" spans="1:1" x14ac:dyDescent="0.35">
      <c r="A4609" s="1"/>
    </row>
    <row r="4610" spans="1:1" x14ac:dyDescent="0.35">
      <c r="A4610" s="1"/>
    </row>
    <row r="4611" spans="1:1" x14ac:dyDescent="0.35">
      <c r="A4611" s="1"/>
    </row>
    <row r="4612" spans="1:1" x14ac:dyDescent="0.35">
      <c r="A4612" s="1"/>
    </row>
    <row r="4613" spans="1:1" x14ac:dyDescent="0.35">
      <c r="A4613" s="1"/>
    </row>
    <row r="4614" spans="1:1" x14ac:dyDescent="0.35">
      <c r="A4614" s="1"/>
    </row>
    <row r="4615" spans="1:1" x14ac:dyDescent="0.35">
      <c r="A4615" s="1"/>
    </row>
    <row r="4616" spans="1:1" x14ac:dyDescent="0.35">
      <c r="A4616" s="1"/>
    </row>
    <row r="4617" spans="1:1" x14ac:dyDescent="0.35">
      <c r="A4617" s="1"/>
    </row>
    <row r="4618" spans="1:1" x14ac:dyDescent="0.35">
      <c r="A4618" s="1"/>
    </row>
    <row r="4619" spans="1:1" x14ac:dyDescent="0.35">
      <c r="A4619" s="1"/>
    </row>
    <row r="4620" spans="1:1" x14ac:dyDescent="0.35">
      <c r="A4620" s="1"/>
    </row>
    <row r="4621" spans="1:1" x14ac:dyDescent="0.35">
      <c r="A4621" s="1"/>
    </row>
    <row r="4622" spans="1:1" x14ac:dyDescent="0.35">
      <c r="A4622" s="1"/>
    </row>
    <row r="4623" spans="1:1" x14ac:dyDescent="0.35">
      <c r="A4623" s="1"/>
    </row>
    <row r="4624" spans="1:1" x14ac:dyDescent="0.35">
      <c r="A4624" s="1"/>
    </row>
    <row r="4625" spans="1:1" x14ac:dyDescent="0.35">
      <c r="A4625" s="1"/>
    </row>
    <row r="4626" spans="1:1" x14ac:dyDescent="0.35">
      <c r="A4626" s="1"/>
    </row>
    <row r="4627" spans="1:1" x14ac:dyDescent="0.35">
      <c r="A4627" s="1"/>
    </row>
    <row r="4628" spans="1:1" x14ac:dyDescent="0.35">
      <c r="A4628" s="1"/>
    </row>
    <row r="4629" spans="1:1" x14ac:dyDescent="0.35">
      <c r="A4629" s="1"/>
    </row>
    <row r="4630" spans="1:1" x14ac:dyDescent="0.35">
      <c r="A4630" s="1"/>
    </row>
    <row r="4631" spans="1:1" x14ac:dyDescent="0.35">
      <c r="A4631" s="1"/>
    </row>
    <row r="4632" spans="1:1" x14ac:dyDescent="0.35">
      <c r="A4632" s="1"/>
    </row>
    <row r="4633" spans="1:1" x14ac:dyDescent="0.35">
      <c r="A4633" s="1"/>
    </row>
    <row r="4634" spans="1:1" x14ac:dyDescent="0.35">
      <c r="A4634" s="1"/>
    </row>
    <row r="4635" spans="1:1" x14ac:dyDescent="0.35">
      <c r="A4635" s="1"/>
    </row>
    <row r="4636" spans="1:1" x14ac:dyDescent="0.35">
      <c r="A4636" s="1"/>
    </row>
    <row r="4637" spans="1:1" x14ac:dyDescent="0.35">
      <c r="A4637" s="1"/>
    </row>
    <row r="4638" spans="1:1" x14ac:dyDescent="0.35">
      <c r="A4638" s="1"/>
    </row>
    <row r="4639" spans="1:1" x14ac:dyDescent="0.35">
      <c r="A4639" s="1"/>
    </row>
    <row r="4640" spans="1:1" x14ac:dyDescent="0.35">
      <c r="A4640" s="1"/>
    </row>
    <row r="4641" spans="1:1" x14ac:dyDescent="0.35">
      <c r="A4641" s="1"/>
    </row>
    <row r="4642" spans="1:1" x14ac:dyDescent="0.35">
      <c r="A4642" s="1"/>
    </row>
    <row r="4643" spans="1:1" x14ac:dyDescent="0.35">
      <c r="A4643" s="1"/>
    </row>
    <row r="4644" spans="1:1" x14ac:dyDescent="0.35">
      <c r="A4644" s="1"/>
    </row>
    <row r="4645" spans="1:1" x14ac:dyDescent="0.35">
      <c r="A4645" s="1"/>
    </row>
    <row r="4646" spans="1:1" x14ac:dyDescent="0.35">
      <c r="A4646" s="1"/>
    </row>
    <row r="4647" spans="1:1" x14ac:dyDescent="0.35">
      <c r="A4647" s="1"/>
    </row>
    <row r="4648" spans="1:1" x14ac:dyDescent="0.35">
      <c r="A4648" s="1"/>
    </row>
    <row r="4649" spans="1:1" x14ac:dyDescent="0.35">
      <c r="A4649" s="1"/>
    </row>
    <row r="4650" spans="1:1" x14ac:dyDescent="0.35">
      <c r="A4650" s="1"/>
    </row>
    <row r="4651" spans="1:1" x14ac:dyDescent="0.35">
      <c r="A4651" s="1"/>
    </row>
    <row r="4652" spans="1:1" x14ac:dyDescent="0.35">
      <c r="A4652" s="1"/>
    </row>
    <row r="4653" spans="1:1" x14ac:dyDescent="0.35">
      <c r="A4653" s="1"/>
    </row>
    <row r="4654" spans="1:1" x14ac:dyDescent="0.35">
      <c r="A4654" s="1"/>
    </row>
    <row r="4655" spans="1:1" x14ac:dyDescent="0.35">
      <c r="A4655" s="1"/>
    </row>
    <row r="4656" spans="1:1" x14ac:dyDescent="0.35">
      <c r="A4656" s="1"/>
    </row>
    <row r="4657" spans="1:1" x14ac:dyDescent="0.35">
      <c r="A4657" s="1"/>
    </row>
    <row r="4658" spans="1:1" x14ac:dyDescent="0.35">
      <c r="A4658" s="1"/>
    </row>
    <row r="4659" spans="1:1" x14ac:dyDescent="0.35">
      <c r="A4659" s="1"/>
    </row>
    <row r="4660" spans="1:1" x14ac:dyDescent="0.35">
      <c r="A4660" s="1"/>
    </row>
    <row r="4661" spans="1:1" x14ac:dyDescent="0.35">
      <c r="A4661" s="1"/>
    </row>
    <row r="4662" spans="1:1" x14ac:dyDescent="0.35">
      <c r="A4662" s="1"/>
    </row>
    <row r="4663" spans="1:1" x14ac:dyDescent="0.35">
      <c r="A4663" s="1"/>
    </row>
    <row r="4664" spans="1:1" x14ac:dyDescent="0.35">
      <c r="A4664" s="1"/>
    </row>
    <row r="4665" spans="1:1" x14ac:dyDescent="0.35">
      <c r="A4665" s="1"/>
    </row>
    <row r="4666" spans="1:1" x14ac:dyDescent="0.35">
      <c r="A4666" s="1"/>
    </row>
    <row r="4667" spans="1:1" x14ac:dyDescent="0.35">
      <c r="A4667" s="1"/>
    </row>
    <row r="4668" spans="1:1" x14ac:dyDescent="0.35">
      <c r="A4668" s="1"/>
    </row>
    <row r="4669" spans="1:1" x14ac:dyDescent="0.35">
      <c r="A4669" s="1"/>
    </row>
    <row r="4670" spans="1:1" x14ac:dyDescent="0.35">
      <c r="A4670" s="1"/>
    </row>
    <row r="4671" spans="1:1" x14ac:dyDescent="0.35">
      <c r="A4671" s="1"/>
    </row>
    <row r="4672" spans="1:1" x14ac:dyDescent="0.35">
      <c r="A4672" s="1"/>
    </row>
    <row r="4673" spans="1:1" x14ac:dyDescent="0.35">
      <c r="A4673" s="1"/>
    </row>
    <row r="4674" spans="1:1" x14ac:dyDescent="0.35">
      <c r="A4674" s="1"/>
    </row>
    <row r="4675" spans="1:1" x14ac:dyDescent="0.35">
      <c r="A4675" s="1"/>
    </row>
    <row r="4676" spans="1:1" x14ac:dyDescent="0.35">
      <c r="A4676" s="1"/>
    </row>
    <row r="4677" spans="1:1" x14ac:dyDescent="0.35">
      <c r="A4677" s="1"/>
    </row>
    <row r="4678" spans="1:1" x14ac:dyDescent="0.35">
      <c r="A4678" s="1"/>
    </row>
    <row r="4679" spans="1:1" x14ac:dyDescent="0.35">
      <c r="A4679" s="1"/>
    </row>
    <row r="4680" spans="1:1" x14ac:dyDescent="0.35">
      <c r="A4680" s="1"/>
    </row>
    <row r="4681" spans="1:1" x14ac:dyDescent="0.35">
      <c r="A4681" s="1"/>
    </row>
    <row r="4682" spans="1:1" x14ac:dyDescent="0.35">
      <c r="A4682" s="1"/>
    </row>
    <row r="4683" spans="1:1" x14ac:dyDescent="0.35">
      <c r="A4683" s="1"/>
    </row>
    <row r="4684" spans="1:1" x14ac:dyDescent="0.35">
      <c r="A4684" s="1"/>
    </row>
    <row r="4685" spans="1:1" x14ac:dyDescent="0.35">
      <c r="A4685" s="1"/>
    </row>
    <row r="4686" spans="1:1" x14ac:dyDescent="0.35">
      <c r="A4686" s="1"/>
    </row>
    <row r="4687" spans="1:1" x14ac:dyDescent="0.35">
      <c r="A4687" s="1"/>
    </row>
    <row r="4688" spans="1:1" x14ac:dyDescent="0.35">
      <c r="A4688" s="1"/>
    </row>
    <row r="4689" spans="1:1" x14ac:dyDescent="0.35">
      <c r="A4689" s="1"/>
    </row>
    <row r="4690" spans="1:1" x14ac:dyDescent="0.35">
      <c r="A4690" s="1"/>
    </row>
    <row r="4691" spans="1:1" x14ac:dyDescent="0.35">
      <c r="A4691" s="1"/>
    </row>
    <row r="4692" spans="1:1" x14ac:dyDescent="0.35">
      <c r="A4692" s="1"/>
    </row>
    <row r="4693" spans="1:1" x14ac:dyDescent="0.35">
      <c r="A4693" s="1"/>
    </row>
    <row r="4694" spans="1:1" x14ac:dyDescent="0.35">
      <c r="A4694" s="1"/>
    </row>
    <row r="4695" spans="1:1" x14ac:dyDescent="0.35">
      <c r="A4695" s="1"/>
    </row>
    <row r="4696" spans="1:1" x14ac:dyDescent="0.35">
      <c r="A4696" s="1"/>
    </row>
    <row r="4697" spans="1:1" x14ac:dyDescent="0.35">
      <c r="A4697" s="1"/>
    </row>
    <row r="4698" spans="1:1" x14ac:dyDescent="0.35">
      <c r="A4698" s="1"/>
    </row>
    <row r="4699" spans="1:1" x14ac:dyDescent="0.35">
      <c r="A4699" s="1"/>
    </row>
    <row r="4700" spans="1:1" x14ac:dyDescent="0.35">
      <c r="A4700" s="1"/>
    </row>
    <row r="4701" spans="1:1" x14ac:dyDescent="0.35">
      <c r="A4701" s="1"/>
    </row>
    <row r="4702" spans="1:1" x14ac:dyDescent="0.35">
      <c r="A4702" s="1"/>
    </row>
    <row r="4703" spans="1:1" x14ac:dyDescent="0.35">
      <c r="A4703" s="1"/>
    </row>
    <row r="4704" spans="1:1" x14ac:dyDescent="0.35">
      <c r="A4704" s="1"/>
    </row>
    <row r="4705" spans="1:1" x14ac:dyDescent="0.35">
      <c r="A4705" s="1"/>
    </row>
    <row r="4706" spans="1:1" x14ac:dyDescent="0.35">
      <c r="A4706" s="1"/>
    </row>
    <row r="4707" spans="1:1" x14ac:dyDescent="0.35">
      <c r="A4707" s="1"/>
    </row>
    <row r="4708" spans="1:1" x14ac:dyDescent="0.35">
      <c r="A4708" s="1"/>
    </row>
    <row r="4709" spans="1:1" x14ac:dyDescent="0.35">
      <c r="A4709" s="1"/>
    </row>
    <row r="4710" spans="1:1" x14ac:dyDescent="0.35">
      <c r="A4710" s="1"/>
    </row>
    <row r="4711" spans="1:1" x14ac:dyDescent="0.35">
      <c r="A4711" s="1"/>
    </row>
    <row r="4712" spans="1:1" x14ac:dyDescent="0.35">
      <c r="A4712" s="1"/>
    </row>
    <row r="4713" spans="1:1" x14ac:dyDescent="0.35">
      <c r="A4713" s="1"/>
    </row>
    <row r="4714" spans="1:1" x14ac:dyDescent="0.35">
      <c r="A4714" s="1"/>
    </row>
    <row r="4715" spans="1:1" x14ac:dyDescent="0.35">
      <c r="A4715" s="1"/>
    </row>
    <row r="4716" spans="1:1" x14ac:dyDescent="0.35">
      <c r="A4716" s="1"/>
    </row>
    <row r="4717" spans="1:1" x14ac:dyDescent="0.35">
      <c r="A4717" s="1"/>
    </row>
    <row r="4718" spans="1:1" x14ac:dyDescent="0.35">
      <c r="A4718" s="1"/>
    </row>
    <row r="4719" spans="1:1" x14ac:dyDescent="0.35">
      <c r="A4719" s="1"/>
    </row>
    <row r="4720" spans="1:1" x14ac:dyDescent="0.35">
      <c r="A4720" s="1"/>
    </row>
    <row r="4721" spans="1:1" x14ac:dyDescent="0.35">
      <c r="A4721" s="1"/>
    </row>
    <row r="4722" spans="1:1" x14ac:dyDescent="0.35">
      <c r="A4722" s="1"/>
    </row>
    <row r="4723" spans="1:1" x14ac:dyDescent="0.35">
      <c r="A4723" s="1"/>
    </row>
    <row r="4724" spans="1:1" x14ac:dyDescent="0.35">
      <c r="A4724" s="1"/>
    </row>
    <row r="4725" spans="1:1" x14ac:dyDescent="0.35">
      <c r="A4725" s="1"/>
    </row>
    <row r="4726" spans="1:1" x14ac:dyDescent="0.35">
      <c r="A4726" s="1"/>
    </row>
    <row r="4727" spans="1:1" x14ac:dyDescent="0.35">
      <c r="A4727" s="1"/>
    </row>
    <row r="4728" spans="1:1" x14ac:dyDescent="0.35">
      <c r="A4728" s="1"/>
    </row>
    <row r="4729" spans="1:1" x14ac:dyDescent="0.35">
      <c r="A4729" s="1"/>
    </row>
    <row r="4730" spans="1:1" x14ac:dyDescent="0.35">
      <c r="A4730" s="1"/>
    </row>
    <row r="4731" spans="1:1" x14ac:dyDescent="0.35">
      <c r="A4731" s="1"/>
    </row>
    <row r="4732" spans="1:1" x14ac:dyDescent="0.35">
      <c r="A4732" s="1"/>
    </row>
    <row r="4733" spans="1:1" x14ac:dyDescent="0.35">
      <c r="A4733" s="1"/>
    </row>
    <row r="4734" spans="1:1" x14ac:dyDescent="0.35">
      <c r="A4734" s="1"/>
    </row>
    <row r="4735" spans="1:1" x14ac:dyDescent="0.35">
      <c r="A4735" s="1"/>
    </row>
    <row r="4736" spans="1:1" x14ac:dyDescent="0.35">
      <c r="A4736" s="1"/>
    </row>
    <row r="4737" spans="1:1" x14ac:dyDescent="0.35">
      <c r="A4737" s="1"/>
    </row>
    <row r="4738" spans="1:1" x14ac:dyDescent="0.35">
      <c r="A4738" s="1"/>
    </row>
    <row r="4739" spans="1:1" x14ac:dyDescent="0.35">
      <c r="A4739" s="1"/>
    </row>
    <row r="4740" spans="1:1" x14ac:dyDescent="0.35">
      <c r="A4740" s="1"/>
    </row>
    <row r="4741" spans="1:1" x14ac:dyDescent="0.35">
      <c r="A4741" s="1"/>
    </row>
    <row r="4742" spans="1:1" x14ac:dyDescent="0.35">
      <c r="A4742" s="1"/>
    </row>
    <row r="4743" spans="1:1" x14ac:dyDescent="0.35">
      <c r="A4743" s="1"/>
    </row>
    <row r="4744" spans="1:1" x14ac:dyDescent="0.35">
      <c r="A4744" s="1"/>
    </row>
    <row r="4745" spans="1:1" x14ac:dyDescent="0.35">
      <c r="A4745" s="1"/>
    </row>
    <row r="4746" spans="1:1" x14ac:dyDescent="0.35">
      <c r="A4746" s="1"/>
    </row>
    <row r="4747" spans="1:1" x14ac:dyDescent="0.35">
      <c r="A4747" s="1"/>
    </row>
    <row r="4748" spans="1:1" x14ac:dyDescent="0.35">
      <c r="A4748" s="1"/>
    </row>
    <row r="4749" spans="1:1" x14ac:dyDescent="0.35">
      <c r="A4749" s="1"/>
    </row>
    <row r="4750" spans="1:1" x14ac:dyDescent="0.35">
      <c r="A4750" s="1"/>
    </row>
    <row r="4751" spans="1:1" x14ac:dyDescent="0.35">
      <c r="A4751" s="1"/>
    </row>
    <row r="4752" spans="1:1" x14ac:dyDescent="0.35">
      <c r="A4752" s="1"/>
    </row>
    <row r="4753" spans="1:1" x14ac:dyDescent="0.35">
      <c r="A4753" s="1"/>
    </row>
    <row r="4754" spans="1:1" x14ac:dyDescent="0.35">
      <c r="A4754" s="1"/>
    </row>
    <row r="4755" spans="1:1" x14ac:dyDescent="0.35">
      <c r="A4755" s="1"/>
    </row>
    <row r="4756" spans="1:1" x14ac:dyDescent="0.35">
      <c r="A4756" s="1"/>
    </row>
    <row r="4757" spans="1:1" x14ac:dyDescent="0.35">
      <c r="A4757" s="1"/>
    </row>
    <row r="4758" spans="1:1" x14ac:dyDescent="0.35">
      <c r="A4758" s="1"/>
    </row>
    <row r="4759" spans="1:1" x14ac:dyDescent="0.35">
      <c r="A4759" s="1"/>
    </row>
    <row r="4760" spans="1:1" x14ac:dyDescent="0.35">
      <c r="A4760" s="1"/>
    </row>
    <row r="4761" spans="1:1" x14ac:dyDescent="0.35">
      <c r="A4761" s="1"/>
    </row>
    <row r="4762" spans="1:1" x14ac:dyDescent="0.35">
      <c r="A4762" s="1"/>
    </row>
    <row r="4763" spans="1:1" x14ac:dyDescent="0.35">
      <c r="A4763" s="1"/>
    </row>
    <row r="4764" spans="1:1" x14ac:dyDescent="0.35">
      <c r="A4764" s="1"/>
    </row>
    <row r="4765" spans="1:1" x14ac:dyDescent="0.35">
      <c r="A4765" s="1"/>
    </row>
    <row r="4766" spans="1:1" x14ac:dyDescent="0.35">
      <c r="A4766" s="1"/>
    </row>
    <row r="4767" spans="1:1" x14ac:dyDescent="0.35">
      <c r="A4767" s="1"/>
    </row>
    <row r="4768" spans="1:1" x14ac:dyDescent="0.35">
      <c r="A4768" s="1"/>
    </row>
    <row r="4769" spans="1:1" x14ac:dyDescent="0.35">
      <c r="A4769" s="1"/>
    </row>
    <row r="4770" spans="1:1" x14ac:dyDescent="0.35">
      <c r="A4770" s="1"/>
    </row>
    <row r="4771" spans="1:1" x14ac:dyDescent="0.35">
      <c r="A4771" s="1"/>
    </row>
    <row r="4772" spans="1:1" x14ac:dyDescent="0.35">
      <c r="A4772" s="1"/>
    </row>
    <row r="4773" spans="1:1" x14ac:dyDescent="0.35">
      <c r="A4773" s="1"/>
    </row>
    <row r="4774" spans="1:1" x14ac:dyDescent="0.35">
      <c r="A4774" s="1"/>
    </row>
    <row r="4775" spans="1:1" x14ac:dyDescent="0.35">
      <c r="A4775" s="1"/>
    </row>
    <row r="4776" spans="1:1" x14ac:dyDescent="0.35">
      <c r="A4776" s="1"/>
    </row>
    <row r="4777" spans="1:1" x14ac:dyDescent="0.35">
      <c r="A4777" s="1"/>
    </row>
    <row r="4778" spans="1:1" x14ac:dyDescent="0.35">
      <c r="A4778" s="1"/>
    </row>
    <row r="4779" spans="1:1" x14ac:dyDescent="0.35">
      <c r="A4779" s="1"/>
    </row>
    <row r="4780" spans="1:1" x14ac:dyDescent="0.35">
      <c r="A4780" s="1"/>
    </row>
    <row r="4781" spans="1:1" x14ac:dyDescent="0.35">
      <c r="A4781" s="1"/>
    </row>
    <row r="4782" spans="1:1" x14ac:dyDescent="0.35">
      <c r="A4782" s="1"/>
    </row>
    <row r="4783" spans="1:1" x14ac:dyDescent="0.35">
      <c r="A4783" s="1"/>
    </row>
    <row r="4784" spans="1:1" x14ac:dyDescent="0.35">
      <c r="A4784" s="1"/>
    </row>
    <row r="4785" spans="1:1" x14ac:dyDescent="0.35">
      <c r="A4785" s="1"/>
    </row>
    <row r="4786" spans="1:1" x14ac:dyDescent="0.35">
      <c r="A4786" s="1"/>
    </row>
    <row r="4787" spans="1:1" x14ac:dyDescent="0.35">
      <c r="A4787" s="1"/>
    </row>
    <row r="4788" spans="1:1" x14ac:dyDescent="0.35">
      <c r="A4788" s="1"/>
    </row>
    <row r="4789" spans="1:1" x14ac:dyDescent="0.35">
      <c r="A4789" s="1"/>
    </row>
    <row r="4790" spans="1:1" x14ac:dyDescent="0.35">
      <c r="A4790" s="1"/>
    </row>
    <row r="4791" spans="1:1" x14ac:dyDescent="0.35">
      <c r="A4791" s="1"/>
    </row>
    <row r="4792" spans="1:1" x14ac:dyDescent="0.35">
      <c r="A4792" s="1"/>
    </row>
    <row r="4793" spans="1:1" x14ac:dyDescent="0.35">
      <c r="A4793" s="1"/>
    </row>
    <row r="4794" spans="1:1" x14ac:dyDescent="0.35">
      <c r="A4794" s="1"/>
    </row>
    <row r="4795" spans="1:1" x14ac:dyDescent="0.35">
      <c r="A4795" s="1"/>
    </row>
    <row r="4796" spans="1:1" x14ac:dyDescent="0.35">
      <c r="A4796" s="1"/>
    </row>
    <row r="4797" spans="1:1" x14ac:dyDescent="0.35">
      <c r="A4797" s="1"/>
    </row>
    <row r="4798" spans="1:1" x14ac:dyDescent="0.35">
      <c r="A4798" s="1"/>
    </row>
    <row r="4799" spans="1:1" x14ac:dyDescent="0.35">
      <c r="A4799" s="1"/>
    </row>
    <row r="4800" spans="1:1" x14ac:dyDescent="0.35">
      <c r="A4800" s="1"/>
    </row>
    <row r="4801" spans="1:1" x14ac:dyDescent="0.35">
      <c r="A4801" s="1"/>
    </row>
    <row r="4802" spans="1:1" x14ac:dyDescent="0.35">
      <c r="A4802" s="1"/>
    </row>
    <row r="4803" spans="1:1" x14ac:dyDescent="0.35">
      <c r="A4803" s="1"/>
    </row>
    <row r="4804" spans="1:1" x14ac:dyDescent="0.35">
      <c r="A4804" s="1"/>
    </row>
    <row r="4805" spans="1:1" x14ac:dyDescent="0.35">
      <c r="A4805" s="1"/>
    </row>
    <row r="4806" spans="1:1" x14ac:dyDescent="0.35">
      <c r="A4806" s="1"/>
    </row>
    <row r="4807" spans="1:1" x14ac:dyDescent="0.35">
      <c r="A4807" s="1"/>
    </row>
    <row r="4808" spans="1:1" x14ac:dyDescent="0.35">
      <c r="A4808" s="1"/>
    </row>
    <row r="4809" spans="1:1" x14ac:dyDescent="0.35">
      <c r="A4809" s="1"/>
    </row>
    <row r="4810" spans="1:1" x14ac:dyDescent="0.35">
      <c r="A4810" s="1"/>
    </row>
    <row r="4811" spans="1:1" x14ac:dyDescent="0.35">
      <c r="A4811" s="1"/>
    </row>
    <row r="4812" spans="1:1" x14ac:dyDescent="0.35">
      <c r="A4812" s="1"/>
    </row>
    <row r="4813" spans="1:1" x14ac:dyDescent="0.35">
      <c r="A4813" s="1"/>
    </row>
    <row r="4814" spans="1:1" x14ac:dyDescent="0.35">
      <c r="A4814" s="1"/>
    </row>
    <row r="4815" spans="1:1" x14ac:dyDescent="0.35">
      <c r="A4815" s="1"/>
    </row>
    <row r="4816" spans="1:1" x14ac:dyDescent="0.35">
      <c r="A4816" s="1"/>
    </row>
    <row r="4817" spans="1:1" x14ac:dyDescent="0.35">
      <c r="A4817" s="1"/>
    </row>
    <row r="4818" spans="1:1" x14ac:dyDescent="0.35">
      <c r="A4818" s="1"/>
    </row>
    <row r="4819" spans="1:1" x14ac:dyDescent="0.35">
      <c r="A4819" s="1"/>
    </row>
    <row r="4820" spans="1:1" x14ac:dyDescent="0.35">
      <c r="A4820" s="1"/>
    </row>
    <row r="4821" spans="1:1" x14ac:dyDescent="0.35">
      <c r="A4821" s="1"/>
    </row>
    <row r="4822" spans="1:1" x14ac:dyDescent="0.35">
      <c r="A4822" s="1"/>
    </row>
    <row r="4823" spans="1:1" x14ac:dyDescent="0.35">
      <c r="A4823" s="1"/>
    </row>
    <row r="4824" spans="1:1" x14ac:dyDescent="0.35">
      <c r="A4824" s="1"/>
    </row>
    <row r="4825" spans="1:1" x14ac:dyDescent="0.35">
      <c r="A4825" s="1"/>
    </row>
    <row r="4826" spans="1:1" x14ac:dyDescent="0.35">
      <c r="A4826" s="1"/>
    </row>
    <row r="4827" spans="1:1" x14ac:dyDescent="0.35">
      <c r="A4827" s="1"/>
    </row>
    <row r="4828" spans="1:1" x14ac:dyDescent="0.35">
      <c r="A4828" s="1"/>
    </row>
    <row r="4829" spans="1:1" x14ac:dyDescent="0.35">
      <c r="A4829" s="1"/>
    </row>
    <row r="4830" spans="1:1" x14ac:dyDescent="0.35">
      <c r="A4830" s="1"/>
    </row>
    <row r="4831" spans="1:1" x14ac:dyDescent="0.35">
      <c r="A4831" s="1"/>
    </row>
    <row r="4832" spans="1:1" x14ac:dyDescent="0.35">
      <c r="A4832" s="1"/>
    </row>
    <row r="4833" spans="1:1" x14ac:dyDescent="0.35">
      <c r="A4833" s="1"/>
    </row>
    <row r="4834" spans="1:1" x14ac:dyDescent="0.35">
      <c r="A4834" s="1"/>
    </row>
    <row r="4835" spans="1:1" x14ac:dyDescent="0.35">
      <c r="A4835" s="1"/>
    </row>
    <row r="4836" spans="1:1" x14ac:dyDescent="0.35">
      <c r="A4836" s="1"/>
    </row>
    <row r="4837" spans="1:1" x14ac:dyDescent="0.35">
      <c r="A4837" s="1"/>
    </row>
    <row r="4838" spans="1:1" x14ac:dyDescent="0.35">
      <c r="A4838" s="1"/>
    </row>
    <row r="4839" spans="1:1" x14ac:dyDescent="0.35">
      <c r="A4839" s="1"/>
    </row>
    <row r="4840" spans="1:1" x14ac:dyDescent="0.35">
      <c r="A4840" s="1"/>
    </row>
    <row r="4841" spans="1:1" x14ac:dyDescent="0.35">
      <c r="A4841" s="1"/>
    </row>
    <row r="4842" spans="1:1" x14ac:dyDescent="0.35">
      <c r="A4842" s="1"/>
    </row>
    <row r="4843" spans="1:1" x14ac:dyDescent="0.35">
      <c r="A4843" s="1"/>
    </row>
    <row r="4844" spans="1:1" x14ac:dyDescent="0.35">
      <c r="A4844" s="1"/>
    </row>
    <row r="4845" spans="1:1" x14ac:dyDescent="0.35">
      <c r="A4845" s="1"/>
    </row>
    <row r="4846" spans="1:1" x14ac:dyDescent="0.35">
      <c r="A4846" s="1"/>
    </row>
    <row r="4847" spans="1:1" x14ac:dyDescent="0.35">
      <c r="A4847" s="1"/>
    </row>
    <row r="4848" spans="1:1" x14ac:dyDescent="0.35">
      <c r="A4848" s="1"/>
    </row>
    <row r="4849" spans="1:1" x14ac:dyDescent="0.35">
      <c r="A4849" s="1"/>
    </row>
    <row r="4850" spans="1:1" x14ac:dyDescent="0.35">
      <c r="A4850" s="1"/>
    </row>
    <row r="4851" spans="1:1" x14ac:dyDescent="0.35">
      <c r="A4851" s="1"/>
    </row>
    <row r="4852" spans="1:1" x14ac:dyDescent="0.35">
      <c r="A4852" s="1"/>
    </row>
    <row r="4853" spans="1:1" x14ac:dyDescent="0.35">
      <c r="A4853" s="1"/>
    </row>
    <row r="4854" spans="1:1" x14ac:dyDescent="0.35">
      <c r="A4854" s="1"/>
    </row>
    <row r="4855" spans="1:1" x14ac:dyDescent="0.35">
      <c r="A4855" s="1"/>
    </row>
    <row r="4856" spans="1:1" x14ac:dyDescent="0.35">
      <c r="A4856" s="1"/>
    </row>
    <row r="4857" spans="1:1" x14ac:dyDescent="0.35">
      <c r="A4857" s="1"/>
    </row>
    <row r="4858" spans="1:1" x14ac:dyDescent="0.35">
      <c r="A4858" s="1"/>
    </row>
    <row r="4859" spans="1:1" x14ac:dyDescent="0.35">
      <c r="A4859" s="1"/>
    </row>
    <row r="4860" spans="1:1" x14ac:dyDescent="0.35">
      <c r="A4860" s="1"/>
    </row>
    <row r="4861" spans="1:1" x14ac:dyDescent="0.35">
      <c r="A4861" s="1"/>
    </row>
    <row r="4862" spans="1:1" x14ac:dyDescent="0.35">
      <c r="A4862" s="1"/>
    </row>
    <row r="4863" spans="1:1" x14ac:dyDescent="0.35">
      <c r="A4863" s="1"/>
    </row>
    <row r="4864" spans="1:1" x14ac:dyDescent="0.35">
      <c r="A4864" s="1"/>
    </row>
    <row r="4865" spans="1:1" x14ac:dyDescent="0.35">
      <c r="A4865" s="1"/>
    </row>
    <row r="4866" spans="1:1" x14ac:dyDescent="0.35">
      <c r="A4866" s="1"/>
    </row>
    <row r="4867" spans="1:1" x14ac:dyDescent="0.35">
      <c r="A4867" s="1"/>
    </row>
    <row r="4868" spans="1:1" x14ac:dyDescent="0.35">
      <c r="A4868" s="1"/>
    </row>
    <row r="4869" spans="1:1" x14ac:dyDescent="0.35">
      <c r="A4869" s="1"/>
    </row>
    <row r="4870" spans="1:1" x14ac:dyDescent="0.35">
      <c r="A4870" s="1"/>
    </row>
    <row r="4871" spans="1:1" x14ac:dyDescent="0.35">
      <c r="A4871" s="1"/>
    </row>
    <row r="4872" spans="1:1" x14ac:dyDescent="0.35">
      <c r="A4872" s="1"/>
    </row>
    <row r="4873" spans="1:1" x14ac:dyDescent="0.35">
      <c r="A4873" s="1"/>
    </row>
    <row r="4874" spans="1:1" x14ac:dyDescent="0.35">
      <c r="A4874" s="1"/>
    </row>
    <row r="4875" spans="1:1" x14ac:dyDescent="0.35">
      <c r="A4875" s="1"/>
    </row>
    <row r="4876" spans="1:1" x14ac:dyDescent="0.35">
      <c r="A4876" s="1"/>
    </row>
    <row r="4877" spans="1:1" x14ac:dyDescent="0.35">
      <c r="A4877" s="1"/>
    </row>
    <row r="4878" spans="1:1" x14ac:dyDescent="0.35">
      <c r="A4878" s="1"/>
    </row>
    <row r="4879" spans="1:1" x14ac:dyDescent="0.35">
      <c r="A4879" s="1"/>
    </row>
    <row r="4880" spans="1:1" x14ac:dyDescent="0.35">
      <c r="A4880" s="1"/>
    </row>
    <row r="4881" spans="1:1" x14ac:dyDescent="0.35">
      <c r="A4881" s="1"/>
    </row>
    <row r="4882" spans="1:1" x14ac:dyDescent="0.35">
      <c r="A4882" s="1"/>
    </row>
    <row r="4883" spans="1:1" x14ac:dyDescent="0.35">
      <c r="A4883" s="1"/>
    </row>
    <row r="4884" spans="1:1" x14ac:dyDescent="0.35">
      <c r="A4884" s="1"/>
    </row>
    <row r="4885" spans="1:1" x14ac:dyDescent="0.35">
      <c r="A4885" s="1"/>
    </row>
    <row r="4886" spans="1:1" x14ac:dyDescent="0.35">
      <c r="A4886" s="1"/>
    </row>
    <row r="4887" spans="1:1" x14ac:dyDescent="0.35">
      <c r="A4887" s="1"/>
    </row>
    <row r="4888" spans="1:1" x14ac:dyDescent="0.35">
      <c r="A4888" s="1"/>
    </row>
    <row r="4889" spans="1:1" x14ac:dyDescent="0.35">
      <c r="A4889" s="1"/>
    </row>
    <row r="4890" spans="1:1" x14ac:dyDescent="0.35">
      <c r="A4890" s="1"/>
    </row>
    <row r="4891" spans="1:1" x14ac:dyDescent="0.35">
      <c r="A4891" s="1"/>
    </row>
    <row r="4892" spans="1:1" x14ac:dyDescent="0.35">
      <c r="A4892" s="1"/>
    </row>
    <row r="4893" spans="1:1" x14ac:dyDescent="0.35">
      <c r="A4893" s="1"/>
    </row>
    <row r="4894" spans="1:1" x14ac:dyDescent="0.35">
      <c r="A4894" s="1"/>
    </row>
    <row r="4895" spans="1:1" x14ac:dyDescent="0.35">
      <c r="A4895" s="1"/>
    </row>
    <row r="4896" spans="1:1" x14ac:dyDescent="0.35">
      <c r="A4896" s="1"/>
    </row>
    <row r="4897" spans="1:1" x14ac:dyDescent="0.35">
      <c r="A4897" s="1"/>
    </row>
    <row r="4898" spans="1:1" x14ac:dyDescent="0.35">
      <c r="A4898" s="1"/>
    </row>
    <row r="4899" spans="1:1" x14ac:dyDescent="0.35">
      <c r="A4899" s="1"/>
    </row>
    <row r="4900" spans="1:1" x14ac:dyDescent="0.35">
      <c r="A4900" s="1"/>
    </row>
    <row r="4901" spans="1:1" x14ac:dyDescent="0.35">
      <c r="A4901" s="1"/>
    </row>
    <row r="4902" spans="1:1" x14ac:dyDescent="0.35">
      <c r="A4902" s="1"/>
    </row>
    <row r="4903" spans="1:1" x14ac:dyDescent="0.35">
      <c r="A4903" s="1"/>
    </row>
    <row r="4904" spans="1:1" x14ac:dyDescent="0.35">
      <c r="A4904" s="1"/>
    </row>
    <row r="4905" spans="1:1" x14ac:dyDescent="0.35">
      <c r="A4905" s="1"/>
    </row>
    <row r="4906" spans="1:1" x14ac:dyDescent="0.35">
      <c r="A4906" s="1"/>
    </row>
    <row r="4907" spans="1:1" x14ac:dyDescent="0.35">
      <c r="A4907" s="1"/>
    </row>
    <row r="4908" spans="1:1" x14ac:dyDescent="0.35">
      <c r="A4908" s="1"/>
    </row>
    <row r="4909" spans="1:1" x14ac:dyDescent="0.35">
      <c r="A4909" s="1"/>
    </row>
    <row r="4910" spans="1:1" x14ac:dyDescent="0.35">
      <c r="A4910" s="1"/>
    </row>
    <row r="4911" spans="1:1" x14ac:dyDescent="0.35">
      <c r="A4911" s="1"/>
    </row>
    <row r="4912" spans="1:1" x14ac:dyDescent="0.35">
      <c r="A4912" s="1"/>
    </row>
    <row r="4913" spans="1:1" x14ac:dyDescent="0.35">
      <c r="A4913" s="1"/>
    </row>
    <row r="4914" spans="1:1" x14ac:dyDescent="0.35">
      <c r="A4914" s="1"/>
    </row>
    <row r="4915" spans="1:1" x14ac:dyDescent="0.35">
      <c r="A4915" s="1"/>
    </row>
    <row r="4916" spans="1:1" x14ac:dyDescent="0.35">
      <c r="A4916" s="1"/>
    </row>
    <row r="4917" spans="1:1" x14ac:dyDescent="0.35">
      <c r="A4917" s="1"/>
    </row>
    <row r="4918" spans="1:1" x14ac:dyDescent="0.35">
      <c r="A4918" s="1"/>
    </row>
    <row r="4919" spans="1:1" x14ac:dyDescent="0.35">
      <c r="A4919" s="1"/>
    </row>
    <row r="4920" spans="1:1" x14ac:dyDescent="0.35">
      <c r="A4920" s="1"/>
    </row>
    <row r="4921" spans="1:1" x14ac:dyDescent="0.35">
      <c r="A4921" s="1"/>
    </row>
    <row r="4922" spans="1:1" x14ac:dyDescent="0.35">
      <c r="A4922" s="1"/>
    </row>
    <row r="4923" spans="1:1" x14ac:dyDescent="0.35">
      <c r="A4923" s="1"/>
    </row>
    <row r="4924" spans="1:1" x14ac:dyDescent="0.35">
      <c r="A4924" s="1"/>
    </row>
    <row r="4925" spans="1:1" x14ac:dyDescent="0.35">
      <c r="A4925" s="1"/>
    </row>
    <row r="4926" spans="1:1" x14ac:dyDescent="0.35">
      <c r="A4926" s="1"/>
    </row>
    <row r="4927" spans="1:1" x14ac:dyDescent="0.35">
      <c r="A4927" s="1"/>
    </row>
    <row r="4928" spans="1:1" x14ac:dyDescent="0.35">
      <c r="A4928" s="1"/>
    </row>
    <row r="4929" spans="1:1" x14ac:dyDescent="0.35">
      <c r="A4929" s="1"/>
    </row>
    <row r="4930" spans="1:1" x14ac:dyDescent="0.35">
      <c r="A4930" s="1"/>
    </row>
    <row r="4931" spans="1:1" x14ac:dyDescent="0.35">
      <c r="A4931" s="1"/>
    </row>
    <row r="4932" spans="1:1" x14ac:dyDescent="0.35">
      <c r="A4932" s="1"/>
    </row>
    <row r="4933" spans="1:1" x14ac:dyDescent="0.35">
      <c r="A4933" s="1"/>
    </row>
    <row r="4934" spans="1:1" x14ac:dyDescent="0.35">
      <c r="A4934" s="1"/>
    </row>
    <row r="4935" spans="1:1" x14ac:dyDescent="0.35">
      <c r="A4935" s="1"/>
    </row>
    <row r="4936" spans="1:1" x14ac:dyDescent="0.35">
      <c r="A4936" s="1"/>
    </row>
    <row r="4937" spans="1:1" x14ac:dyDescent="0.35">
      <c r="A4937" s="1"/>
    </row>
    <row r="4938" spans="1:1" x14ac:dyDescent="0.35">
      <c r="A4938" s="1"/>
    </row>
    <row r="4939" spans="1:1" x14ac:dyDescent="0.35">
      <c r="A4939" s="1"/>
    </row>
    <row r="4940" spans="1:1" x14ac:dyDescent="0.35">
      <c r="A4940" s="1"/>
    </row>
    <row r="4941" spans="1:1" x14ac:dyDescent="0.35">
      <c r="A4941" s="1"/>
    </row>
    <row r="4942" spans="1:1" x14ac:dyDescent="0.35">
      <c r="A4942" s="1"/>
    </row>
    <row r="4943" spans="1:1" x14ac:dyDescent="0.35">
      <c r="A4943" s="1"/>
    </row>
    <row r="4944" spans="1:1" x14ac:dyDescent="0.35">
      <c r="A4944" s="1"/>
    </row>
    <row r="4945" spans="1:1" x14ac:dyDescent="0.35">
      <c r="A4945" s="1"/>
    </row>
    <row r="4946" spans="1:1" x14ac:dyDescent="0.35">
      <c r="A4946" s="1"/>
    </row>
    <row r="4947" spans="1:1" x14ac:dyDescent="0.35">
      <c r="A4947" s="1"/>
    </row>
    <row r="4948" spans="1:1" x14ac:dyDescent="0.35">
      <c r="A4948" s="1"/>
    </row>
    <row r="4949" spans="1:1" x14ac:dyDescent="0.35">
      <c r="A4949" s="1"/>
    </row>
    <row r="4950" spans="1:1" x14ac:dyDescent="0.35">
      <c r="A4950" s="1"/>
    </row>
    <row r="4951" spans="1:1" x14ac:dyDescent="0.35">
      <c r="A4951" s="1"/>
    </row>
    <row r="4952" spans="1:1" x14ac:dyDescent="0.35">
      <c r="A4952" s="1"/>
    </row>
    <row r="4953" spans="1:1" x14ac:dyDescent="0.35">
      <c r="A4953" s="1"/>
    </row>
    <row r="4954" spans="1:1" x14ac:dyDescent="0.35">
      <c r="A4954" s="1"/>
    </row>
    <row r="4955" spans="1:1" x14ac:dyDescent="0.35">
      <c r="A4955" s="1"/>
    </row>
    <row r="4956" spans="1:1" x14ac:dyDescent="0.35">
      <c r="A4956" s="1"/>
    </row>
    <row r="4957" spans="1:1" x14ac:dyDescent="0.35">
      <c r="A4957" s="1"/>
    </row>
    <row r="4958" spans="1:1" x14ac:dyDescent="0.35">
      <c r="A4958" s="1"/>
    </row>
    <row r="4959" spans="1:1" x14ac:dyDescent="0.35">
      <c r="A4959" s="1"/>
    </row>
    <row r="4960" spans="1:1" x14ac:dyDescent="0.35">
      <c r="A4960" s="1"/>
    </row>
    <row r="4961" spans="1:1" x14ac:dyDescent="0.35">
      <c r="A4961" s="1"/>
    </row>
    <row r="4962" spans="1:1" x14ac:dyDescent="0.35">
      <c r="A4962" s="1"/>
    </row>
    <row r="4963" spans="1:1" x14ac:dyDescent="0.35">
      <c r="A4963" s="1"/>
    </row>
    <row r="4964" spans="1:1" x14ac:dyDescent="0.35">
      <c r="A4964" s="1"/>
    </row>
    <row r="4965" spans="1:1" x14ac:dyDescent="0.35">
      <c r="A4965" s="1"/>
    </row>
    <row r="4966" spans="1:1" x14ac:dyDescent="0.35">
      <c r="A4966" s="1"/>
    </row>
    <row r="4967" spans="1:1" x14ac:dyDescent="0.35">
      <c r="A4967" s="1"/>
    </row>
    <row r="4968" spans="1:1" x14ac:dyDescent="0.35">
      <c r="A4968" s="1"/>
    </row>
    <row r="4969" spans="1:1" x14ac:dyDescent="0.35">
      <c r="A4969" s="1"/>
    </row>
    <row r="4970" spans="1:1" x14ac:dyDescent="0.35">
      <c r="A4970" s="1"/>
    </row>
    <row r="4971" spans="1:1" x14ac:dyDescent="0.35">
      <c r="A4971" s="1"/>
    </row>
    <row r="4972" spans="1:1" x14ac:dyDescent="0.35">
      <c r="A4972" s="1"/>
    </row>
    <row r="4973" spans="1:1" x14ac:dyDescent="0.35">
      <c r="A4973" s="1"/>
    </row>
    <row r="4974" spans="1:1" x14ac:dyDescent="0.35">
      <c r="A4974" s="1"/>
    </row>
    <row r="4975" spans="1:1" x14ac:dyDescent="0.35">
      <c r="A4975" s="1"/>
    </row>
    <row r="4976" spans="1:1" x14ac:dyDescent="0.35">
      <c r="A4976" s="1"/>
    </row>
    <row r="4977" spans="1:1" x14ac:dyDescent="0.35">
      <c r="A4977" s="1"/>
    </row>
    <row r="4978" spans="1:1" x14ac:dyDescent="0.35">
      <c r="A4978" s="1"/>
    </row>
    <row r="4979" spans="1:1" x14ac:dyDescent="0.35">
      <c r="A4979" s="1"/>
    </row>
    <row r="4980" spans="1:1" x14ac:dyDescent="0.35">
      <c r="A4980" s="1"/>
    </row>
    <row r="4981" spans="1:1" x14ac:dyDescent="0.35">
      <c r="A4981" s="1"/>
    </row>
    <row r="4982" spans="1:1" x14ac:dyDescent="0.35">
      <c r="A4982" s="1"/>
    </row>
    <row r="4983" spans="1:1" x14ac:dyDescent="0.35">
      <c r="A4983" s="1"/>
    </row>
    <row r="4984" spans="1:1" x14ac:dyDescent="0.35">
      <c r="A4984" s="1"/>
    </row>
    <row r="4985" spans="1:1" x14ac:dyDescent="0.35">
      <c r="A4985" s="1"/>
    </row>
    <row r="4986" spans="1:1" x14ac:dyDescent="0.35">
      <c r="A4986" s="1"/>
    </row>
    <row r="4987" spans="1:1" x14ac:dyDescent="0.35">
      <c r="A4987" s="1"/>
    </row>
    <row r="4988" spans="1:1" x14ac:dyDescent="0.35">
      <c r="A4988" s="1"/>
    </row>
    <row r="4989" spans="1:1" x14ac:dyDescent="0.35">
      <c r="A4989" s="1"/>
    </row>
    <row r="4990" spans="1:1" x14ac:dyDescent="0.35">
      <c r="A4990" s="1"/>
    </row>
    <row r="4991" spans="1:1" x14ac:dyDescent="0.35">
      <c r="A4991" s="1"/>
    </row>
    <row r="4992" spans="1:1" x14ac:dyDescent="0.35">
      <c r="A4992" s="1"/>
    </row>
    <row r="4993" spans="1:1" x14ac:dyDescent="0.35">
      <c r="A4993" s="1"/>
    </row>
    <row r="4994" spans="1:1" x14ac:dyDescent="0.35">
      <c r="A4994" s="1"/>
    </row>
    <row r="4995" spans="1:1" x14ac:dyDescent="0.35">
      <c r="A4995" s="1"/>
    </row>
    <row r="4996" spans="1:1" x14ac:dyDescent="0.35">
      <c r="A4996" s="1"/>
    </row>
    <row r="4997" spans="1:1" x14ac:dyDescent="0.35">
      <c r="A4997" s="1"/>
    </row>
    <row r="4998" spans="1:1" x14ac:dyDescent="0.35">
      <c r="A4998" s="1"/>
    </row>
    <row r="4999" spans="1:1" x14ac:dyDescent="0.35">
      <c r="A4999" s="1"/>
    </row>
    <row r="5000" spans="1:1" x14ac:dyDescent="0.35">
      <c r="A5000" s="1"/>
    </row>
    <row r="5001" spans="1:1" x14ac:dyDescent="0.35">
      <c r="A5001" s="1"/>
    </row>
    <row r="5002" spans="1:1" x14ac:dyDescent="0.35">
      <c r="A5002" s="1"/>
    </row>
    <row r="5003" spans="1:1" x14ac:dyDescent="0.35">
      <c r="A5003" s="1"/>
    </row>
    <row r="5004" spans="1:1" x14ac:dyDescent="0.35">
      <c r="A5004" s="1"/>
    </row>
    <row r="5005" spans="1:1" x14ac:dyDescent="0.35">
      <c r="A5005" s="1"/>
    </row>
    <row r="5006" spans="1:1" x14ac:dyDescent="0.35">
      <c r="A5006" s="1"/>
    </row>
    <row r="5007" spans="1:1" x14ac:dyDescent="0.35">
      <c r="A5007" s="1"/>
    </row>
    <row r="5008" spans="1:1" x14ac:dyDescent="0.35">
      <c r="A5008" s="1"/>
    </row>
    <row r="5009" spans="1:1" x14ac:dyDescent="0.35">
      <c r="A5009" s="1"/>
    </row>
    <row r="5010" spans="1:1" x14ac:dyDescent="0.35">
      <c r="A5010" s="1"/>
    </row>
    <row r="5011" spans="1:1" x14ac:dyDescent="0.35">
      <c r="A5011" s="1"/>
    </row>
    <row r="5012" spans="1:1" x14ac:dyDescent="0.35">
      <c r="A5012" s="1"/>
    </row>
    <row r="5013" spans="1:1" x14ac:dyDescent="0.35">
      <c r="A5013" s="1"/>
    </row>
    <row r="5014" spans="1:1" x14ac:dyDescent="0.35">
      <c r="A5014" s="1"/>
    </row>
    <row r="5015" spans="1:1" x14ac:dyDescent="0.35">
      <c r="A5015" s="1"/>
    </row>
    <row r="5016" spans="1:1" x14ac:dyDescent="0.35">
      <c r="A5016" s="1"/>
    </row>
    <row r="5017" spans="1:1" x14ac:dyDescent="0.35">
      <c r="A5017" s="1"/>
    </row>
    <row r="5018" spans="1:1" x14ac:dyDescent="0.35">
      <c r="A5018" s="1"/>
    </row>
    <row r="5019" spans="1:1" x14ac:dyDescent="0.35">
      <c r="A5019" s="1"/>
    </row>
    <row r="5020" spans="1:1" x14ac:dyDescent="0.35">
      <c r="A5020" s="1"/>
    </row>
    <row r="5021" spans="1:1" x14ac:dyDescent="0.35">
      <c r="A5021" s="1"/>
    </row>
    <row r="5022" spans="1:1" x14ac:dyDescent="0.35">
      <c r="A5022" s="1"/>
    </row>
    <row r="5023" spans="1:1" x14ac:dyDescent="0.35">
      <c r="A5023" s="1"/>
    </row>
    <row r="5024" spans="1:1" x14ac:dyDescent="0.35">
      <c r="A5024" s="1"/>
    </row>
    <row r="5025" spans="1:1" x14ac:dyDescent="0.35">
      <c r="A5025" s="1"/>
    </row>
    <row r="5026" spans="1:1" x14ac:dyDescent="0.35">
      <c r="A5026" s="1"/>
    </row>
    <row r="5027" spans="1:1" x14ac:dyDescent="0.35">
      <c r="A5027" s="1"/>
    </row>
    <row r="5028" spans="1:1" x14ac:dyDescent="0.35">
      <c r="A5028" s="1"/>
    </row>
    <row r="5029" spans="1:1" x14ac:dyDescent="0.35">
      <c r="A5029" s="1"/>
    </row>
    <row r="5030" spans="1:1" x14ac:dyDescent="0.35">
      <c r="A5030" s="1"/>
    </row>
    <row r="5031" spans="1:1" x14ac:dyDescent="0.35">
      <c r="A5031" s="1"/>
    </row>
    <row r="5032" spans="1:1" x14ac:dyDescent="0.35">
      <c r="A5032" s="1"/>
    </row>
    <row r="5033" spans="1:1" x14ac:dyDescent="0.35">
      <c r="A5033" s="1"/>
    </row>
    <row r="5034" spans="1:1" x14ac:dyDescent="0.35">
      <c r="A5034" s="1"/>
    </row>
    <row r="5035" spans="1:1" x14ac:dyDescent="0.35">
      <c r="A5035" s="1"/>
    </row>
    <row r="5036" spans="1:1" x14ac:dyDescent="0.35">
      <c r="A5036" s="1"/>
    </row>
    <row r="5037" spans="1:1" x14ac:dyDescent="0.35">
      <c r="A5037" s="1"/>
    </row>
    <row r="5038" spans="1:1" x14ac:dyDescent="0.35">
      <c r="A5038" s="1"/>
    </row>
    <row r="5039" spans="1:1" x14ac:dyDescent="0.35">
      <c r="A5039" s="1"/>
    </row>
    <row r="5040" spans="1:1" x14ac:dyDescent="0.35">
      <c r="A5040" s="1"/>
    </row>
    <row r="5041" spans="1:1" x14ac:dyDescent="0.35">
      <c r="A5041" s="1"/>
    </row>
    <row r="5042" spans="1:1" x14ac:dyDescent="0.35">
      <c r="A5042" s="1"/>
    </row>
    <row r="5043" spans="1:1" x14ac:dyDescent="0.35">
      <c r="A5043" s="1"/>
    </row>
    <row r="5044" spans="1:1" x14ac:dyDescent="0.35">
      <c r="A5044" s="1"/>
    </row>
    <row r="5045" spans="1:1" x14ac:dyDescent="0.35">
      <c r="A5045" s="1"/>
    </row>
    <row r="5046" spans="1:1" x14ac:dyDescent="0.35">
      <c r="A5046" s="1"/>
    </row>
    <row r="5047" spans="1:1" x14ac:dyDescent="0.35">
      <c r="A5047" s="1"/>
    </row>
    <row r="5048" spans="1:1" x14ac:dyDescent="0.35">
      <c r="A5048" s="1"/>
    </row>
    <row r="5049" spans="1:1" x14ac:dyDescent="0.35">
      <c r="A5049" s="1"/>
    </row>
    <row r="5050" spans="1:1" x14ac:dyDescent="0.35">
      <c r="A5050" s="1"/>
    </row>
    <row r="5051" spans="1:1" x14ac:dyDescent="0.35">
      <c r="A5051" s="1"/>
    </row>
    <row r="5052" spans="1:1" x14ac:dyDescent="0.35">
      <c r="A5052" s="1"/>
    </row>
    <row r="5053" spans="1:1" x14ac:dyDescent="0.35">
      <c r="A5053" s="1"/>
    </row>
    <row r="5054" spans="1:1" x14ac:dyDescent="0.35">
      <c r="A5054" s="1"/>
    </row>
    <row r="5055" spans="1:1" x14ac:dyDescent="0.35">
      <c r="A5055" s="1"/>
    </row>
    <row r="5056" spans="1:1" x14ac:dyDescent="0.35">
      <c r="A5056" s="1"/>
    </row>
    <row r="5057" spans="1:1" x14ac:dyDescent="0.35">
      <c r="A5057" s="1"/>
    </row>
    <row r="5058" spans="1:1" x14ac:dyDescent="0.35">
      <c r="A5058" s="1"/>
    </row>
    <row r="5059" spans="1:1" x14ac:dyDescent="0.35">
      <c r="A5059" s="1"/>
    </row>
    <row r="5060" spans="1:1" x14ac:dyDescent="0.35">
      <c r="A5060" s="1"/>
    </row>
    <row r="5061" spans="1:1" x14ac:dyDescent="0.35">
      <c r="A5061" s="1"/>
    </row>
    <row r="5062" spans="1:1" x14ac:dyDescent="0.35">
      <c r="A5062" s="1"/>
    </row>
    <row r="5063" spans="1:1" x14ac:dyDescent="0.35">
      <c r="A5063" s="1"/>
    </row>
    <row r="5064" spans="1:1" x14ac:dyDescent="0.35">
      <c r="A5064" s="1"/>
    </row>
    <row r="5065" spans="1:1" x14ac:dyDescent="0.35">
      <c r="A5065" s="1"/>
    </row>
    <row r="5066" spans="1:1" x14ac:dyDescent="0.35">
      <c r="A5066" s="1"/>
    </row>
    <row r="5067" spans="1:1" x14ac:dyDescent="0.35">
      <c r="A5067" s="1"/>
    </row>
    <row r="5068" spans="1:1" x14ac:dyDescent="0.35">
      <c r="A5068" s="1"/>
    </row>
    <row r="5069" spans="1:1" x14ac:dyDescent="0.35">
      <c r="A5069" s="1"/>
    </row>
    <row r="5070" spans="1:1" x14ac:dyDescent="0.35">
      <c r="A5070" s="1"/>
    </row>
    <row r="5071" spans="1:1" x14ac:dyDescent="0.35">
      <c r="A5071" s="1"/>
    </row>
    <row r="5072" spans="1:1" x14ac:dyDescent="0.35">
      <c r="A5072" s="1"/>
    </row>
    <row r="5073" spans="1:1" x14ac:dyDescent="0.35">
      <c r="A5073" s="1"/>
    </row>
    <row r="5074" spans="1:1" x14ac:dyDescent="0.35">
      <c r="A5074" s="1"/>
    </row>
    <row r="5075" spans="1:1" x14ac:dyDescent="0.35">
      <c r="A5075" s="1"/>
    </row>
    <row r="5076" spans="1:1" x14ac:dyDescent="0.35">
      <c r="A5076" s="1"/>
    </row>
    <row r="5077" spans="1:1" x14ac:dyDescent="0.35">
      <c r="A5077" s="1"/>
    </row>
    <row r="5078" spans="1:1" x14ac:dyDescent="0.35">
      <c r="A5078" s="1"/>
    </row>
    <row r="5079" spans="1:1" x14ac:dyDescent="0.35">
      <c r="A5079" s="1"/>
    </row>
    <row r="5080" spans="1:1" x14ac:dyDescent="0.35">
      <c r="A5080" s="1"/>
    </row>
    <row r="5081" spans="1:1" x14ac:dyDescent="0.35">
      <c r="A5081" s="1"/>
    </row>
    <row r="5082" spans="1:1" x14ac:dyDescent="0.35">
      <c r="A5082" s="1"/>
    </row>
    <row r="5083" spans="1:1" x14ac:dyDescent="0.35">
      <c r="A5083" s="1"/>
    </row>
    <row r="5084" spans="1:1" x14ac:dyDescent="0.35">
      <c r="A5084" s="1"/>
    </row>
    <row r="5085" spans="1:1" x14ac:dyDescent="0.35">
      <c r="A5085" s="1"/>
    </row>
    <row r="5086" spans="1:1" x14ac:dyDescent="0.35">
      <c r="A5086" s="1"/>
    </row>
    <row r="5087" spans="1:1" x14ac:dyDescent="0.35">
      <c r="A5087" s="1"/>
    </row>
    <row r="5088" spans="1:1" x14ac:dyDescent="0.35">
      <c r="A5088" s="1"/>
    </row>
    <row r="5089" spans="1:1" x14ac:dyDescent="0.35">
      <c r="A5089" s="1"/>
    </row>
    <row r="5090" spans="1:1" x14ac:dyDescent="0.35">
      <c r="A5090" s="1"/>
    </row>
    <row r="5091" spans="1:1" x14ac:dyDescent="0.35">
      <c r="A5091" s="1"/>
    </row>
    <row r="5092" spans="1:1" x14ac:dyDescent="0.35">
      <c r="A5092" s="1"/>
    </row>
    <row r="5093" spans="1:1" x14ac:dyDescent="0.35">
      <c r="A5093" s="1"/>
    </row>
    <row r="5094" spans="1:1" x14ac:dyDescent="0.35">
      <c r="A5094" s="1"/>
    </row>
    <row r="5095" spans="1:1" x14ac:dyDescent="0.35">
      <c r="A5095" s="1"/>
    </row>
    <row r="5096" spans="1:1" x14ac:dyDescent="0.35">
      <c r="A5096" s="1"/>
    </row>
    <row r="5097" spans="1:1" x14ac:dyDescent="0.35">
      <c r="A5097" s="1"/>
    </row>
    <row r="5098" spans="1:1" x14ac:dyDescent="0.35">
      <c r="A5098" s="1"/>
    </row>
    <row r="5099" spans="1:1" x14ac:dyDescent="0.35">
      <c r="A5099" s="1"/>
    </row>
    <row r="5100" spans="1:1" x14ac:dyDescent="0.35">
      <c r="A5100" s="1"/>
    </row>
    <row r="5101" spans="1:1" x14ac:dyDescent="0.35">
      <c r="A5101" s="1"/>
    </row>
    <row r="5102" spans="1:1" x14ac:dyDescent="0.35">
      <c r="A5102" s="1"/>
    </row>
    <row r="5103" spans="1:1" x14ac:dyDescent="0.35">
      <c r="A5103" s="1"/>
    </row>
    <row r="5104" spans="1:1" x14ac:dyDescent="0.35">
      <c r="A5104" s="1"/>
    </row>
    <row r="5105" spans="1:1" x14ac:dyDescent="0.35">
      <c r="A5105" s="1"/>
    </row>
    <row r="5106" spans="1:1" x14ac:dyDescent="0.35">
      <c r="A5106" s="1"/>
    </row>
    <row r="5107" spans="1:1" x14ac:dyDescent="0.35">
      <c r="A5107" s="1"/>
    </row>
    <row r="5108" spans="1:1" x14ac:dyDescent="0.35">
      <c r="A5108" s="1"/>
    </row>
    <row r="5109" spans="1:1" x14ac:dyDescent="0.35">
      <c r="A5109" s="1"/>
    </row>
    <row r="5110" spans="1:1" x14ac:dyDescent="0.35">
      <c r="A5110" s="1"/>
    </row>
    <row r="5111" spans="1:1" x14ac:dyDescent="0.35">
      <c r="A5111" s="1"/>
    </row>
    <row r="5112" spans="1:1" x14ac:dyDescent="0.35">
      <c r="A5112" s="1"/>
    </row>
    <row r="5113" spans="1:1" x14ac:dyDescent="0.35">
      <c r="A5113" s="1"/>
    </row>
    <row r="5114" spans="1:1" x14ac:dyDescent="0.35">
      <c r="A5114" s="1"/>
    </row>
    <row r="5115" spans="1:1" x14ac:dyDescent="0.35">
      <c r="A5115" s="1"/>
    </row>
    <row r="5116" spans="1:1" x14ac:dyDescent="0.35">
      <c r="A5116" s="1"/>
    </row>
    <row r="5117" spans="1:1" x14ac:dyDescent="0.35">
      <c r="A5117" s="1"/>
    </row>
    <row r="5118" spans="1:1" x14ac:dyDescent="0.35">
      <c r="A5118" s="1"/>
    </row>
    <row r="5119" spans="1:1" x14ac:dyDescent="0.35">
      <c r="A5119" s="1"/>
    </row>
    <row r="5120" spans="1:1" x14ac:dyDescent="0.35">
      <c r="A5120" s="1"/>
    </row>
    <row r="5121" spans="1:1" x14ac:dyDescent="0.35">
      <c r="A5121" s="1"/>
    </row>
    <row r="5122" spans="1:1" x14ac:dyDescent="0.35">
      <c r="A5122" s="1"/>
    </row>
    <row r="5123" spans="1:1" x14ac:dyDescent="0.35">
      <c r="A5123" s="1"/>
    </row>
    <row r="5124" spans="1:1" x14ac:dyDescent="0.35">
      <c r="A5124" s="1"/>
    </row>
    <row r="5125" spans="1:1" x14ac:dyDescent="0.35">
      <c r="A5125" s="1"/>
    </row>
    <row r="5126" spans="1:1" x14ac:dyDescent="0.35">
      <c r="A5126" s="1"/>
    </row>
    <row r="5127" spans="1:1" x14ac:dyDescent="0.35">
      <c r="A5127" s="1"/>
    </row>
    <row r="5128" spans="1:1" x14ac:dyDescent="0.35">
      <c r="A5128" s="1"/>
    </row>
    <row r="5129" spans="1:1" x14ac:dyDescent="0.35">
      <c r="A5129" s="1"/>
    </row>
    <row r="5130" spans="1:1" x14ac:dyDescent="0.35">
      <c r="A5130" s="1"/>
    </row>
    <row r="5131" spans="1:1" x14ac:dyDescent="0.35">
      <c r="A5131" s="1"/>
    </row>
    <row r="5132" spans="1:1" x14ac:dyDescent="0.35">
      <c r="A5132" s="1"/>
    </row>
    <row r="5133" spans="1:1" x14ac:dyDescent="0.35">
      <c r="A5133" s="1"/>
    </row>
    <row r="5134" spans="1:1" x14ac:dyDescent="0.35">
      <c r="A5134" s="1"/>
    </row>
    <row r="5135" spans="1:1" x14ac:dyDescent="0.35">
      <c r="A5135" s="1"/>
    </row>
    <row r="5136" spans="1:1" x14ac:dyDescent="0.35">
      <c r="A5136" s="1"/>
    </row>
    <row r="5137" spans="1:1" x14ac:dyDescent="0.35">
      <c r="A5137" s="1"/>
    </row>
    <row r="5138" spans="1:1" x14ac:dyDescent="0.35">
      <c r="A5138" s="1"/>
    </row>
    <row r="5139" spans="1:1" x14ac:dyDescent="0.35">
      <c r="A5139" s="1"/>
    </row>
    <row r="5140" spans="1:1" x14ac:dyDescent="0.35">
      <c r="A5140" s="1"/>
    </row>
    <row r="5141" spans="1:1" x14ac:dyDescent="0.35">
      <c r="A5141" s="1"/>
    </row>
    <row r="5142" spans="1:1" x14ac:dyDescent="0.35">
      <c r="A5142" s="1"/>
    </row>
    <row r="5143" spans="1:1" x14ac:dyDescent="0.35">
      <c r="A5143" s="1"/>
    </row>
    <row r="5144" spans="1:1" x14ac:dyDescent="0.35">
      <c r="A5144" s="1"/>
    </row>
    <row r="5145" spans="1:1" x14ac:dyDescent="0.35">
      <c r="A5145" s="1"/>
    </row>
    <row r="5146" spans="1:1" x14ac:dyDescent="0.35">
      <c r="A5146" s="1"/>
    </row>
    <row r="5147" spans="1:1" x14ac:dyDescent="0.35">
      <c r="A5147" s="1"/>
    </row>
    <row r="5148" spans="1:1" x14ac:dyDescent="0.35">
      <c r="A5148" s="1"/>
    </row>
    <row r="5149" spans="1:1" x14ac:dyDescent="0.35">
      <c r="A5149" s="1"/>
    </row>
    <row r="5150" spans="1:1" x14ac:dyDescent="0.35">
      <c r="A5150" s="1"/>
    </row>
    <row r="5151" spans="1:1" x14ac:dyDescent="0.35">
      <c r="A5151" s="1"/>
    </row>
    <row r="5152" spans="1:1" x14ac:dyDescent="0.35">
      <c r="A5152" s="1"/>
    </row>
    <row r="5153" spans="1:1" x14ac:dyDescent="0.35">
      <c r="A5153" s="1"/>
    </row>
    <row r="5154" spans="1:1" x14ac:dyDescent="0.35">
      <c r="A5154" s="1"/>
    </row>
    <row r="5155" spans="1:1" x14ac:dyDescent="0.35">
      <c r="A5155" s="1"/>
    </row>
    <row r="5156" spans="1:1" x14ac:dyDescent="0.35">
      <c r="A5156" s="1"/>
    </row>
    <row r="5157" spans="1:1" x14ac:dyDescent="0.35">
      <c r="A5157" s="1"/>
    </row>
    <row r="5158" spans="1:1" x14ac:dyDescent="0.35">
      <c r="A5158" s="1"/>
    </row>
    <row r="5159" spans="1:1" x14ac:dyDescent="0.35">
      <c r="A5159" s="1"/>
    </row>
    <row r="5160" spans="1:1" x14ac:dyDescent="0.35">
      <c r="A5160" s="1"/>
    </row>
    <row r="5161" spans="1:1" x14ac:dyDescent="0.35">
      <c r="A5161" s="1"/>
    </row>
    <row r="5162" spans="1:1" x14ac:dyDescent="0.35">
      <c r="A5162" s="1"/>
    </row>
    <row r="5163" spans="1:1" x14ac:dyDescent="0.35">
      <c r="A5163" s="1"/>
    </row>
    <row r="5164" spans="1:1" x14ac:dyDescent="0.35">
      <c r="A5164" s="1"/>
    </row>
    <row r="5165" spans="1:1" x14ac:dyDescent="0.35">
      <c r="A5165" s="1"/>
    </row>
    <row r="5166" spans="1:1" x14ac:dyDescent="0.35">
      <c r="A5166" s="1"/>
    </row>
    <row r="5167" spans="1:1" x14ac:dyDescent="0.35">
      <c r="A5167" s="1"/>
    </row>
    <row r="5168" spans="1:1" x14ac:dyDescent="0.35">
      <c r="A5168" s="1"/>
    </row>
    <row r="5169" spans="1:1" x14ac:dyDescent="0.35">
      <c r="A5169" s="1"/>
    </row>
    <row r="5170" spans="1:1" x14ac:dyDescent="0.35">
      <c r="A5170" s="1"/>
    </row>
    <row r="5171" spans="1:1" x14ac:dyDescent="0.35">
      <c r="A5171" s="1"/>
    </row>
    <row r="5172" spans="1:1" x14ac:dyDescent="0.35">
      <c r="A5172" s="1"/>
    </row>
    <row r="5173" spans="1:1" x14ac:dyDescent="0.35">
      <c r="A5173" s="1"/>
    </row>
    <row r="5174" spans="1:1" x14ac:dyDescent="0.35">
      <c r="A5174" s="1"/>
    </row>
    <row r="5175" spans="1:1" x14ac:dyDescent="0.35">
      <c r="A5175" s="1"/>
    </row>
    <row r="5176" spans="1:1" x14ac:dyDescent="0.35">
      <c r="A5176" s="1"/>
    </row>
    <row r="5177" spans="1:1" x14ac:dyDescent="0.35">
      <c r="A5177" s="1"/>
    </row>
    <row r="5178" spans="1:1" x14ac:dyDescent="0.35">
      <c r="A5178" s="1"/>
    </row>
    <row r="5179" spans="1:1" x14ac:dyDescent="0.35">
      <c r="A5179" s="1"/>
    </row>
    <row r="5180" spans="1:1" x14ac:dyDescent="0.35">
      <c r="A5180" s="1"/>
    </row>
    <row r="5181" spans="1:1" x14ac:dyDescent="0.35">
      <c r="A5181" s="1"/>
    </row>
    <row r="5182" spans="1:1" x14ac:dyDescent="0.35">
      <c r="A5182" s="1"/>
    </row>
    <row r="5183" spans="1:1" x14ac:dyDescent="0.35">
      <c r="A5183" s="1"/>
    </row>
    <row r="5184" spans="1:1" x14ac:dyDescent="0.35">
      <c r="A5184" s="1"/>
    </row>
    <row r="5185" spans="1:1" x14ac:dyDescent="0.35">
      <c r="A5185" s="1"/>
    </row>
    <row r="5186" spans="1:1" x14ac:dyDescent="0.35">
      <c r="A5186" s="1"/>
    </row>
    <row r="5187" spans="1:1" x14ac:dyDescent="0.35">
      <c r="A5187" s="1"/>
    </row>
    <row r="5188" spans="1:1" x14ac:dyDescent="0.35">
      <c r="A5188" s="1"/>
    </row>
    <row r="5189" spans="1:1" x14ac:dyDescent="0.35">
      <c r="A5189" s="1"/>
    </row>
    <row r="5190" spans="1:1" x14ac:dyDescent="0.35">
      <c r="A5190" s="1"/>
    </row>
    <row r="5191" spans="1:1" x14ac:dyDescent="0.35">
      <c r="A5191" s="1"/>
    </row>
    <row r="5192" spans="1:1" x14ac:dyDescent="0.35">
      <c r="A5192" s="1"/>
    </row>
    <row r="5193" spans="1:1" x14ac:dyDescent="0.35">
      <c r="A5193" s="1"/>
    </row>
    <row r="5194" spans="1:1" x14ac:dyDescent="0.35">
      <c r="A5194" s="1"/>
    </row>
    <row r="5195" spans="1:1" x14ac:dyDescent="0.35">
      <c r="A5195" s="1"/>
    </row>
    <row r="5196" spans="1:1" x14ac:dyDescent="0.35">
      <c r="A5196" s="1"/>
    </row>
    <row r="5197" spans="1:1" x14ac:dyDescent="0.35">
      <c r="A5197" s="1"/>
    </row>
    <row r="5198" spans="1:1" x14ac:dyDescent="0.35">
      <c r="A5198" s="1"/>
    </row>
    <row r="5199" spans="1:1" x14ac:dyDescent="0.35">
      <c r="A5199" s="1"/>
    </row>
    <row r="5200" spans="1:1" x14ac:dyDescent="0.35">
      <c r="A5200" s="1"/>
    </row>
    <row r="5201" spans="1:1" x14ac:dyDescent="0.35">
      <c r="A5201" s="1"/>
    </row>
    <row r="5202" spans="1:1" x14ac:dyDescent="0.35">
      <c r="A5202" s="1"/>
    </row>
    <row r="5203" spans="1:1" x14ac:dyDescent="0.35">
      <c r="A5203" s="1"/>
    </row>
    <row r="5204" spans="1:1" x14ac:dyDescent="0.35">
      <c r="A5204" s="1"/>
    </row>
    <row r="5205" spans="1:1" x14ac:dyDescent="0.35">
      <c r="A5205" s="1"/>
    </row>
    <row r="5206" spans="1:1" x14ac:dyDescent="0.35">
      <c r="A5206" s="1"/>
    </row>
    <row r="5207" spans="1:1" x14ac:dyDescent="0.35">
      <c r="A5207" s="1"/>
    </row>
    <row r="5208" spans="1:1" x14ac:dyDescent="0.35">
      <c r="A5208" s="1"/>
    </row>
    <row r="5209" spans="1:1" x14ac:dyDescent="0.35">
      <c r="A5209" s="1"/>
    </row>
    <row r="5210" spans="1:1" x14ac:dyDescent="0.35">
      <c r="A5210" s="1"/>
    </row>
    <row r="5211" spans="1:1" x14ac:dyDescent="0.35">
      <c r="A5211" s="1"/>
    </row>
    <row r="5212" spans="1:1" x14ac:dyDescent="0.35">
      <c r="A5212" s="1"/>
    </row>
    <row r="5213" spans="1:1" x14ac:dyDescent="0.35">
      <c r="A5213" s="1"/>
    </row>
    <row r="5214" spans="1:1" x14ac:dyDescent="0.35">
      <c r="A5214" s="1"/>
    </row>
    <row r="5215" spans="1:1" x14ac:dyDescent="0.35">
      <c r="A5215" s="1"/>
    </row>
    <row r="5216" spans="1:1" x14ac:dyDescent="0.35">
      <c r="A5216" s="1"/>
    </row>
    <row r="5217" spans="1:1" x14ac:dyDescent="0.35">
      <c r="A5217" s="1"/>
    </row>
    <row r="5218" spans="1:1" x14ac:dyDescent="0.35">
      <c r="A5218" s="1"/>
    </row>
    <row r="5219" spans="1:1" x14ac:dyDescent="0.35">
      <c r="A5219" s="1"/>
    </row>
    <row r="5220" spans="1:1" x14ac:dyDescent="0.35">
      <c r="A5220" s="1"/>
    </row>
    <row r="5221" spans="1:1" x14ac:dyDescent="0.35">
      <c r="A5221" s="1"/>
    </row>
    <row r="5222" spans="1:1" x14ac:dyDescent="0.35">
      <c r="A5222" s="1"/>
    </row>
    <row r="5223" spans="1:1" x14ac:dyDescent="0.35">
      <c r="A5223" s="1"/>
    </row>
    <row r="5224" spans="1:1" x14ac:dyDescent="0.35">
      <c r="A5224" s="1"/>
    </row>
    <row r="5225" spans="1:1" x14ac:dyDescent="0.35">
      <c r="A5225" s="1"/>
    </row>
    <row r="5226" spans="1:1" x14ac:dyDescent="0.35">
      <c r="A5226" s="1"/>
    </row>
    <row r="5227" spans="1:1" x14ac:dyDescent="0.35">
      <c r="A5227" s="1"/>
    </row>
    <row r="5228" spans="1:1" x14ac:dyDescent="0.35">
      <c r="A5228" s="1"/>
    </row>
    <row r="5229" spans="1:1" x14ac:dyDescent="0.35">
      <c r="A5229" s="1"/>
    </row>
    <row r="5230" spans="1:1" x14ac:dyDescent="0.35">
      <c r="A5230" s="1"/>
    </row>
    <row r="5231" spans="1:1" x14ac:dyDescent="0.35">
      <c r="A5231" s="1"/>
    </row>
    <row r="5232" spans="1:1" x14ac:dyDescent="0.35">
      <c r="A5232" s="1"/>
    </row>
    <row r="5233" spans="1:1" x14ac:dyDescent="0.35">
      <c r="A5233" s="1"/>
    </row>
    <row r="5234" spans="1:1" x14ac:dyDescent="0.35">
      <c r="A5234" s="1"/>
    </row>
    <row r="5235" spans="1:1" x14ac:dyDescent="0.35">
      <c r="A5235" s="1"/>
    </row>
    <row r="5236" spans="1:1" x14ac:dyDescent="0.35">
      <c r="A5236" s="1"/>
    </row>
    <row r="5237" spans="1:1" x14ac:dyDescent="0.35">
      <c r="A5237" s="1"/>
    </row>
    <row r="5238" spans="1:1" x14ac:dyDescent="0.35">
      <c r="A5238" s="1"/>
    </row>
    <row r="5239" spans="1:1" x14ac:dyDescent="0.35">
      <c r="A5239" s="1"/>
    </row>
    <row r="5240" spans="1:1" x14ac:dyDescent="0.35">
      <c r="A5240" s="1"/>
    </row>
    <row r="5241" spans="1:1" x14ac:dyDescent="0.35">
      <c r="A5241" s="1"/>
    </row>
    <row r="5242" spans="1:1" x14ac:dyDescent="0.35">
      <c r="A5242" s="1"/>
    </row>
    <row r="5243" spans="1:1" x14ac:dyDescent="0.35">
      <c r="A5243" s="1"/>
    </row>
    <row r="5244" spans="1:1" x14ac:dyDescent="0.35">
      <c r="A5244" s="1"/>
    </row>
    <row r="5245" spans="1:1" x14ac:dyDescent="0.35">
      <c r="A5245" s="1"/>
    </row>
    <row r="5246" spans="1:1" x14ac:dyDescent="0.35">
      <c r="A5246" s="1"/>
    </row>
    <row r="5247" spans="1:1" x14ac:dyDescent="0.35">
      <c r="A5247" s="1"/>
    </row>
    <row r="5248" spans="1:1" x14ac:dyDescent="0.35">
      <c r="A5248" s="1"/>
    </row>
    <row r="5249" spans="1:1" x14ac:dyDescent="0.35">
      <c r="A5249" s="1"/>
    </row>
    <row r="5250" spans="1:1" x14ac:dyDescent="0.35">
      <c r="A5250" s="1"/>
    </row>
    <row r="5251" spans="1:1" x14ac:dyDescent="0.35">
      <c r="A5251" s="1"/>
    </row>
    <row r="5252" spans="1:1" x14ac:dyDescent="0.35">
      <c r="A5252" s="1"/>
    </row>
    <row r="5253" spans="1:1" x14ac:dyDescent="0.35">
      <c r="A5253" s="1"/>
    </row>
    <row r="5254" spans="1:1" x14ac:dyDescent="0.35">
      <c r="A5254" s="1"/>
    </row>
    <row r="5255" spans="1:1" x14ac:dyDescent="0.35">
      <c r="A5255" s="1"/>
    </row>
    <row r="5256" spans="1:1" x14ac:dyDescent="0.35">
      <c r="A5256" s="1"/>
    </row>
    <row r="5257" spans="1:1" x14ac:dyDescent="0.35">
      <c r="A5257" s="1"/>
    </row>
    <row r="5258" spans="1:1" x14ac:dyDescent="0.35">
      <c r="A5258" s="1"/>
    </row>
    <row r="5259" spans="1:1" x14ac:dyDescent="0.35">
      <c r="A5259" s="1"/>
    </row>
    <row r="5260" spans="1:1" x14ac:dyDescent="0.35">
      <c r="A5260" s="1"/>
    </row>
    <row r="5261" spans="1:1" x14ac:dyDescent="0.35">
      <c r="A5261" s="1"/>
    </row>
    <row r="5262" spans="1:1" x14ac:dyDescent="0.35">
      <c r="A5262" s="1"/>
    </row>
    <row r="5263" spans="1:1" x14ac:dyDescent="0.35">
      <c r="A5263" s="1"/>
    </row>
    <row r="5264" spans="1:1" x14ac:dyDescent="0.35">
      <c r="A5264" s="1"/>
    </row>
    <row r="5265" spans="1:1" x14ac:dyDescent="0.35">
      <c r="A5265" s="1"/>
    </row>
    <row r="5266" spans="1:1" x14ac:dyDescent="0.35">
      <c r="A5266" s="1"/>
    </row>
    <row r="5267" spans="1:1" x14ac:dyDescent="0.35">
      <c r="A5267" s="1"/>
    </row>
    <row r="5268" spans="1:1" x14ac:dyDescent="0.35">
      <c r="A5268" s="1"/>
    </row>
    <row r="5269" spans="1:1" x14ac:dyDescent="0.35">
      <c r="A5269" s="1"/>
    </row>
    <row r="5270" spans="1:1" x14ac:dyDescent="0.35">
      <c r="A5270" s="1"/>
    </row>
    <row r="5271" spans="1:1" x14ac:dyDescent="0.35">
      <c r="A5271" s="1"/>
    </row>
    <row r="5272" spans="1:1" x14ac:dyDescent="0.35">
      <c r="A5272" s="1"/>
    </row>
    <row r="5273" spans="1:1" x14ac:dyDescent="0.35">
      <c r="A5273" s="1"/>
    </row>
    <row r="5274" spans="1:1" x14ac:dyDescent="0.35">
      <c r="A5274" s="1"/>
    </row>
    <row r="5275" spans="1:1" x14ac:dyDescent="0.35">
      <c r="A5275" s="1"/>
    </row>
    <row r="5276" spans="1:1" x14ac:dyDescent="0.35">
      <c r="A5276" s="1"/>
    </row>
    <row r="5277" spans="1:1" x14ac:dyDescent="0.35">
      <c r="A5277" s="1"/>
    </row>
    <row r="5278" spans="1:1" x14ac:dyDescent="0.35">
      <c r="A5278" s="1"/>
    </row>
    <row r="5279" spans="1:1" x14ac:dyDescent="0.35">
      <c r="A5279" s="1"/>
    </row>
    <row r="5280" spans="1:1" x14ac:dyDescent="0.35">
      <c r="A5280" s="1"/>
    </row>
    <row r="5281" spans="1:1" x14ac:dyDescent="0.35">
      <c r="A5281" s="1"/>
    </row>
    <row r="5282" spans="1:1" x14ac:dyDescent="0.35">
      <c r="A5282" s="1"/>
    </row>
    <row r="5283" spans="1:1" x14ac:dyDescent="0.35">
      <c r="A5283" s="1"/>
    </row>
    <row r="5284" spans="1:1" x14ac:dyDescent="0.35">
      <c r="A5284" s="1"/>
    </row>
    <row r="5285" spans="1:1" x14ac:dyDescent="0.35">
      <c r="A5285" s="1"/>
    </row>
    <row r="5286" spans="1:1" x14ac:dyDescent="0.35">
      <c r="A5286" s="1"/>
    </row>
    <row r="5287" spans="1:1" x14ac:dyDescent="0.35">
      <c r="A5287" s="1"/>
    </row>
    <row r="5288" spans="1:1" x14ac:dyDescent="0.35">
      <c r="A5288" s="1"/>
    </row>
    <row r="5289" spans="1:1" x14ac:dyDescent="0.35">
      <c r="A5289" s="1"/>
    </row>
    <row r="5290" spans="1:1" x14ac:dyDescent="0.35">
      <c r="A5290" s="1"/>
    </row>
    <row r="5291" spans="1:1" x14ac:dyDescent="0.35">
      <c r="A5291" s="1"/>
    </row>
    <row r="5292" spans="1:1" x14ac:dyDescent="0.35">
      <c r="A5292" s="1"/>
    </row>
    <row r="5293" spans="1:1" x14ac:dyDescent="0.35">
      <c r="A5293" s="1"/>
    </row>
    <row r="5294" spans="1:1" x14ac:dyDescent="0.35">
      <c r="A5294" s="1"/>
    </row>
    <row r="5295" spans="1:1" x14ac:dyDescent="0.35">
      <c r="A5295" s="1"/>
    </row>
    <row r="5296" spans="1:1" x14ac:dyDescent="0.35">
      <c r="A5296" s="1"/>
    </row>
    <row r="5297" spans="1:1" x14ac:dyDescent="0.35">
      <c r="A5297" s="1"/>
    </row>
    <row r="5298" spans="1:1" x14ac:dyDescent="0.35">
      <c r="A5298" s="1"/>
    </row>
    <row r="5299" spans="1:1" x14ac:dyDescent="0.35">
      <c r="A5299" s="1"/>
    </row>
    <row r="5300" spans="1:1" x14ac:dyDescent="0.35">
      <c r="A5300" s="1"/>
    </row>
    <row r="5301" spans="1:1" x14ac:dyDescent="0.35">
      <c r="A5301" s="1"/>
    </row>
    <row r="5302" spans="1:1" x14ac:dyDescent="0.35">
      <c r="A5302" s="1"/>
    </row>
    <row r="5303" spans="1:1" x14ac:dyDescent="0.35">
      <c r="A5303" s="1"/>
    </row>
    <row r="5304" spans="1:1" x14ac:dyDescent="0.35">
      <c r="A5304" s="1"/>
    </row>
    <row r="5305" spans="1:1" x14ac:dyDescent="0.35">
      <c r="A5305" s="1"/>
    </row>
    <row r="5306" spans="1:1" x14ac:dyDescent="0.35">
      <c r="A5306" s="1"/>
    </row>
    <row r="5307" spans="1:1" x14ac:dyDescent="0.35">
      <c r="A5307" s="1"/>
    </row>
    <row r="5308" spans="1:1" x14ac:dyDescent="0.35">
      <c r="A5308" s="1"/>
    </row>
    <row r="5309" spans="1:1" x14ac:dyDescent="0.35">
      <c r="A5309" s="1"/>
    </row>
    <row r="5310" spans="1:1" x14ac:dyDescent="0.35">
      <c r="A5310" s="1"/>
    </row>
    <row r="5311" spans="1:1" x14ac:dyDescent="0.35">
      <c r="A5311" s="1"/>
    </row>
    <row r="5312" spans="1:1" x14ac:dyDescent="0.35">
      <c r="A5312" s="1"/>
    </row>
    <row r="5313" spans="1:1" x14ac:dyDescent="0.35">
      <c r="A5313" s="1"/>
    </row>
    <row r="5314" spans="1:1" x14ac:dyDescent="0.35">
      <c r="A5314" s="1"/>
    </row>
    <row r="5315" spans="1:1" x14ac:dyDescent="0.35">
      <c r="A5315" s="1"/>
    </row>
    <row r="5316" spans="1:1" x14ac:dyDescent="0.35">
      <c r="A5316" s="1"/>
    </row>
    <row r="5317" spans="1:1" x14ac:dyDescent="0.35">
      <c r="A5317" s="1"/>
    </row>
    <row r="5318" spans="1:1" x14ac:dyDescent="0.35">
      <c r="A5318" s="1"/>
    </row>
    <row r="5319" spans="1:1" x14ac:dyDescent="0.35">
      <c r="A5319" s="1"/>
    </row>
    <row r="5320" spans="1:1" x14ac:dyDescent="0.35">
      <c r="A5320" s="1"/>
    </row>
    <row r="5321" spans="1:1" x14ac:dyDescent="0.35">
      <c r="A5321" s="1"/>
    </row>
    <row r="5322" spans="1:1" x14ac:dyDescent="0.35">
      <c r="A5322" s="1"/>
    </row>
    <row r="5323" spans="1:1" x14ac:dyDescent="0.35">
      <c r="A5323" s="1"/>
    </row>
    <row r="5324" spans="1:1" x14ac:dyDescent="0.35">
      <c r="A5324" s="1"/>
    </row>
    <row r="5325" spans="1:1" x14ac:dyDescent="0.35">
      <c r="A5325" s="1"/>
    </row>
    <row r="5326" spans="1:1" x14ac:dyDescent="0.35">
      <c r="A5326" s="1"/>
    </row>
    <row r="5327" spans="1:1" x14ac:dyDescent="0.35">
      <c r="A5327" s="1"/>
    </row>
    <row r="5328" spans="1:1" x14ac:dyDescent="0.35">
      <c r="A5328" s="1"/>
    </row>
    <row r="5329" spans="1:1" x14ac:dyDescent="0.35">
      <c r="A5329" s="1"/>
    </row>
    <row r="5330" spans="1:1" x14ac:dyDescent="0.35">
      <c r="A5330" s="1"/>
    </row>
    <row r="5331" spans="1:1" x14ac:dyDescent="0.35">
      <c r="A5331" s="1"/>
    </row>
    <row r="5332" spans="1:1" x14ac:dyDescent="0.35">
      <c r="A5332" s="1"/>
    </row>
    <row r="5333" spans="1:1" x14ac:dyDescent="0.35">
      <c r="A5333" s="1"/>
    </row>
    <row r="5334" spans="1:1" x14ac:dyDescent="0.35">
      <c r="A5334" s="1"/>
    </row>
    <row r="5335" spans="1:1" x14ac:dyDescent="0.35">
      <c r="A5335" s="1"/>
    </row>
    <row r="5336" spans="1:1" x14ac:dyDescent="0.35">
      <c r="A5336" s="1"/>
    </row>
    <row r="5337" spans="1:1" x14ac:dyDescent="0.35">
      <c r="A5337" s="1"/>
    </row>
    <row r="5338" spans="1:1" x14ac:dyDescent="0.35">
      <c r="A5338" s="1"/>
    </row>
    <row r="5339" spans="1:1" x14ac:dyDescent="0.35">
      <c r="A5339" s="1"/>
    </row>
    <row r="5340" spans="1:1" x14ac:dyDescent="0.35">
      <c r="A5340" s="1"/>
    </row>
    <row r="5341" spans="1:1" x14ac:dyDescent="0.35">
      <c r="A5341" s="1"/>
    </row>
    <row r="5342" spans="1:1" x14ac:dyDescent="0.35">
      <c r="A5342" s="1"/>
    </row>
    <row r="5343" spans="1:1" x14ac:dyDescent="0.35">
      <c r="A5343" s="1"/>
    </row>
    <row r="5344" spans="1:1" x14ac:dyDescent="0.35">
      <c r="A5344" s="1"/>
    </row>
    <row r="5345" spans="1:1" x14ac:dyDescent="0.35">
      <c r="A5345" s="1"/>
    </row>
    <row r="5346" spans="1:1" x14ac:dyDescent="0.35">
      <c r="A5346" s="1"/>
    </row>
    <row r="5347" spans="1:1" x14ac:dyDescent="0.35">
      <c r="A5347" s="1"/>
    </row>
    <row r="5348" spans="1:1" x14ac:dyDescent="0.35">
      <c r="A5348" s="1"/>
    </row>
    <row r="5349" spans="1:1" x14ac:dyDescent="0.35">
      <c r="A5349" s="1"/>
    </row>
    <row r="5350" spans="1:1" x14ac:dyDescent="0.35">
      <c r="A5350" s="1"/>
    </row>
    <row r="5351" spans="1:1" x14ac:dyDescent="0.35">
      <c r="A5351" s="1"/>
    </row>
    <row r="5352" spans="1:1" x14ac:dyDescent="0.35">
      <c r="A5352" s="1"/>
    </row>
    <row r="5353" spans="1:1" x14ac:dyDescent="0.35">
      <c r="A5353" s="1"/>
    </row>
    <row r="5354" spans="1:1" x14ac:dyDescent="0.35">
      <c r="A5354" s="1"/>
    </row>
    <row r="5355" spans="1:1" x14ac:dyDescent="0.35">
      <c r="A5355" s="1"/>
    </row>
    <row r="5356" spans="1:1" x14ac:dyDescent="0.35">
      <c r="A5356" s="1"/>
    </row>
    <row r="5357" spans="1:1" x14ac:dyDescent="0.35">
      <c r="A5357" s="1"/>
    </row>
    <row r="5358" spans="1:1" x14ac:dyDescent="0.35">
      <c r="A5358" s="1"/>
    </row>
    <row r="5359" spans="1:1" x14ac:dyDescent="0.35">
      <c r="A5359" s="1"/>
    </row>
    <row r="5360" spans="1:1" x14ac:dyDescent="0.35">
      <c r="A5360" s="1"/>
    </row>
    <row r="5361" spans="1:1" x14ac:dyDescent="0.35">
      <c r="A5361" s="1"/>
    </row>
    <row r="5362" spans="1:1" x14ac:dyDescent="0.35">
      <c r="A5362" s="1"/>
    </row>
    <row r="5363" spans="1:1" x14ac:dyDescent="0.35">
      <c r="A5363" s="1"/>
    </row>
    <row r="5364" spans="1:1" x14ac:dyDescent="0.35">
      <c r="A5364" s="1"/>
    </row>
    <row r="5365" spans="1:1" x14ac:dyDescent="0.35">
      <c r="A5365" s="1"/>
    </row>
    <row r="5366" spans="1:1" x14ac:dyDescent="0.35">
      <c r="A5366" s="1"/>
    </row>
    <row r="5367" spans="1:1" x14ac:dyDescent="0.35">
      <c r="A5367" s="1"/>
    </row>
    <row r="5368" spans="1:1" x14ac:dyDescent="0.35">
      <c r="A5368" s="1"/>
    </row>
    <row r="5369" spans="1:1" x14ac:dyDescent="0.35">
      <c r="A5369" s="1"/>
    </row>
    <row r="5370" spans="1:1" x14ac:dyDescent="0.35">
      <c r="A5370" s="1"/>
    </row>
    <row r="5371" spans="1:1" x14ac:dyDescent="0.35">
      <c r="A5371" s="1"/>
    </row>
    <row r="5372" spans="1:1" x14ac:dyDescent="0.35">
      <c r="A5372" s="1"/>
    </row>
    <row r="5373" spans="1:1" x14ac:dyDescent="0.35">
      <c r="A5373" s="1"/>
    </row>
    <row r="5374" spans="1:1" x14ac:dyDescent="0.35">
      <c r="A5374" s="1"/>
    </row>
    <row r="5375" spans="1:1" x14ac:dyDescent="0.35">
      <c r="A5375" s="1"/>
    </row>
    <row r="5376" spans="1:1" x14ac:dyDescent="0.35">
      <c r="A5376" s="1"/>
    </row>
    <row r="5377" spans="1:1" x14ac:dyDescent="0.35">
      <c r="A5377" s="1"/>
    </row>
    <row r="5378" spans="1:1" x14ac:dyDescent="0.35">
      <c r="A5378" s="1"/>
    </row>
    <row r="5379" spans="1:1" x14ac:dyDescent="0.35">
      <c r="A5379" s="1"/>
    </row>
    <row r="5380" spans="1:1" x14ac:dyDescent="0.35">
      <c r="A5380" s="1"/>
    </row>
    <row r="5381" spans="1:1" x14ac:dyDescent="0.35">
      <c r="A5381" s="1"/>
    </row>
    <row r="5382" spans="1:1" x14ac:dyDescent="0.35">
      <c r="A5382" s="1"/>
    </row>
    <row r="5383" spans="1:1" x14ac:dyDescent="0.35">
      <c r="A5383" s="1"/>
    </row>
    <row r="5384" spans="1:1" x14ac:dyDescent="0.35">
      <c r="A5384" s="1"/>
    </row>
    <row r="5385" spans="1:1" x14ac:dyDescent="0.35">
      <c r="A5385" s="1"/>
    </row>
    <row r="5386" spans="1:1" x14ac:dyDescent="0.35">
      <c r="A5386" s="1"/>
    </row>
    <row r="5387" spans="1:1" x14ac:dyDescent="0.35">
      <c r="A5387" s="1"/>
    </row>
    <row r="5388" spans="1:1" x14ac:dyDescent="0.35">
      <c r="A5388" s="1"/>
    </row>
    <row r="5389" spans="1:1" x14ac:dyDescent="0.35">
      <c r="A5389" s="1"/>
    </row>
    <row r="5390" spans="1:1" x14ac:dyDescent="0.35">
      <c r="A5390" s="1"/>
    </row>
    <row r="5391" spans="1:1" x14ac:dyDescent="0.35">
      <c r="A5391" s="1"/>
    </row>
    <row r="5392" spans="1:1" x14ac:dyDescent="0.35">
      <c r="A5392" s="1"/>
    </row>
    <row r="5393" spans="1:1" x14ac:dyDescent="0.35">
      <c r="A5393" s="1"/>
    </row>
    <row r="5394" spans="1:1" x14ac:dyDescent="0.35">
      <c r="A5394" s="1"/>
    </row>
    <row r="5395" spans="1:1" x14ac:dyDescent="0.35">
      <c r="A5395" s="1"/>
    </row>
    <row r="5396" spans="1:1" x14ac:dyDescent="0.35">
      <c r="A5396" s="1"/>
    </row>
    <row r="5397" spans="1:1" x14ac:dyDescent="0.35">
      <c r="A5397" s="1"/>
    </row>
    <row r="5398" spans="1:1" x14ac:dyDescent="0.35">
      <c r="A5398" s="1"/>
    </row>
    <row r="5399" spans="1:1" x14ac:dyDescent="0.35">
      <c r="A5399" s="1"/>
    </row>
    <row r="5400" spans="1:1" x14ac:dyDescent="0.35">
      <c r="A5400" s="1"/>
    </row>
    <row r="5401" spans="1:1" x14ac:dyDescent="0.35">
      <c r="A5401" s="1"/>
    </row>
    <row r="5402" spans="1:1" x14ac:dyDescent="0.35">
      <c r="A5402" s="1"/>
    </row>
    <row r="5403" spans="1:1" x14ac:dyDescent="0.35">
      <c r="A5403" s="1"/>
    </row>
    <row r="5404" spans="1:1" x14ac:dyDescent="0.35">
      <c r="A5404" s="1"/>
    </row>
    <row r="5405" spans="1:1" x14ac:dyDescent="0.35">
      <c r="A5405" s="1"/>
    </row>
    <row r="5406" spans="1:1" x14ac:dyDescent="0.35">
      <c r="A5406" s="1"/>
    </row>
    <row r="5407" spans="1:1" x14ac:dyDescent="0.35">
      <c r="A5407" s="1"/>
    </row>
    <row r="5408" spans="1:1" x14ac:dyDescent="0.35">
      <c r="A5408" s="1"/>
    </row>
    <row r="5409" spans="1:1" x14ac:dyDescent="0.35">
      <c r="A5409" s="1"/>
    </row>
    <row r="5410" spans="1:1" x14ac:dyDescent="0.35">
      <c r="A5410" s="1"/>
    </row>
    <row r="5411" spans="1:1" x14ac:dyDescent="0.35">
      <c r="A5411" s="1"/>
    </row>
    <row r="5412" spans="1:1" x14ac:dyDescent="0.35">
      <c r="A5412" s="1"/>
    </row>
    <row r="5413" spans="1:1" x14ac:dyDescent="0.35">
      <c r="A5413" s="1"/>
    </row>
    <row r="5414" spans="1:1" x14ac:dyDescent="0.35">
      <c r="A5414" s="1"/>
    </row>
    <row r="5415" spans="1:1" x14ac:dyDescent="0.35">
      <c r="A5415" s="1"/>
    </row>
    <row r="5416" spans="1:1" x14ac:dyDescent="0.35">
      <c r="A5416" s="1"/>
    </row>
    <row r="5417" spans="1:1" x14ac:dyDescent="0.35">
      <c r="A5417" s="1"/>
    </row>
    <row r="5418" spans="1:1" x14ac:dyDescent="0.35">
      <c r="A5418" s="1"/>
    </row>
    <row r="5419" spans="1:1" x14ac:dyDescent="0.35">
      <c r="A5419" s="1"/>
    </row>
    <row r="5420" spans="1:1" x14ac:dyDescent="0.35">
      <c r="A5420" s="1"/>
    </row>
    <row r="5421" spans="1:1" x14ac:dyDescent="0.35">
      <c r="A5421" s="1"/>
    </row>
    <row r="5422" spans="1:1" x14ac:dyDescent="0.35">
      <c r="A5422" s="1"/>
    </row>
    <row r="5423" spans="1:1" x14ac:dyDescent="0.35">
      <c r="A5423" s="1"/>
    </row>
    <row r="5424" spans="1:1" x14ac:dyDescent="0.35">
      <c r="A5424" s="1"/>
    </row>
    <row r="5425" spans="1:1" x14ac:dyDescent="0.35">
      <c r="A5425" s="1"/>
    </row>
    <row r="5426" spans="1:1" x14ac:dyDescent="0.35">
      <c r="A5426" s="1"/>
    </row>
    <row r="5427" spans="1:1" x14ac:dyDescent="0.35">
      <c r="A5427" s="1"/>
    </row>
    <row r="5428" spans="1:1" x14ac:dyDescent="0.35">
      <c r="A5428" s="1"/>
    </row>
    <row r="5429" spans="1:1" x14ac:dyDescent="0.35">
      <c r="A5429" s="1"/>
    </row>
    <row r="5430" spans="1:1" x14ac:dyDescent="0.35">
      <c r="A5430" s="1"/>
    </row>
    <row r="5431" spans="1:1" x14ac:dyDescent="0.35">
      <c r="A5431" s="1"/>
    </row>
    <row r="5432" spans="1:1" x14ac:dyDescent="0.35">
      <c r="A5432" s="1"/>
    </row>
    <row r="5433" spans="1:1" x14ac:dyDescent="0.35">
      <c r="A5433" s="1"/>
    </row>
    <row r="5434" spans="1:1" x14ac:dyDescent="0.35">
      <c r="A5434" s="1"/>
    </row>
    <row r="5435" spans="1:1" x14ac:dyDescent="0.35">
      <c r="A5435" s="1"/>
    </row>
    <row r="5436" spans="1:1" x14ac:dyDescent="0.35">
      <c r="A5436" s="1"/>
    </row>
    <row r="5437" spans="1:1" x14ac:dyDescent="0.35">
      <c r="A5437" s="1"/>
    </row>
    <row r="5438" spans="1:1" x14ac:dyDescent="0.35">
      <c r="A5438" s="1"/>
    </row>
    <row r="5439" spans="1:1" x14ac:dyDescent="0.35">
      <c r="A5439" s="1"/>
    </row>
    <row r="5440" spans="1:1" x14ac:dyDescent="0.35">
      <c r="A5440" s="1"/>
    </row>
    <row r="5441" spans="1:1" x14ac:dyDescent="0.35">
      <c r="A5441" s="1"/>
    </row>
    <row r="5442" spans="1:1" x14ac:dyDescent="0.35">
      <c r="A5442" s="1"/>
    </row>
    <row r="5443" spans="1:1" x14ac:dyDescent="0.35">
      <c r="A5443" s="1"/>
    </row>
    <row r="5444" spans="1:1" x14ac:dyDescent="0.35">
      <c r="A5444" s="1"/>
    </row>
    <row r="5445" spans="1:1" x14ac:dyDescent="0.35">
      <c r="A5445" s="1"/>
    </row>
    <row r="5446" spans="1:1" x14ac:dyDescent="0.35">
      <c r="A5446" s="1"/>
    </row>
    <row r="5447" spans="1:1" x14ac:dyDescent="0.35">
      <c r="A5447" s="1"/>
    </row>
    <row r="5448" spans="1:1" x14ac:dyDescent="0.35">
      <c r="A5448" s="1"/>
    </row>
    <row r="5449" spans="1:1" x14ac:dyDescent="0.35">
      <c r="A5449" s="1"/>
    </row>
    <row r="5450" spans="1:1" x14ac:dyDescent="0.35">
      <c r="A5450" s="1"/>
    </row>
    <row r="5451" spans="1:1" x14ac:dyDescent="0.35">
      <c r="A5451" s="1"/>
    </row>
    <row r="5452" spans="1:1" x14ac:dyDescent="0.35">
      <c r="A5452" s="1"/>
    </row>
    <row r="5453" spans="1:1" x14ac:dyDescent="0.35">
      <c r="A5453" s="1"/>
    </row>
    <row r="5454" spans="1:1" x14ac:dyDescent="0.35">
      <c r="A5454" s="1"/>
    </row>
    <row r="5455" spans="1:1" x14ac:dyDescent="0.35">
      <c r="A5455" s="1"/>
    </row>
    <row r="5456" spans="1:1" x14ac:dyDescent="0.35">
      <c r="A5456" s="1"/>
    </row>
    <row r="5457" spans="1:1" x14ac:dyDescent="0.35">
      <c r="A5457" s="1"/>
    </row>
    <row r="5458" spans="1:1" x14ac:dyDescent="0.35">
      <c r="A5458" s="1"/>
    </row>
    <row r="5459" spans="1:1" x14ac:dyDescent="0.35">
      <c r="A5459" s="1"/>
    </row>
    <row r="5460" spans="1:1" x14ac:dyDescent="0.35">
      <c r="A5460" s="1"/>
    </row>
    <row r="5461" spans="1:1" x14ac:dyDescent="0.35">
      <c r="A5461" s="1"/>
    </row>
    <row r="5462" spans="1:1" x14ac:dyDescent="0.35">
      <c r="A5462" s="1"/>
    </row>
    <row r="5463" spans="1:1" x14ac:dyDescent="0.35">
      <c r="A5463" s="1"/>
    </row>
    <row r="5464" spans="1:1" x14ac:dyDescent="0.35">
      <c r="A5464" s="1"/>
    </row>
    <row r="5465" spans="1:1" x14ac:dyDescent="0.35">
      <c r="A5465" s="1"/>
    </row>
    <row r="5466" spans="1:1" x14ac:dyDescent="0.35">
      <c r="A5466" s="1"/>
    </row>
    <row r="5467" spans="1:1" x14ac:dyDescent="0.35">
      <c r="A5467" s="1"/>
    </row>
    <row r="5468" spans="1:1" x14ac:dyDescent="0.35">
      <c r="A5468" s="1"/>
    </row>
    <row r="5469" spans="1:1" x14ac:dyDescent="0.35">
      <c r="A5469" s="1"/>
    </row>
    <row r="5470" spans="1:1" x14ac:dyDescent="0.35">
      <c r="A5470" s="1"/>
    </row>
    <row r="5471" spans="1:1" x14ac:dyDescent="0.35">
      <c r="A5471" s="1"/>
    </row>
    <row r="5472" spans="1:1" x14ac:dyDescent="0.35">
      <c r="A5472" s="1"/>
    </row>
    <row r="5473" spans="1:1" x14ac:dyDescent="0.35">
      <c r="A5473" s="1"/>
    </row>
    <row r="5474" spans="1:1" x14ac:dyDescent="0.35">
      <c r="A5474" s="1"/>
    </row>
    <row r="5475" spans="1:1" x14ac:dyDescent="0.35">
      <c r="A5475" s="1"/>
    </row>
    <row r="5476" spans="1:1" x14ac:dyDescent="0.35">
      <c r="A5476" s="1"/>
    </row>
    <row r="5477" spans="1:1" x14ac:dyDescent="0.35">
      <c r="A5477" s="1"/>
    </row>
    <row r="5478" spans="1:1" x14ac:dyDescent="0.35">
      <c r="A5478" s="1"/>
    </row>
    <row r="5479" spans="1:1" x14ac:dyDescent="0.35">
      <c r="A5479" s="1"/>
    </row>
    <row r="5480" spans="1:1" x14ac:dyDescent="0.35">
      <c r="A5480" s="1"/>
    </row>
    <row r="5481" spans="1:1" x14ac:dyDescent="0.35">
      <c r="A5481" s="1"/>
    </row>
    <row r="5482" spans="1:1" x14ac:dyDescent="0.35">
      <c r="A5482" s="1"/>
    </row>
    <row r="5483" spans="1:1" x14ac:dyDescent="0.35">
      <c r="A5483" s="1"/>
    </row>
    <row r="5484" spans="1:1" x14ac:dyDescent="0.35">
      <c r="A5484" s="1"/>
    </row>
    <row r="5485" spans="1:1" x14ac:dyDescent="0.35">
      <c r="A5485" s="1"/>
    </row>
    <row r="5486" spans="1:1" x14ac:dyDescent="0.35">
      <c r="A5486" s="1"/>
    </row>
    <row r="5487" spans="1:1" x14ac:dyDescent="0.35">
      <c r="A5487" s="1"/>
    </row>
    <row r="5488" spans="1:1" x14ac:dyDescent="0.35">
      <c r="A5488" s="1"/>
    </row>
    <row r="5489" spans="1:1" x14ac:dyDescent="0.35">
      <c r="A5489" s="1"/>
    </row>
    <row r="5490" spans="1:1" x14ac:dyDescent="0.35">
      <c r="A5490" s="1"/>
    </row>
    <row r="5491" spans="1:1" x14ac:dyDescent="0.35">
      <c r="A5491" s="1"/>
    </row>
    <row r="5492" spans="1:1" x14ac:dyDescent="0.35">
      <c r="A5492" s="1"/>
    </row>
    <row r="5493" spans="1:1" x14ac:dyDescent="0.35">
      <c r="A5493" s="1"/>
    </row>
    <row r="5494" spans="1:1" x14ac:dyDescent="0.35">
      <c r="A5494" s="1"/>
    </row>
    <row r="5495" spans="1:1" x14ac:dyDescent="0.35">
      <c r="A5495" s="1"/>
    </row>
    <row r="5496" spans="1:1" x14ac:dyDescent="0.35">
      <c r="A5496" s="1"/>
    </row>
    <row r="5497" spans="1:1" x14ac:dyDescent="0.35">
      <c r="A5497" s="1"/>
    </row>
    <row r="5498" spans="1:1" x14ac:dyDescent="0.35">
      <c r="A5498" s="1"/>
    </row>
    <row r="5499" spans="1:1" x14ac:dyDescent="0.35">
      <c r="A5499" s="1"/>
    </row>
    <row r="5500" spans="1:1" x14ac:dyDescent="0.35">
      <c r="A5500" s="1"/>
    </row>
    <row r="5501" spans="1:1" x14ac:dyDescent="0.35">
      <c r="A5501" s="1"/>
    </row>
    <row r="5502" spans="1:1" x14ac:dyDescent="0.35">
      <c r="A5502" s="1"/>
    </row>
    <row r="5503" spans="1:1" x14ac:dyDescent="0.35">
      <c r="A5503" s="1"/>
    </row>
    <row r="5504" spans="1:1" x14ac:dyDescent="0.35">
      <c r="A5504" s="1"/>
    </row>
    <row r="5505" spans="1:1" x14ac:dyDescent="0.35">
      <c r="A5505" s="1"/>
    </row>
    <row r="5506" spans="1:1" x14ac:dyDescent="0.35">
      <c r="A5506" s="1"/>
    </row>
    <row r="5507" spans="1:1" x14ac:dyDescent="0.35">
      <c r="A5507" s="1"/>
    </row>
    <row r="5508" spans="1:1" x14ac:dyDescent="0.35">
      <c r="A5508" s="1"/>
    </row>
    <row r="5509" spans="1:1" x14ac:dyDescent="0.35">
      <c r="A5509" s="1"/>
    </row>
    <row r="5510" spans="1:1" x14ac:dyDescent="0.35">
      <c r="A5510" s="1"/>
    </row>
    <row r="5511" spans="1:1" x14ac:dyDescent="0.35">
      <c r="A5511" s="1"/>
    </row>
    <row r="5512" spans="1:1" x14ac:dyDescent="0.35">
      <c r="A5512" s="1"/>
    </row>
    <row r="5513" spans="1:1" x14ac:dyDescent="0.35">
      <c r="A5513" s="1"/>
    </row>
    <row r="5514" spans="1:1" x14ac:dyDescent="0.35">
      <c r="A5514" s="1"/>
    </row>
    <row r="5515" spans="1:1" x14ac:dyDescent="0.35">
      <c r="A5515" s="1"/>
    </row>
    <row r="5516" spans="1:1" x14ac:dyDescent="0.35">
      <c r="A5516" s="1"/>
    </row>
    <row r="5517" spans="1:1" x14ac:dyDescent="0.35">
      <c r="A5517" s="1"/>
    </row>
    <row r="5518" spans="1:1" x14ac:dyDescent="0.35">
      <c r="A5518" s="1"/>
    </row>
    <row r="5519" spans="1:1" x14ac:dyDescent="0.35">
      <c r="A5519" s="1"/>
    </row>
    <row r="5520" spans="1:1" x14ac:dyDescent="0.35">
      <c r="A5520" s="1"/>
    </row>
    <row r="5521" spans="1:1" x14ac:dyDescent="0.35">
      <c r="A5521" s="1"/>
    </row>
    <row r="5522" spans="1:1" x14ac:dyDescent="0.35">
      <c r="A5522" s="1"/>
    </row>
    <row r="5523" spans="1:1" x14ac:dyDescent="0.35">
      <c r="A5523" s="1"/>
    </row>
    <row r="5524" spans="1:1" x14ac:dyDescent="0.35">
      <c r="A5524" s="1"/>
    </row>
    <row r="5525" spans="1:1" x14ac:dyDescent="0.35">
      <c r="A5525" s="1"/>
    </row>
    <row r="5526" spans="1:1" x14ac:dyDescent="0.35">
      <c r="A5526" s="1"/>
    </row>
    <row r="5527" spans="1:1" x14ac:dyDescent="0.35">
      <c r="A5527" s="1"/>
    </row>
    <row r="5528" spans="1:1" x14ac:dyDescent="0.35">
      <c r="A5528" s="1"/>
    </row>
    <row r="5529" spans="1:1" x14ac:dyDescent="0.35">
      <c r="A5529" s="1"/>
    </row>
    <row r="5530" spans="1:1" x14ac:dyDescent="0.35">
      <c r="A5530" s="1"/>
    </row>
    <row r="5531" spans="1:1" x14ac:dyDescent="0.35">
      <c r="A5531" s="1"/>
    </row>
    <row r="5532" spans="1:1" x14ac:dyDescent="0.35">
      <c r="A5532" s="1"/>
    </row>
    <row r="5533" spans="1:1" x14ac:dyDescent="0.35">
      <c r="A5533" s="1"/>
    </row>
    <row r="5534" spans="1:1" x14ac:dyDescent="0.35">
      <c r="A5534" s="1"/>
    </row>
    <row r="5535" spans="1:1" x14ac:dyDescent="0.35">
      <c r="A5535" s="1"/>
    </row>
    <row r="5536" spans="1:1" x14ac:dyDescent="0.35">
      <c r="A5536" s="1"/>
    </row>
    <row r="5537" spans="1:1" x14ac:dyDescent="0.35">
      <c r="A5537" s="1"/>
    </row>
    <row r="5538" spans="1:1" x14ac:dyDescent="0.35">
      <c r="A5538" s="1"/>
    </row>
    <row r="5539" spans="1:1" x14ac:dyDescent="0.35">
      <c r="A5539" s="1"/>
    </row>
    <row r="5540" spans="1:1" x14ac:dyDescent="0.35">
      <c r="A5540" s="1"/>
    </row>
    <row r="5541" spans="1:1" x14ac:dyDescent="0.35">
      <c r="A5541" s="1"/>
    </row>
    <row r="5542" spans="1:1" x14ac:dyDescent="0.35">
      <c r="A5542" s="1"/>
    </row>
    <row r="5543" spans="1:1" x14ac:dyDescent="0.35">
      <c r="A5543" s="1"/>
    </row>
    <row r="5544" spans="1:1" x14ac:dyDescent="0.35">
      <c r="A5544" s="1"/>
    </row>
    <row r="5545" spans="1:1" x14ac:dyDescent="0.35">
      <c r="A5545" s="1"/>
    </row>
    <row r="5546" spans="1:1" x14ac:dyDescent="0.35">
      <c r="A5546" s="1"/>
    </row>
    <row r="5547" spans="1:1" x14ac:dyDescent="0.35">
      <c r="A5547" s="1"/>
    </row>
    <row r="5548" spans="1:1" x14ac:dyDescent="0.35">
      <c r="A5548" s="1"/>
    </row>
    <row r="5549" spans="1:1" x14ac:dyDescent="0.35">
      <c r="A5549" s="1"/>
    </row>
    <row r="5550" spans="1:1" x14ac:dyDescent="0.35">
      <c r="A5550" s="1"/>
    </row>
    <row r="5551" spans="1:1" x14ac:dyDescent="0.35">
      <c r="A5551" s="1"/>
    </row>
    <row r="5552" spans="1:1" x14ac:dyDescent="0.35">
      <c r="A5552" s="1"/>
    </row>
    <row r="5553" spans="1:1" x14ac:dyDescent="0.35">
      <c r="A5553" s="1"/>
    </row>
    <row r="5554" spans="1:1" x14ac:dyDescent="0.35">
      <c r="A5554" s="1"/>
    </row>
    <row r="5555" spans="1:1" x14ac:dyDescent="0.35">
      <c r="A5555" s="1"/>
    </row>
    <row r="5556" spans="1:1" x14ac:dyDescent="0.35">
      <c r="A5556" s="1"/>
    </row>
    <row r="5557" spans="1:1" x14ac:dyDescent="0.35">
      <c r="A5557" s="1"/>
    </row>
    <row r="5558" spans="1:1" x14ac:dyDescent="0.35">
      <c r="A5558" s="1"/>
    </row>
    <row r="5559" spans="1:1" x14ac:dyDescent="0.35">
      <c r="A5559" s="1"/>
    </row>
    <row r="5560" spans="1:1" x14ac:dyDescent="0.35">
      <c r="A5560" s="1"/>
    </row>
    <row r="5561" spans="1:1" x14ac:dyDescent="0.35">
      <c r="A5561" s="1"/>
    </row>
    <row r="5562" spans="1:1" x14ac:dyDescent="0.35">
      <c r="A5562" s="1"/>
    </row>
    <row r="5563" spans="1:1" x14ac:dyDescent="0.35">
      <c r="A5563" s="1"/>
    </row>
    <row r="5564" spans="1:1" x14ac:dyDescent="0.35">
      <c r="A5564" s="1"/>
    </row>
    <row r="5565" spans="1:1" x14ac:dyDescent="0.35">
      <c r="A5565" s="1"/>
    </row>
    <row r="5566" spans="1:1" x14ac:dyDescent="0.35">
      <c r="A5566" s="1"/>
    </row>
    <row r="5567" spans="1:1" x14ac:dyDescent="0.35">
      <c r="A5567" s="1"/>
    </row>
    <row r="5568" spans="1:1" x14ac:dyDescent="0.35">
      <c r="A5568" s="1"/>
    </row>
    <row r="5569" spans="1:1" x14ac:dyDescent="0.35">
      <c r="A5569" s="1"/>
    </row>
    <row r="5570" spans="1:1" x14ac:dyDescent="0.35">
      <c r="A5570" s="1"/>
    </row>
    <row r="5571" spans="1:1" x14ac:dyDescent="0.35">
      <c r="A5571" s="1"/>
    </row>
    <row r="5572" spans="1:1" x14ac:dyDescent="0.35">
      <c r="A5572" s="1"/>
    </row>
    <row r="5573" spans="1:1" x14ac:dyDescent="0.35">
      <c r="A5573" s="1"/>
    </row>
    <row r="5574" spans="1:1" x14ac:dyDescent="0.35">
      <c r="A5574" s="1"/>
    </row>
    <row r="5575" spans="1:1" x14ac:dyDescent="0.35">
      <c r="A5575" s="1"/>
    </row>
    <row r="5576" spans="1:1" x14ac:dyDescent="0.35">
      <c r="A5576" s="1"/>
    </row>
    <row r="5577" spans="1:1" x14ac:dyDescent="0.35">
      <c r="A5577" s="1"/>
    </row>
    <row r="5578" spans="1:1" x14ac:dyDescent="0.35">
      <c r="A5578" s="1"/>
    </row>
    <row r="5579" spans="1:1" x14ac:dyDescent="0.35">
      <c r="A5579" s="1"/>
    </row>
    <row r="5580" spans="1:1" x14ac:dyDescent="0.35">
      <c r="A5580" s="1"/>
    </row>
    <row r="5581" spans="1:1" x14ac:dyDescent="0.35">
      <c r="A5581" s="1"/>
    </row>
    <row r="5582" spans="1:1" x14ac:dyDescent="0.35">
      <c r="A5582" s="1"/>
    </row>
    <row r="5583" spans="1:1" x14ac:dyDescent="0.35">
      <c r="A5583" s="1"/>
    </row>
    <row r="5584" spans="1:1" x14ac:dyDescent="0.35">
      <c r="A5584" s="1"/>
    </row>
    <row r="5585" spans="1:1" x14ac:dyDescent="0.35">
      <c r="A5585" s="1"/>
    </row>
    <row r="5586" spans="1:1" x14ac:dyDescent="0.35">
      <c r="A5586" s="1"/>
    </row>
    <row r="5587" spans="1:1" x14ac:dyDescent="0.35">
      <c r="A5587" s="1"/>
    </row>
    <row r="5588" spans="1:1" x14ac:dyDescent="0.35">
      <c r="A5588" s="1"/>
    </row>
    <row r="5589" spans="1:1" x14ac:dyDescent="0.35">
      <c r="A5589" s="1"/>
    </row>
    <row r="5590" spans="1:1" x14ac:dyDescent="0.35">
      <c r="A5590" s="1"/>
    </row>
    <row r="5591" spans="1:1" x14ac:dyDescent="0.35">
      <c r="A5591" s="1"/>
    </row>
    <row r="5592" spans="1:1" x14ac:dyDescent="0.35">
      <c r="A5592" s="1"/>
    </row>
    <row r="5593" spans="1:1" x14ac:dyDescent="0.35">
      <c r="A5593" s="1"/>
    </row>
    <row r="5594" spans="1:1" x14ac:dyDescent="0.35">
      <c r="A5594" s="1"/>
    </row>
    <row r="5595" spans="1:1" x14ac:dyDescent="0.35">
      <c r="A5595" s="1"/>
    </row>
    <row r="5596" spans="1:1" x14ac:dyDescent="0.35">
      <c r="A5596" s="1"/>
    </row>
    <row r="5597" spans="1:1" x14ac:dyDescent="0.35">
      <c r="A5597" s="1"/>
    </row>
    <row r="5598" spans="1:1" x14ac:dyDescent="0.35">
      <c r="A5598" s="1"/>
    </row>
    <row r="5599" spans="1:1" x14ac:dyDescent="0.35">
      <c r="A5599" s="1"/>
    </row>
    <row r="5600" spans="1:1" x14ac:dyDescent="0.35">
      <c r="A5600" s="1"/>
    </row>
    <row r="5601" spans="1:1" x14ac:dyDescent="0.35">
      <c r="A5601" s="1"/>
    </row>
    <row r="5602" spans="1:1" x14ac:dyDescent="0.35">
      <c r="A5602" s="1"/>
    </row>
    <row r="5603" spans="1:1" x14ac:dyDescent="0.35">
      <c r="A5603" s="1"/>
    </row>
    <row r="5604" spans="1:1" x14ac:dyDescent="0.35">
      <c r="A5604" s="1"/>
    </row>
    <row r="5605" spans="1:1" x14ac:dyDescent="0.35">
      <c r="A5605" s="1"/>
    </row>
    <row r="5606" spans="1:1" x14ac:dyDescent="0.35">
      <c r="A5606" s="1"/>
    </row>
    <row r="5607" spans="1:1" x14ac:dyDescent="0.35">
      <c r="A5607" s="1"/>
    </row>
    <row r="5608" spans="1:1" x14ac:dyDescent="0.35">
      <c r="A5608" s="1"/>
    </row>
    <row r="5609" spans="1:1" x14ac:dyDescent="0.35">
      <c r="A5609" s="1"/>
    </row>
    <row r="5610" spans="1:1" x14ac:dyDescent="0.35">
      <c r="A5610" s="1"/>
    </row>
    <row r="5611" spans="1:1" x14ac:dyDescent="0.35">
      <c r="A5611" s="1"/>
    </row>
    <row r="5612" spans="1:1" x14ac:dyDescent="0.35">
      <c r="A5612" s="1"/>
    </row>
    <row r="5613" spans="1:1" x14ac:dyDescent="0.35">
      <c r="A5613" s="1"/>
    </row>
    <row r="5614" spans="1:1" x14ac:dyDescent="0.35">
      <c r="A5614" s="1"/>
    </row>
    <row r="5615" spans="1:1" x14ac:dyDescent="0.35">
      <c r="A5615" s="1"/>
    </row>
    <row r="5616" spans="1:1" x14ac:dyDescent="0.35">
      <c r="A5616" s="1"/>
    </row>
    <row r="5617" spans="1:1" x14ac:dyDescent="0.35">
      <c r="A5617" s="1"/>
    </row>
    <row r="5618" spans="1:1" x14ac:dyDescent="0.35">
      <c r="A5618" s="1"/>
    </row>
    <row r="5619" spans="1:1" x14ac:dyDescent="0.35">
      <c r="A5619" s="1"/>
    </row>
    <row r="5620" spans="1:1" x14ac:dyDescent="0.35">
      <c r="A5620" s="1"/>
    </row>
    <row r="5621" spans="1:1" x14ac:dyDescent="0.35">
      <c r="A5621" s="1"/>
    </row>
    <row r="5622" spans="1:1" x14ac:dyDescent="0.35">
      <c r="A5622" s="1"/>
    </row>
    <row r="5623" spans="1:1" x14ac:dyDescent="0.35">
      <c r="A5623" s="1"/>
    </row>
    <row r="5624" spans="1:1" x14ac:dyDescent="0.35">
      <c r="A5624" s="1"/>
    </row>
    <row r="5625" spans="1:1" x14ac:dyDescent="0.35">
      <c r="A5625" s="1"/>
    </row>
    <row r="5626" spans="1:1" x14ac:dyDescent="0.35">
      <c r="A5626" s="1"/>
    </row>
    <row r="5627" spans="1:1" x14ac:dyDescent="0.35">
      <c r="A5627" s="1"/>
    </row>
    <row r="5628" spans="1:1" x14ac:dyDescent="0.35">
      <c r="A5628" s="1"/>
    </row>
    <row r="5629" spans="1:1" x14ac:dyDescent="0.35">
      <c r="A5629" s="1"/>
    </row>
    <row r="5630" spans="1:1" x14ac:dyDescent="0.35">
      <c r="A5630" s="1"/>
    </row>
    <row r="5631" spans="1:1" x14ac:dyDescent="0.35">
      <c r="A5631" s="1"/>
    </row>
    <row r="5632" spans="1:1" x14ac:dyDescent="0.35">
      <c r="A5632" s="1"/>
    </row>
    <row r="5633" spans="1:1" x14ac:dyDescent="0.35">
      <c r="A5633" s="1"/>
    </row>
    <row r="5634" spans="1:1" x14ac:dyDescent="0.35">
      <c r="A5634" s="1"/>
    </row>
    <row r="5635" spans="1:1" x14ac:dyDescent="0.35">
      <c r="A5635" s="1"/>
    </row>
    <row r="5636" spans="1:1" x14ac:dyDescent="0.35">
      <c r="A5636" s="1"/>
    </row>
    <row r="5637" spans="1:1" x14ac:dyDescent="0.35">
      <c r="A5637" s="1"/>
    </row>
    <row r="5638" spans="1:1" x14ac:dyDescent="0.35">
      <c r="A5638" s="1"/>
    </row>
    <row r="5639" spans="1:1" x14ac:dyDescent="0.35">
      <c r="A5639" s="1"/>
    </row>
    <row r="5640" spans="1:1" x14ac:dyDescent="0.35">
      <c r="A5640" s="1"/>
    </row>
    <row r="5641" spans="1:1" x14ac:dyDescent="0.35">
      <c r="A5641" s="1"/>
    </row>
    <row r="5642" spans="1:1" x14ac:dyDescent="0.35">
      <c r="A5642" s="1"/>
    </row>
    <row r="5643" spans="1:1" x14ac:dyDescent="0.35">
      <c r="A5643" s="1"/>
    </row>
    <row r="5644" spans="1:1" x14ac:dyDescent="0.35">
      <c r="A5644" s="1"/>
    </row>
    <row r="5645" spans="1:1" x14ac:dyDescent="0.35">
      <c r="A5645" s="1"/>
    </row>
    <row r="5646" spans="1:1" x14ac:dyDescent="0.35">
      <c r="A5646" s="1"/>
    </row>
    <row r="5647" spans="1:1" x14ac:dyDescent="0.35">
      <c r="A5647" s="1"/>
    </row>
    <row r="5648" spans="1:1" x14ac:dyDescent="0.35">
      <c r="A5648" s="1"/>
    </row>
    <row r="5649" spans="1:1" x14ac:dyDescent="0.35">
      <c r="A5649" s="1"/>
    </row>
    <row r="5650" spans="1:1" x14ac:dyDescent="0.35">
      <c r="A5650" s="1"/>
    </row>
    <row r="5651" spans="1:1" x14ac:dyDescent="0.35">
      <c r="A5651" s="1"/>
    </row>
    <row r="5652" spans="1:1" x14ac:dyDescent="0.35">
      <c r="A5652" s="1"/>
    </row>
    <row r="5653" spans="1:1" x14ac:dyDescent="0.35">
      <c r="A5653" s="1"/>
    </row>
    <row r="5654" spans="1:1" x14ac:dyDescent="0.35">
      <c r="A5654" s="1"/>
    </row>
    <row r="5655" spans="1:1" x14ac:dyDescent="0.35">
      <c r="A5655" s="1"/>
    </row>
    <row r="5656" spans="1:1" x14ac:dyDescent="0.35">
      <c r="A5656" s="1"/>
    </row>
    <row r="5657" spans="1:1" x14ac:dyDescent="0.35">
      <c r="A5657" s="1"/>
    </row>
    <row r="5658" spans="1:1" x14ac:dyDescent="0.35">
      <c r="A5658" s="1"/>
    </row>
    <row r="5659" spans="1:1" x14ac:dyDescent="0.35">
      <c r="A5659" s="1"/>
    </row>
    <row r="5660" spans="1:1" x14ac:dyDescent="0.35">
      <c r="A5660" s="1"/>
    </row>
    <row r="5661" spans="1:1" x14ac:dyDescent="0.35">
      <c r="A5661" s="1"/>
    </row>
    <row r="5662" spans="1:1" x14ac:dyDescent="0.35">
      <c r="A5662" s="1"/>
    </row>
    <row r="5663" spans="1:1" x14ac:dyDescent="0.35">
      <c r="A5663" s="1"/>
    </row>
    <row r="5664" spans="1:1" x14ac:dyDescent="0.35">
      <c r="A5664" s="1"/>
    </row>
    <row r="5665" spans="1:1" x14ac:dyDescent="0.35">
      <c r="A5665" s="1"/>
    </row>
    <row r="5666" spans="1:1" x14ac:dyDescent="0.35">
      <c r="A5666" s="1"/>
    </row>
    <row r="5667" spans="1:1" x14ac:dyDescent="0.35">
      <c r="A5667" s="1"/>
    </row>
    <row r="5668" spans="1:1" x14ac:dyDescent="0.35">
      <c r="A5668" s="1"/>
    </row>
    <row r="5669" spans="1:1" x14ac:dyDescent="0.35">
      <c r="A5669" s="1"/>
    </row>
    <row r="5670" spans="1:1" x14ac:dyDescent="0.35">
      <c r="A5670" s="1"/>
    </row>
    <row r="5671" spans="1:1" x14ac:dyDescent="0.35">
      <c r="A5671" s="1"/>
    </row>
    <row r="5672" spans="1:1" x14ac:dyDescent="0.35">
      <c r="A5672" s="1"/>
    </row>
    <row r="5673" spans="1:1" x14ac:dyDescent="0.35">
      <c r="A5673" s="1"/>
    </row>
    <row r="5674" spans="1:1" x14ac:dyDescent="0.35">
      <c r="A5674" s="1"/>
    </row>
    <row r="5675" spans="1:1" x14ac:dyDescent="0.35">
      <c r="A5675" s="1"/>
    </row>
    <row r="5676" spans="1:1" x14ac:dyDescent="0.35">
      <c r="A5676" s="1"/>
    </row>
    <row r="5677" spans="1:1" x14ac:dyDescent="0.35">
      <c r="A5677" s="1"/>
    </row>
    <row r="5678" spans="1:1" x14ac:dyDescent="0.35">
      <c r="A5678" s="1"/>
    </row>
    <row r="5679" spans="1:1" x14ac:dyDescent="0.35">
      <c r="A5679" s="1"/>
    </row>
    <row r="5680" spans="1:1" x14ac:dyDescent="0.35">
      <c r="A5680" s="1"/>
    </row>
    <row r="5681" spans="1:1" x14ac:dyDescent="0.35">
      <c r="A5681" s="1"/>
    </row>
    <row r="5682" spans="1:1" x14ac:dyDescent="0.35">
      <c r="A5682" s="1"/>
    </row>
    <row r="5683" spans="1:1" x14ac:dyDescent="0.35">
      <c r="A5683" s="1"/>
    </row>
    <row r="5684" spans="1:1" x14ac:dyDescent="0.35">
      <c r="A5684" s="1"/>
    </row>
    <row r="5685" spans="1:1" x14ac:dyDescent="0.35">
      <c r="A5685" s="1"/>
    </row>
    <row r="5686" spans="1:1" x14ac:dyDescent="0.35">
      <c r="A5686" s="1"/>
    </row>
    <row r="5687" spans="1:1" x14ac:dyDescent="0.35">
      <c r="A5687" s="1"/>
    </row>
    <row r="5688" spans="1:1" x14ac:dyDescent="0.35">
      <c r="A5688" s="1"/>
    </row>
    <row r="5689" spans="1:1" x14ac:dyDescent="0.35">
      <c r="A5689" s="1"/>
    </row>
    <row r="5690" spans="1:1" x14ac:dyDescent="0.35">
      <c r="A5690" s="1"/>
    </row>
    <row r="5691" spans="1:1" x14ac:dyDescent="0.35">
      <c r="A5691" s="1"/>
    </row>
    <row r="5692" spans="1:1" x14ac:dyDescent="0.35">
      <c r="A5692" s="1"/>
    </row>
    <row r="5693" spans="1:1" x14ac:dyDescent="0.35">
      <c r="A5693" s="1"/>
    </row>
    <row r="5694" spans="1:1" x14ac:dyDescent="0.35">
      <c r="A5694" s="1"/>
    </row>
    <row r="5695" spans="1:1" x14ac:dyDescent="0.35">
      <c r="A5695" s="1"/>
    </row>
    <row r="5696" spans="1:1" x14ac:dyDescent="0.35">
      <c r="A5696" s="1"/>
    </row>
    <row r="5697" spans="1:1" x14ac:dyDescent="0.35">
      <c r="A5697" s="1"/>
    </row>
    <row r="5698" spans="1:1" x14ac:dyDescent="0.35">
      <c r="A5698" s="1"/>
    </row>
    <row r="5699" spans="1:1" x14ac:dyDescent="0.35">
      <c r="A5699" s="1"/>
    </row>
    <row r="5700" spans="1:1" x14ac:dyDescent="0.35">
      <c r="A5700" s="1"/>
    </row>
    <row r="5701" spans="1:1" x14ac:dyDescent="0.35">
      <c r="A5701" s="1"/>
    </row>
    <row r="5702" spans="1:1" x14ac:dyDescent="0.35">
      <c r="A5702" s="1"/>
    </row>
    <row r="5703" spans="1:1" x14ac:dyDescent="0.35">
      <c r="A5703" s="1"/>
    </row>
    <row r="5704" spans="1:1" x14ac:dyDescent="0.35">
      <c r="A5704" s="1"/>
    </row>
    <row r="5705" spans="1:1" x14ac:dyDescent="0.35">
      <c r="A5705" s="1"/>
    </row>
    <row r="5706" spans="1:1" x14ac:dyDescent="0.35">
      <c r="A5706" s="1"/>
    </row>
    <row r="5707" spans="1:1" x14ac:dyDescent="0.35">
      <c r="A5707" s="1"/>
    </row>
    <row r="5708" spans="1:1" x14ac:dyDescent="0.35">
      <c r="A5708" s="1"/>
    </row>
    <row r="5709" spans="1:1" x14ac:dyDescent="0.35">
      <c r="A5709" s="1"/>
    </row>
    <row r="5710" spans="1:1" x14ac:dyDescent="0.35">
      <c r="A5710" s="1"/>
    </row>
    <row r="5711" spans="1:1" x14ac:dyDescent="0.35">
      <c r="A5711" s="1"/>
    </row>
    <row r="5712" spans="1:1" x14ac:dyDescent="0.35">
      <c r="A5712" s="1"/>
    </row>
    <row r="5713" spans="1:1" x14ac:dyDescent="0.35">
      <c r="A5713" s="1"/>
    </row>
    <row r="5714" spans="1:1" x14ac:dyDescent="0.35">
      <c r="A5714" s="1"/>
    </row>
    <row r="5715" spans="1:1" x14ac:dyDescent="0.35">
      <c r="A5715" s="1"/>
    </row>
    <row r="5716" spans="1:1" x14ac:dyDescent="0.35">
      <c r="A5716" s="1"/>
    </row>
    <row r="5717" spans="1:1" x14ac:dyDescent="0.35">
      <c r="A5717" s="1"/>
    </row>
    <row r="5718" spans="1:1" x14ac:dyDescent="0.35">
      <c r="A5718" s="1"/>
    </row>
    <row r="5719" spans="1:1" x14ac:dyDescent="0.35">
      <c r="A5719" s="1"/>
    </row>
    <row r="5720" spans="1:1" x14ac:dyDescent="0.35">
      <c r="A5720" s="1"/>
    </row>
    <row r="5721" spans="1:1" x14ac:dyDescent="0.35">
      <c r="A5721" s="1"/>
    </row>
    <row r="5722" spans="1:1" x14ac:dyDescent="0.35">
      <c r="A5722" s="1"/>
    </row>
    <row r="5723" spans="1:1" x14ac:dyDescent="0.35">
      <c r="A5723" s="1"/>
    </row>
    <row r="5724" spans="1:1" x14ac:dyDescent="0.35">
      <c r="A5724" s="1"/>
    </row>
    <row r="5725" spans="1:1" x14ac:dyDescent="0.35">
      <c r="A5725" s="1"/>
    </row>
    <row r="5726" spans="1:1" x14ac:dyDescent="0.35">
      <c r="A5726" s="1"/>
    </row>
    <row r="5727" spans="1:1" x14ac:dyDescent="0.35">
      <c r="A5727" s="1"/>
    </row>
    <row r="5728" spans="1:1" x14ac:dyDescent="0.35">
      <c r="A5728" s="1"/>
    </row>
    <row r="5729" spans="1:1" x14ac:dyDescent="0.35">
      <c r="A5729" s="1"/>
    </row>
    <row r="5730" spans="1:1" x14ac:dyDescent="0.35">
      <c r="A5730" s="1"/>
    </row>
    <row r="5731" spans="1:1" x14ac:dyDescent="0.35">
      <c r="A5731" s="1"/>
    </row>
    <row r="5732" spans="1:1" x14ac:dyDescent="0.35">
      <c r="A5732" s="1"/>
    </row>
    <row r="5733" spans="1:1" x14ac:dyDescent="0.35">
      <c r="A5733" s="1"/>
    </row>
    <row r="5734" spans="1:1" x14ac:dyDescent="0.35">
      <c r="A5734" s="1"/>
    </row>
    <row r="5735" spans="1:1" x14ac:dyDescent="0.35">
      <c r="A5735" s="1"/>
    </row>
    <row r="5736" spans="1:1" x14ac:dyDescent="0.35">
      <c r="A5736" s="1"/>
    </row>
    <row r="5737" spans="1:1" x14ac:dyDescent="0.35">
      <c r="A5737" s="1"/>
    </row>
    <row r="5738" spans="1:1" x14ac:dyDescent="0.35">
      <c r="A5738" s="1"/>
    </row>
    <row r="5739" spans="1:1" x14ac:dyDescent="0.35">
      <c r="A5739" s="1"/>
    </row>
    <row r="5740" spans="1:1" x14ac:dyDescent="0.35">
      <c r="A5740" s="1"/>
    </row>
    <row r="5741" spans="1:1" x14ac:dyDescent="0.35">
      <c r="A5741" s="1"/>
    </row>
    <row r="5742" spans="1:1" x14ac:dyDescent="0.35">
      <c r="A5742" s="1"/>
    </row>
    <row r="5743" spans="1:1" x14ac:dyDescent="0.35">
      <c r="A5743" s="1"/>
    </row>
    <row r="5744" spans="1:1" x14ac:dyDescent="0.35">
      <c r="A5744" s="1"/>
    </row>
    <row r="5745" spans="1:1" x14ac:dyDescent="0.35">
      <c r="A5745" s="1"/>
    </row>
    <row r="5746" spans="1:1" x14ac:dyDescent="0.35">
      <c r="A5746" s="1"/>
    </row>
    <row r="5747" spans="1:1" x14ac:dyDescent="0.35">
      <c r="A5747" s="1"/>
    </row>
    <row r="5748" spans="1:1" x14ac:dyDescent="0.35">
      <c r="A5748" s="1"/>
    </row>
    <row r="5749" spans="1:1" x14ac:dyDescent="0.35">
      <c r="A5749" s="1"/>
    </row>
    <row r="5750" spans="1:1" x14ac:dyDescent="0.35">
      <c r="A5750" s="1"/>
    </row>
    <row r="5751" spans="1:1" x14ac:dyDescent="0.35">
      <c r="A5751" s="1"/>
    </row>
    <row r="5752" spans="1:1" x14ac:dyDescent="0.35">
      <c r="A5752" s="1"/>
    </row>
    <row r="5753" spans="1:1" x14ac:dyDescent="0.35">
      <c r="A5753" s="1"/>
    </row>
    <row r="5754" spans="1:1" x14ac:dyDescent="0.35">
      <c r="A5754" s="1"/>
    </row>
    <row r="5755" spans="1:1" x14ac:dyDescent="0.35">
      <c r="A5755" s="1"/>
    </row>
    <row r="5756" spans="1:1" x14ac:dyDescent="0.35">
      <c r="A5756" s="1"/>
    </row>
    <row r="5757" spans="1:1" x14ac:dyDescent="0.35">
      <c r="A5757" s="1"/>
    </row>
    <row r="5758" spans="1:1" x14ac:dyDescent="0.35">
      <c r="A5758" s="1"/>
    </row>
    <row r="5759" spans="1:1" x14ac:dyDescent="0.35">
      <c r="A5759" s="1"/>
    </row>
    <row r="5760" spans="1:1" x14ac:dyDescent="0.35">
      <c r="A5760" s="1"/>
    </row>
    <row r="5761" spans="1:1" x14ac:dyDescent="0.35">
      <c r="A5761" s="1"/>
    </row>
    <row r="5762" spans="1:1" x14ac:dyDescent="0.35">
      <c r="A5762" s="1"/>
    </row>
    <row r="5763" spans="1:1" x14ac:dyDescent="0.35">
      <c r="A5763" s="1"/>
    </row>
    <row r="5764" spans="1:1" x14ac:dyDescent="0.35">
      <c r="A5764" s="1"/>
    </row>
    <row r="5765" spans="1:1" x14ac:dyDescent="0.35">
      <c r="A5765" s="1"/>
    </row>
    <row r="5766" spans="1:1" x14ac:dyDescent="0.35">
      <c r="A5766" s="1"/>
    </row>
    <row r="5767" spans="1:1" x14ac:dyDescent="0.35">
      <c r="A5767" s="1"/>
    </row>
    <row r="5768" spans="1:1" x14ac:dyDescent="0.35">
      <c r="A5768" s="1"/>
    </row>
    <row r="5769" spans="1:1" x14ac:dyDescent="0.35">
      <c r="A5769" s="1"/>
    </row>
    <row r="5770" spans="1:1" x14ac:dyDescent="0.35">
      <c r="A5770" s="1"/>
    </row>
    <row r="5771" spans="1:1" x14ac:dyDescent="0.35">
      <c r="A5771" s="1"/>
    </row>
    <row r="5772" spans="1:1" x14ac:dyDescent="0.35">
      <c r="A5772" s="1"/>
    </row>
    <row r="5773" spans="1:1" x14ac:dyDescent="0.35">
      <c r="A5773" s="1"/>
    </row>
    <row r="5774" spans="1:1" x14ac:dyDescent="0.35">
      <c r="A5774" s="1"/>
    </row>
    <row r="5775" spans="1:1" x14ac:dyDescent="0.35">
      <c r="A5775" s="1"/>
    </row>
    <row r="5776" spans="1:1" x14ac:dyDescent="0.35">
      <c r="A5776" s="1"/>
    </row>
    <row r="5777" spans="1:1" x14ac:dyDescent="0.35">
      <c r="A5777" s="1"/>
    </row>
    <row r="5778" spans="1:1" x14ac:dyDescent="0.35">
      <c r="A5778" s="1"/>
    </row>
    <row r="5779" spans="1:1" x14ac:dyDescent="0.35">
      <c r="A5779" s="1"/>
    </row>
    <row r="5780" spans="1:1" x14ac:dyDescent="0.35">
      <c r="A5780" s="1"/>
    </row>
    <row r="5781" spans="1:1" x14ac:dyDescent="0.35">
      <c r="A5781" s="1"/>
    </row>
    <row r="5782" spans="1:1" x14ac:dyDescent="0.35">
      <c r="A5782" s="1"/>
    </row>
    <row r="5783" spans="1:1" x14ac:dyDescent="0.35">
      <c r="A5783" s="1"/>
    </row>
    <row r="5784" spans="1:1" x14ac:dyDescent="0.35">
      <c r="A5784" s="1"/>
    </row>
    <row r="5785" spans="1:1" x14ac:dyDescent="0.35">
      <c r="A5785" s="1"/>
    </row>
    <row r="5786" spans="1:1" x14ac:dyDescent="0.35">
      <c r="A5786" s="1"/>
    </row>
    <row r="5787" spans="1:1" x14ac:dyDescent="0.35">
      <c r="A5787" s="1"/>
    </row>
    <row r="5788" spans="1:1" x14ac:dyDescent="0.35">
      <c r="A5788" s="1"/>
    </row>
    <row r="5789" spans="1:1" x14ac:dyDescent="0.35">
      <c r="A5789" s="1"/>
    </row>
    <row r="5790" spans="1:1" x14ac:dyDescent="0.35">
      <c r="A5790" s="1"/>
    </row>
    <row r="5791" spans="1:1" x14ac:dyDescent="0.35">
      <c r="A5791" s="1"/>
    </row>
    <row r="5792" spans="1:1" x14ac:dyDescent="0.35">
      <c r="A5792" s="1"/>
    </row>
    <row r="5793" spans="1:1" x14ac:dyDescent="0.35">
      <c r="A5793" s="1"/>
    </row>
    <row r="5794" spans="1:1" x14ac:dyDescent="0.35">
      <c r="A5794" s="1"/>
    </row>
    <row r="5795" spans="1:1" x14ac:dyDescent="0.35">
      <c r="A5795" s="1"/>
    </row>
    <row r="5796" spans="1:1" x14ac:dyDescent="0.35">
      <c r="A5796" s="1"/>
    </row>
    <row r="5797" spans="1:1" x14ac:dyDescent="0.35">
      <c r="A5797" s="1"/>
    </row>
    <row r="5798" spans="1:1" x14ac:dyDescent="0.35">
      <c r="A5798" s="1"/>
    </row>
    <row r="5799" spans="1:1" x14ac:dyDescent="0.35">
      <c r="A5799" s="1"/>
    </row>
    <row r="5800" spans="1:1" x14ac:dyDescent="0.35">
      <c r="A5800" s="1"/>
    </row>
    <row r="5801" spans="1:1" x14ac:dyDescent="0.35">
      <c r="A5801" s="1"/>
    </row>
    <row r="5802" spans="1:1" x14ac:dyDescent="0.35">
      <c r="A5802" s="1"/>
    </row>
    <row r="5803" spans="1:1" x14ac:dyDescent="0.35">
      <c r="A5803" s="1"/>
    </row>
    <row r="5804" spans="1:1" x14ac:dyDescent="0.35">
      <c r="A5804" s="1"/>
    </row>
    <row r="5805" spans="1:1" x14ac:dyDescent="0.35">
      <c r="A5805" s="1"/>
    </row>
    <row r="5806" spans="1:1" x14ac:dyDescent="0.35">
      <c r="A5806" s="1"/>
    </row>
    <row r="5807" spans="1:1" x14ac:dyDescent="0.35">
      <c r="A5807" s="1"/>
    </row>
    <row r="5808" spans="1:1" x14ac:dyDescent="0.35">
      <c r="A5808" s="1"/>
    </row>
    <row r="5809" spans="1:1" x14ac:dyDescent="0.35">
      <c r="A5809" s="1"/>
    </row>
    <row r="5810" spans="1:1" x14ac:dyDescent="0.35">
      <c r="A5810" s="1"/>
    </row>
    <row r="5811" spans="1:1" x14ac:dyDescent="0.35">
      <c r="A5811" s="1"/>
    </row>
    <row r="5812" spans="1:1" x14ac:dyDescent="0.35">
      <c r="A5812" s="1"/>
    </row>
    <row r="5813" spans="1:1" x14ac:dyDescent="0.35">
      <c r="A5813" s="1"/>
    </row>
    <row r="5814" spans="1:1" x14ac:dyDescent="0.35">
      <c r="A5814" s="1"/>
    </row>
    <row r="5815" spans="1:1" x14ac:dyDescent="0.35">
      <c r="A5815" s="1"/>
    </row>
    <row r="5816" spans="1:1" x14ac:dyDescent="0.35">
      <c r="A5816" s="1"/>
    </row>
    <row r="5817" spans="1:1" x14ac:dyDescent="0.35">
      <c r="A5817" s="1"/>
    </row>
    <row r="5818" spans="1:1" x14ac:dyDescent="0.35">
      <c r="A5818" s="1"/>
    </row>
    <row r="5819" spans="1:1" x14ac:dyDescent="0.35">
      <c r="A5819" s="1"/>
    </row>
    <row r="5820" spans="1:1" x14ac:dyDescent="0.35">
      <c r="A5820" s="1"/>
    </row>
    <row r="5821" spans="1:1" x14ac:dyDescent="0.35">
      <c r="A5821" s="1"/>
    </row>
    <row r="5822" spans="1:1" x14ac:dyDescent="0.35">
      <c r="A5822" s="1"/>
    </row>
    <row r="5823" spans="1:1" x14ac:dyDescent="0.35">
      <c r="A5823" s="1"/>
    </row>
    <row r="5824" spans="1:1" x14ac:dyDescent="0.35">
      <c r="A5824" s="1"/>
    </row>
    <row r="5825" spans="1:1" x14ac:dyDescent="0.35">
      <c r="A5825" s="1"/>
    </row>
    <row r="5826" spans="1:1" x14ac:dyDescent="0.35">
      <c r="A5826" s="1"/>
    </row>
    <row r="5827" spans="1:1" x14ac:dyDescent="0.35">
      <c r="A5827" s="1"/>
    </row>
    <row r="5828" spans="1:1" x14ac:dyDescent="0.35">
      <c r="A5828" s="1"/>
    </row>
    <row r="5829" spans="1:1" x14ac:dyDescent="0.35">
      <c r="A5829" s="1"/>
    </row>
    <row r="5830" spans="1:1" x14ac:dyDescent="0.35">
      <c r="A5830" s="1"/>
    </row>
    <row r="5831" spans="1:1" x14ac:dyDescent="0.35">
      <c r="A5831" s="1"/>
    </row>
    <row r="5832" spans="1:1" x14ac:dyDescent="0.35">
      <c r="A5832" s="1"/>
    </row>
    <row r="5833" spans="1:1" x14ac:dyDescent="0.35">
      <c r="A5833" s="1"/>
    </row>
    <row r="5834" spans="1:1" x14ac:dyDescent="0.35">
      <c r="A5834" s="1"/>
    </row>
    <row r="5835" spans="1:1" x14ac:dyDescent="0.35">
      <c r="A5835" s="1"/>
    </row>
    <row r="5836" spans="1:1" x14ac:dyDescent="0.35">
      <c r="A5836" s="1"/>
    </row>
    <row r="5837" spans="1:1" x14ac:dyDescent="0.35">
      <c r="A5837" s="1"/>
    </row>
    <row r="5838" spans="1:1" x14ac:dyDescent="0.35">
      <c r="A5838" s="1"/>
    </row>
    <row r="5839" spans="1:1" x14ac:dyDescent="0.35">
      <c r="A5839" s="1"/>
    </row>
    <row r="5840" spans="1:1" x14ac:dyDescent="0.35">
      <c r="A5840" s="1"/>
    </row>
    <row r="5841" spans="1:1" x14ac:dyDescent="0.35">
      <c r="A5841" s="1"/>
    </row>
    <row r="5842" spans="1:1" x14ac:dyDescent="0.35">
      <c r="A5842" s="1"/>
    </row>
    <row r="5843" spans="1:1" x14ac:dyDescent="0.35">
      <c r="A5843" s="1"/>
    </row>
    <row r="5844" spans="1:1" x14ac:dyDescent="0.35">
      <c r="A5844" s="1"/>
    </row>
    <row r="5845" spans="1:1" x14ac:dyDescent="0.35">
      <c r="A5845" s="1"/>
    </row>
    <row r="5846" spans="1:1" x14ac:dyDescent="0.35">
      <c r="A5846" s="1"/>
    </row>
    <row r="5847" spans="1:1" x14ac:dyDescent="0.35">
      <c r="A5847" s="1"/>
    </row>
    <row r="5848" spans="1:1" x14ac:dyDescent="0.35">
      <c r="A5848" s="1"/>
    </row>
    <row r="5849" spans="1:1" x14ac:dyDescent="0.35">
      <c r="A5849" s="1"/>
    </row>
    <row r="5850" spans="1:1" x14ac:dyDescent="0.35">
      <c r="A5850" s="1"/>
    </row>
    <row r="5851" spans="1:1" x14ac:dyDescent="0.35">
      <c r="A5851" s="1"/>
    </row>
    <row r="5852" spans="1:1" x14ac:dyDescent="0.35">
      <c r="A5852" s="1"/>
    </row>
    <row r="5853" spans="1:1" x14ac:dyDescent="0.35">
      <c r="A5853" s="1"/>
    </row>
    <row r="5854" spans="1:1" x14ac:dyDescent="0.35">
      <c r="A5854" s="1"/>
    </row>
    <row r="5855" spans="1:1" x14ac:dyDescent="0.35">
      <c r="A5855" s="1"/>
    </row>
    <row r="5856" spans="1:1" x14ac:dyDescent="0.35">
      <c r="A5856" s="1"/>
    </row>
    <row r="5857" spans="1:1" x14ac:dyDescent="0.35">
      <c r="A5857" s="1"/>
    </row>
    <row r="5858" spans="1:1" x14ac:dyDescent="0.35">
      <c r="A5858" s="1"/>
    </row>
    <row r="5859" spans="1:1" x14ac:dyDescent="0.35">
      <c r="A5859" s="1"/>
    </row>
    <row r="5860" spans="1:1" x14ac:dyDescent="0.35">
      <c r="A5860" s="1"/>
    </row>
    <row r="5861" spans="1:1" x14ac:dyDescent="0.35">
      <c r="A5861" s="1"/>
    </row>
    <row r="5862" spans="1:1" x14ac:dyDescent="0.35">
      <c r="A5862" s="1"/>
    </row>
    <row r="5863" spans="1:1" x14ac:dyDescent="0.35">
      <c r="A5863" s="1"/>
    </row>
    <row r="5864" spans="1:1" x14ac:dyDescent="0.35">
      <c r="A5864" s="1"/>
    </row>
    <row r="5865" spans="1:1" x14ac:dyDescent="0.35">
      <c r="A5865" s="1"/>
    </row>
    <row r="5866" spans="1:1" x14ac:dyDescent="0.35">
      <c r="A5866" s="1"/>
    </row>
    <row r="5867" spans="1:1" x14ac:dyDescent="0.35">
      <c r="A5867" s="1"/>
    </row>
    <row r="5868" spans="1:1" x14ac:dyDescent="0.35">
      <c r="A5868" s="1"/>
    </row>
    <row r="5869" spans="1:1" x14ac:dyDescent="0.35">
      <c r="A5869" s="1"/>
    </row>
    <row r="5870" spans="1:1" x14ac:dyDescent="0.35">
      <c r="A5870" s="1"/>
    </row>
    <row r="5871" spans="1:1" x14ac:dyDescent="0.35">
      <c r="A5871" s="1"/>
    </row>
    <row r="5872" spans="1:1" x14ac:dyDescent="0.35">
      <c r="A5872" s="1"/>
    </row>
    <row r="5873" spans="1:1" x14ac:dyDescent="0.35">
      <c r="A5873" s="1"/>
    </row>
    <row r="5874" spans="1:1" x14ac:dyDescent="0.35">
      <c r="A5874" s="1"/>
    </row>
    <row r="5875" spans="1:1" x14ac:dyDescent="0.35">
      <c r="A5875" s="1"/>
    </row>
    <row r="5876" spans="1:1" x14ac:dyDescent="0.35">
      <c r="A5876" s="1"/>
    </row>
    <row r="5877" spans="1:1" x14ac:dyDescent="0.35">
      <c r="A5877" s="1"/>
    </row>
    <row r="5878" spans="1:1" x14ac:dyDescent="0.35">
      <c r="A5878" s="1"/>
    </row>
    <row r="5879" spans="1:1" x14ac:dyDescent="0.35">
      <c r="A5879" s="1"/>
    </row>
    <row r="5880" spans="1:1" x14ac:dyDescent="0.35">
      <c r="A5880" s="1"/>
    </row>
    <row r="5881" spans="1:1" x14ac:dyDescent="0.35">
      <c r="A5881" s="1"/>
    </row>
    <row r="5882" spans="1:1" x14ac:dyDescent="0.35">
      <c r="A5882" s="1"/>
    </row>
    <row r="5883" spans="1:1" x14ac:dyDescent="0.35">
      <c r="A5883" s="1"/>
    </row>
    <row r="5884" spans="1:1" x14ac:dyDescent="0.35">
      <c r="A5884" s="1"/>
    </row>
    <row r="5885" spans="1:1" x14ac:dyDescent="0.35">
      <c r="A5885" s="1"/>
    </row>
    <row r="5886" spans="1:1" x14ac:dyDescent="0.35">
      <c r="A5886" s="1"/>
    </row>
    <row r="5887" spans="1:1" x14ac:dyDescent="0.35">
      <c r="A5887" s="1"/>
    </row>
    <row r="5888" spans="1:1" x14ac:dyDescent="0.35">
      <c r="A5888" s="1"/>
    </row>
    <row r="5889" spans="1:1" x14ac:dyDescent="0.35">
      <c r="A5889" s="1"/>
    </row>
    <row r="5890" spans="1:1" x14ac:dyDescent="0.35">
      <c r="A5890" s="1"/>
    </row>
    <row r="5891" spans="1:1" x14ac:dyDescent="0.35">
      <c r="A5891" s="1"/>
    </row>
    <row r="5892" spans="1:1" x14ac:dyDescent="0.35">
      <c r="A5892" s="1"/>
    </row>
    <row r="5893" spans="1:1" x14ac:dyDescent="0.35">
      <c r="A5893" s="1"/>
    </row>
    <row r="5894" spans="1:1" x14ac:dyDescent="0.35">
      <c r="A5894" s="1"/>
    </row>
    <row r="5895" spans="1:1" x14ac:dyDescent="0.35">
      <c r="A5895" s="1"/>
    </row>
    <row r="5896" spans="1:1" x14ac:dyDescent="0.35">
      <c r="A5896" s="1"/>
    </row>
    <row r="5897" spans="1:1" x14ac:dyDescent="0.35">
      <c r="A5897" s="1"/>
    </row>
    <row r="5898" spans="1:1" x14ac:dyDescent="0.35">
      <c r="A5898" s="1"/>
    </row>
    <row r="5899" spans="1:1" x14ac:dyDescent="0.35">
      <c r="A5899" s="1"/>
    </row>
    <row r="5900" spans="1:1" x14ac:dyDescent="0.35">
      <c r="A5900" s="1"/>
    </row>
    <row r="5901" spans="1:1" x14ac:dyDescent="0.35">
      <c r="A5901" s="1"/>
    </row>
    <row r="5902" spans="1:1" x14ac:dyDescent="0.35">
      <c r="A5902" s="1"/>
    </row>
    <row r="5903" spans="1:1" x14ac:dyDescent="0.35">
      <c r="A5903" s="1"/>
    </row>
    <row r="5904" spans="1:1" x14ac:dyDescent="0.35">
      <c r="A5904" s="1"/>
    </row>
    <row r="5905" spans="1:1" x14ac:dyDescent="0.35">
      <c r="A5905" s="1"/>
    </row>
    <row r="5906" spans="1:1" x14ac:dyDescent="0.35">
      <c r="A5906" s="1"/>
    </row>
    <row r="5907" spans="1:1" x14ac:dyDescent="0.35">
      <c r="A5907" s="1"/>
    </row>
    <row r="5908" spans="1:1" x14ac:dyDescent="0.35">
      <c r="A5908" s="1"/>
    </row>
    <row r="5909" spans="1:1" x14ac:dyDescent="0.35">
      <c r="A5909" s="1"/>
    </row>
    <row r="5910" spans="1:1" x14ac:dyDescent="0.35">
      <c r="A5910" s="1"/>
    </row>
    <row r="5911" spans="1:1" x14ac:dyDescent="0.35">
      <c r="A5911" s="1"/>
    </row>
    <row r="5912" spans="1:1" x14ac:dyDescent="0.35">
      <c r="A5912" s="1"/>
    </row>
    <row r="5913" spans="1:1" x14ac:dyDescent="0.35">
      <c r="A5913" s="1"/>
    </row>
    <row r="5914" spans="1:1" x14ac:dyDescent="0.35">
      <c r="A5914" s="1"/>
    </row>
    <row r="5915" spans="1:1" x14ac:dyDescent="0.35">
      <c r="A5915" s="1"/>
    </row>
    <row r="5916" spans="1:1" x14ac:dyDescent="0.35">
      <c r="A5916" s="1"/>
    </row>
    <row r="5917" spans="1:1" x14ac:dyDescent="0.35">
      <c r="A5917" s="1"/>
    </row>
    <row r="5918" spans="1:1" x14ac:dyDescent="0.35">
      <c r="A5918" s="1"/>
    </row>
    <row r="5919" spans="1:1" x14ac:dyDescent="0.35">
      <c r="A5919" s="1"/>
    </row>
    <row r="5920" spans="1:1" x14ac:dyDescent="0.35">
      <c r="A5920" s="1"/>
    </row>
    <row r="5921" spans="1:1" x14ac:dyDescent="0.35">
      <c r="A5921" s="1"/>
    </row>
    <row r="5922" spans="1:1" x14ac:dyDescent="0.35">
      <c r="A5922" s="1"/>
    </row>
    <row r="5923" spans="1:1" x14ac:dyDescent="0.35">
      <c r="A5923" s="1"/>
    </row>
    <row r="5924" spans="1:1" x14ac:dyDescent="0.35">
      <c r="A5924" s="1"/>
    </row>
    <row r="5925" spans="1:1" x14ac:dyDescent="0.35">
      <c r="A5925" s="1"/>
    </row>
    <row r="5926" spans="1:1" x14ac:dyDescent="0.35">
      <c r="A5926" s="1"/>
    </row>
    <row r="5927" spans="1:1" x14ac:dyDescent="0.35">
      <c r="A5927" s="1"/>
    </row>
    <row r="5928" spans="1:1" x14ac:dyDescent="0.35">
      <c r="A5928" s="1"/>
    </row>
    <row r="5929" spans="1:1" x14ac:dyDescent="0.35">
      <c r="A5929" s="1"/>
    </row>
    <row r="5930" spans="1:1" x14ac:dyDescent="0.35">
      <c r="A5930" s="1"/>
    </row>
    <row r="5931" spans="1:1" x14ac:dyDescent="0.35">
      <c r="A5931" s="1"/>
    </row>
    <row r="5932" spans="1:1" x14ac:dyDescent="0.35">
      <c r="A5932" s="1"/>
    </row>
    <row r="5933" spans="1:1" x14ac:dyDescent="0.35">
      <c r="A5933" s="1"/>
    </row>
    <row r="5934" spans="1:1" x14ac:dyDescent="0.35">
      <c r="A5934" s="1"/>
    </row>
    <row r="5935" spans="1:1" x14ac:dyDescent="0.35">
      <c r="A5935" s="1"/>
    </row>
    <row r="5936" spans="1:1" x14ac:dyDescent="0.35">
      <c r="A5936" s="1"/>
    </row>
    <row r="5937" spans="1:1" x14ac:dyDescent="0.35">
      <c r="A5937" s="1"/>
    </row>
    <row r="5938" spans="1:1" x14ac:dyDescent="0.35">
      <c r="A5938" s="1"/>
    </row>
    <row r="5939" spans="1:1" x14ac:dyDescent="0.35">
      <c r="A5939" s="1"/>
    </row>
    <row r="5940" spans="1:1" x14ac:dyDescent="0.35">
      <c r="A5940" s="1"/>
    </row>
    <row r="5941" spans="1:1" x14ac:dyDescent="0.35">
      <c r="A5941" s="1"/>
    </row>
    <row r="5942" spans="1:1" x14ac:dyDescent="0.35">
      <c r="A5942" s="1"/>
    </row>
    <row r="5943" spans="1:1" x14ac:dyDescent="0.35">
      <c r="A5943" s="1"/>
    </row>
    <row r="5944" spans="1:1" x14ac:dyDescent="0.35">
      <c r="A5944" s="1"/>
    </row>
    <row r="5945" spans="1:1" x14ac:dyDescent="0.35">
      <c r="A5945" s="1"/>
    </row>
    <row r="5946" spans="1:1" x14ac:dyDescent="0.35">
      <c r="A5946" s="1"/>
    </row>
    <row r="5947" spans="1:1" x14ac:dyDescent="0.35">
      <c r="A5947" s="1"/>
    </row>
    <row r="5948" spans="1:1" x14ac:dyDescent="0.35">
      <c r="A5948" s="1"/>
    </row>
    <row r="5949" spans="1:1" x14ac:dyDescent="0.35">
      <c r="A5949" s="1"/>
    </row>
    <row r="5950" spans="1:1" x14ac:dyDescent="0.35">
      <c r="A5950" s="1"/>
    </row>
    <row r="5951" spans="1:1" x14ac:dyDescent="0.35">
      <c r="A5951" s="1"/>
    </row>
    <row r="5952" spans="1:1" x14ac:dyDescent="0.35">
      <c r="A5952" s="1"/>
    </row>
    <row r="5953" spans="1:1" x14ac:dyDescent="0.35">
      <c r="A5953" s="1"/>
    </row>
    <row r="5954" spans="1:1" x14ac:dyDescent="0.35">
      <c r="A5954" s="1"/>
    </row>
    <row r="5955" spans="1:1" x14ac:dyDescent="0.35">
      <c r="A5955" s="1"/>
    </row>
    <row r="5956" spans="1:1" x14ac:dyDescent="0.35">
      <c r="A5956" s="1"/>
    </row>
    <row r="5957" spans="1:1" x14ac:dyDescent="0.35">
      <c r="A5957" s="1"/>
    </row>
    <row r="5958" spans="1:1" x14ac:dyDescent="0.35">
      <c r="A5958" s="1"/>
    </row>
    <row r="5959" spans="1:1" x14ac:dyDescent="0.35">
      <c r="A5959" s="1"/>
    </row>
    <row r="5960" spans="1:1" x14ac:dyDescent="0.35">
      <c r="A5960" s="1"/>
    </row>
    <row r="5961" spans="1:1" x14ac:dyDescent="0.35">
      <c r="A5961" s="1"/>
    </row>
    <row r="5962" spans="1:1" x14ac:dyDescent="0.35">
      <c r="A5962" s="1"/>
    </row>
    <row r="5963" spans="1:1" x14ac:dyDescent="0.35">
      <c r="A5963" s="1"/>
    </row>
    <row r="5964" spans="1:1" x14ac:dyDescent="0.35">
      <c r="A5964" s="1"/>
    </row>
    <row r="5965" spans="1:1" x14ac:dyDescent="0.35">
      <c r="A5965" s="1"/>
    </row>
    <row r="5966" spans="1:1" x14ac:dyDescent="0.35">
      <c r="A5966" s="1"/>
    </row>
    <row r="5967" spans="1:1" x14ac:dyDescent="0.35">
      <c r="A5967" s="1"/>
    </row>
    <row r="5968" spans="1:1" x14ac:dyDescent="0.35">
      <c r="A5968" s="1"/>
    </row>
    <row r="5969" spans="1:1" x14ac:dyDescent="0.35">
      <c r="A5969" s="1"/>
    </row>
    <row r="5970" spans="1:1" x14ac:dyDescent="0.35">
      <c r="A5970" s="1"/>
    </row>
    <row r="5971" spans="1:1" x14ac:dyDescent="0.35">
      <c r="A5971" s="1"/>
    </row>
    <row r="5972" spans="1:1" x14ac:dyDescent="0.35">
      <c r="A5972" s="1"/>
    </row>
    <row r="5973" spans="1:1" x14ac:dyDescent="0.35">
      <c r="A5973" s="1"/>
    </row>
    <row r="5974" spans="1:1" x14ac:dyDescent="0.35">
      <c r="A5974" s="1"/>
    </row>
    <row r="5975" spans="1:1" x14ac:dyDescent="0.35">
      <c r="A5975" s="1"/>
    </row>
    <row r="5976" spans="1:1" x14ac:dyDescent="0.35">
      <c r="A5976" s="1"/>
    </row>
    <row r="5977" spans="1:1" x14ac:dyDescent="0.35">
      <c r="A5977" s="1"/>
    </row>
    <row r="5978" spans="1:1" x14ac:dyDescent="0.35">
      <c r="A5978" s="1"/>
    </row>
    <row r="5979" spans="1:1" x14ac:dyDescent="0.35">
      <c r="A5979" s="1"/>
    </row>
    <row r="5980" spans="1:1" x14ac:dyDescent="0.35">
      <c r="A5980" s="1"/>
    </row>
    <row r="5981" spans="1:1" x14ac:dyDescent="0.35">
      <c r="A5981" s="1"/>
    </row>
    <row r="5982" spans="1:1" x14ac:dyDescent="0.35">
      <c r="A5982" s="1"/>
    </row>
    <row r="5983" spans="1:1" x14ac:dyDescent="0.35">
      <c r="A5983" s="1"/>
    </row>
    <row r="5984" spans="1:1" x14ac:dyDescent="0.35">
      <c r="A5984" s="1"/>
    </row>
    <row r="5985" spans="1:1" x14ac:dyDescent="0.35">
      <c r="A5985" s="1"/>
    </row>
    <row r="5986" spans="1:1" x14ac:dyDescent="0.35">
      <c r="A5986" s="1"/>
    </row>
    <row r="5987" spans="1:1" x14ac:dyDescent="0.35">
      <c r="A5987" s="1"/>
    </row>
    <row r="5988" spans="1:1" x14ac:dyDescent="0.35">
      <c r="A5988" s="1"/>
    </row>
    <row r="5989" spans="1:1" x14ac:dyDescent="0.35">
      <c r="A5989" s="1"/>
    </row>
    <row r="5990" spans="1:1" x14ac:dyDescent="0.35">
      <c r="A5990" s="1"/>
    </row>
    <row r="5991" spans="1:1" x14ac:dyDescent="0.35">
      <c r="A5991" s="1"/>
    </row>
    <row r="5992" spans="1:1" x14ac:dyDescent="0.35">
      <c r="A5992" s="1"/>
    </row>
    <row r="5993" spans="1:1" x14ac:dyDescent="0.35">
      <c r="A5993" s="1"/>
    </row>
    <row r="5994" spans="1:1" x14ac:dyDescent="0.35">
      <c r="A5994" s="1"/>
    </row>
    <row r="5995" spans="1:1" x14ac:dyDescent="0.35">
      <c r="A5995" s="1"/>
    </row>
    <row r="5996" spans="1:1" x14ac:dyDescent="0.35">
      <c r="A5996" s="1"/>
    </row>
    <row r="5997" spans="1:1" x14ac:dyDescent="0.35">
      <c r="A5997" s="1"/>
    </row>
    <row r="5998" spans="1:1" x14ac:dyDescent="0.35">
      <c r="A5998" s="1"/>
    </row>
    <row r="5999" spans="1:1" x14ac:dyDescent="0.35">
      <c r="A5999" s="1"/>
    </row>
    <row r="6000" spans="1:1" x14ac:dyDescent="0.35">
      <c r="A6000" s="1"/>
    </row>
    <row r="6001" spans="1:1" x14ac:dyDescent="0.35">
      <c r="A6001" s="1"/>
    </row>
    <row r="6002" spans="1:1" x14ac:dyDescent="0.35">
      <c r="A6002" s="1"/>
    </row>
    <row r="6003" spans="1:1" x14ac:dyDescent="0.35">
      <c r="A6003" s="1"/>
    </row>
    <row r="6004" spans="1:1" x14ac:dyDescent="0.35">
      <c r="A6004" s="1"/>
    </row>
    <row r="6005" spans="1:1" x14ac:dyDescent="0.35">
      <c r="A6005" s="1"/>
    </row>
    <row r="6006" spans="1:1" x14ac:dyDescent="0.35">
      <c r="A6006" s="1"/>
    </row>
    <row r="6007" spans="1:1" x14ac:dyDescent="0.35">
      <c r="A6007" s="1"/>
    </row>
    <row r="6008" spans="1:1" x14ac:dyDescent="0.35">
      <c r="A6008" s="1"/>
    </row>
    <row r="6009" spans="1:1" x14ac:dyDescent="0.35">
      <c r="A6009" s="1"/>
    </row>
    <row r="6010" spans="1:1" x14ac:dyDescent="0.35">
      <c r="A6010" s="1"/>
    </row>
    <row r="6011" spans="1:1" x14ac:dyDescent="0.35">
      <c r="A6011" s="1"/>
    </row>
    <row r="6012" spans="1:1" x14ac:dyDescent="0.35">
      <c r="A6012" s="1"/>
    </row>
    <row r="6013" spans="1:1" x14ac:dyDescent="0.35">
      <c r="A6013" s="1"/>
    </row>
    <row r="6014" spans="1:1" x14ac:dyDescent="0.35">
      <c r="A6014" s="1"/>
    </row>
    <row r="6015" spans="1:1" x14ac:dyDescent="0.35">
      <c r="A6015" s="1"/>
    </row>
    <row r="6016" spans="1:1" x14ac:dyDescent="0.35">
      <c r="A6016" s="1"/>
    </row>
    <row r="6017" spans="1:1" x14ac:dyDescent="0.35">
      <c r="A6017" s="1"/>
    </row>
    <row r="6018" spans="1:1" x14ac:dyDescent="0.35">
      <c r="A6018" s="1"/>
    </row>
    <row r="6019" spans="1:1" x14ac:dyDescent="0.35">
      <c r="A6019" s="1"/>
    </row>
    <row r="6020" spans="1:1" x14ac:dyDescent="0.35">
      <c r="A6020" s="1"/>
    </row>
    <row r="6021" spans="1:1" x14ac:dyDescent="0.35">
      <c r="A6021" s="1"/>
    </row>
    <row r="6022" spans="1:1" x14ac:dyDescent="0.35">
      <c r="A6022" s="1"/>
    </row>
    <row r="6023" spans="1:1" x14ac:dyDescent="0.35">
      <c r="A6023" s="1"/>
    </row>
    <row r="6024" spans="1:1" x14ac:dyDescent="0.35">
      <c r="A6024" s="1"/>
    </row>
    <row r="6025" spans="1:1" x14ac:dyDescent="0.35">
      <c r="A6025" s="1"/>
    </row>
    <row r="6026" spans="1:1" x14ac:dyDescent="0.35">
      <c r="A6026" s="1"/>
    </row>
    <row r="6027" spans="1:1" x14ac:dyDescent="0.35">
      <c r="A6027" s="1"/>
    </row>
    <row r="6028" spans="1:1" x14ac:dyDescent="0.35">
      <c r="A6028" s="1"/>
    </row>
    <row r="6029" spans="1:1" x14ac:dyDescent="0.35">
      <c r="A6029" s="1"/>
    </row>
    <row r="6030" spans="1:1" x14ac:dyDescent="0.35">
      <c r="A6030" s="1"/>
    </row>
    <row r="6031" spans="1:1" x14ac:dyDescent="0.35">
      <c r="A6031" s="1"/>
    </row>
    <row r="6032" spans="1:1" x14ac:dyDescent="0.35">
      <c r="A6032" s="1"/>
    </row>
    <row r="6033" spans="1:1" x14ac:dyDescent="0.35">
      <c r="A6033" s="1"/>
    </row>
    <row r="6034" spans="1:1" x14ac:dyDescent="0.35">
      <c r="A6034" s="1"/>
    </row>
    <row r="6035" spans="1:1" x14ac:dyDescent="0.35">
      <c r="A6035" s="1"/>
    </row>
    <row r="6036" spans="1:1" x14ac:dyDescent="0.35">
      <c r="A6036" s="1"/>
    </row>
    <row r="6037" spans="1:1" x14ac:dyDescent="0.35">
      <c r="A6037" s="1"/>
    </row>
    <row r="6038" spans="1:1" x14ac:dyDescent="0.35">
      <c r="A6038" s="1"/>
    </row>
    <row r="6039" spans="1:1" x14ac:dyDescent="0.35">
      <c r="A6039" s="1"/>
    </row>
    <row r="6040" spans="1:1" x14ac:dyDescent="0.35">
      <c r="A6040" s="1"/>
    </row>
    <row r="6041" spans="1:1" x14ac:dyDescent="0.35">
      <c r="A6041" s="1"/>
    </row>
    <row r="6042" spans="1:1" x14ac:dyDescent="0.35">
      <c r="A6042" s="1"/>
    </row>
    <row r="6043" spans="1:1" x14ac:dyDescent="0.35">
      <c r="A6043" s="1"/>
    </row>
    <row r="6044" spans="1:1" x14ac:dyDescent="0.35">
      <c r="A6044" s="1"/>
    </row>
    <row r="6045" spans="1:1" x14ac:dyDescent="0.35">
      <c r="A6045" s="1"/>
    </row>
    <row r="6046" spans="1:1" x14ac:dyDescent="0.35">
      <c r="A6046" s="1"/>
    </row>
    <row r="6047" spans="1:1" x14ac:dyDescent="0.35">
      <c r="A6047" s="1"/>
    </row>
    <row r="6048" spans="1:1" x14ac:dyDescent="0.35">
      <c r="A6048" s="1"/>
    </row>
    <row r="6049" spans="1:1" x14ac:dyDescent="0.35">
      <c r="A6049" s="1"/>
    </row>
    <row r="6050" spans="1:1" x14ac:dyDescent="0.35">
      <c r="A6050" s="1"/>
    </row>
    <row r="6051" spans="1:1" x14ac:dyDescent="0.35">
      <c r="A6051" s="1"/>
    </row>
    <row r="6052" spans="1:1" x14ac:dyDescent="0.35">
      <c r="A6052" s="1"/>
    </row>
    <row r="6053" spans="1:1" x14ac:dyDescent="0.35">
      <c r="A6053" s="1"/>
    </row>
    <row r="6054" spans="1:1" x14ac:dyDescent="0.35">
      <c r="A6054" s="1"/>
    </row>
    <row r="6055" spans="1:1" x14ac:dyDescent="0.35">
      <c r="A6055" s="1"/>
    </row>
    <row r="6056" spans="1:1" x14ac:dyDescent="0.35">
      <c r="A6056" s="1"/>
    </row>
    <row r="6057" spans="1:1" x14ac:dyDescent="0.35">
      <c r="A6057" s="1"/>
    </row>
    <row r="6058" spans="1:1" x14ac:dyDescent="0.35">
      <c r="A6058" s="1"/>
    </row>
    <row r="6059" spans="1:1" x14ac:dyDescent="0.35">
      <c r="A6059" s="1"/>
    </row>
    <row r="6060" spans="1:1" x14ac:dyDescent="0.35">
      <c r="A6060" s="1"/>
    </row>
    <row r="6061" spans="1:1" x14ac:dyDescent="0.35">
      <c r="A6061" s="1"/>
    </row>
    <row r="6062" spans="1:1" x14ac:dyDescent="0.35">
      <c r="A6062" s="1"/>
    </row>
    <row r="6063" spans="1:1" x14ac:dyDescent="0.35">
      <c r="A6063" s="1"/>
    </row>
    <row r="6064" spans="1:1" x14ac:dyDescent="0.35">
      <c r="A6064" s="1"/>
    </row>
    <row r="6065" spans="1:1" x14ac:dyDescent="0.35">
      <c r="A6065" s="1"/>
    </row>
    <row r="6066" spans="1:1" x14ac:dyDescent="0.35">
      <c r="A6066" s="1"/>
    </row>
    <row r="6067" spans="1:1" x14ac:dyDescent="0.35">
      <c r="A6067" s="1"/>
    </row>
    <row r="6068" spans="1:1" x14ac:dyDescent="0.35">
      <c r="A6068" s="1"/>
    </row>
    <row r="6069" spans="1:1" x14ac:dyDescent="0.35">
      <c r="A6069" s="1"/>
    </row>
    <row r="6070" spans="1:1" x14ac:dyDescent="0.35">
      <c r="A6070" s="1"/>
    </row>
    <row r="6071" spans="1:1" x14ac:dyDescent="0.35">
      <c r="A6071" s="1"/>
    </row>
    <row r="6072" spans="1:1" x14ac:dyDescent="0.35">
      <c r="A6072" s="1"/>
    </row>
    <row r="6073" spans="1:1" x14ac:dyDescent="0.35">
      <c r="A6073" s="1"/>
    </row>
    <row r="6074" spans="1:1" x14ac:dyDescent="0.35">
      <c r="A6074" s="1"/>
    </row>
    <row r="6075" spans="1:1" x14ac:dyDescent="0.35">
      <c r="A6075" s="1"/>
    </row>
    <row r="6076" spans="1:1" x14ac:dyDescent="0.35">
      <c r="A6076" s="1"/>
    </row>
    <row r="6077" spans="1:1" x14ac:dyDescent="0.35">
      <c r="A6077" s="1"/>
    </row>
    <row r="6078" spans="1:1" x14ac:dyDescent="0.35">
      <c r="A6078" s="1"/>
    </row>
    <row r="6079" spans="1:1" x14ac:dyDescent="0.35">
      <c r="A6079" s="1"/>
    </row>
    <row r="6080" spans="1:1" x14ac:dyDescent="0.35">
      <c r="A6080" s="1"/>
    </row>
    <row r="6081" spans="1:1" x14ac:dyDescent="0.35">
      <c r="A6081" s="1"/>
    </row>
    <row r="6082" spans="1:1" x14ac:dyDescent="0.35">
      <c r="A6082" s="1"/>
    </row>
    <row r="6083" spans="1:1" x14ac:dyDescent="0.35">
      <c r="A6083" s="1"/>
    </row>
    <row r="6084" spans="1:1" x14ac:dyDescent="0.35">
      <c r="A6084" s="1"/>
    </row>
    <row r="6085" spans="1:1" x14ac:dyDescent="0.35">
      <c r="A6085" s="1"/>
    </row>
    <row r="6086" spans="1:1" x14ac:dyDescent="0.35">
      <c r="A6086" s="1"/>
    </row>
    <row r="6087" spans="1:1" x14ac:dyDescent="0.35">
      <c r="A6087" s="1"/>
    </row>
    <row r="6088" spans="1:1" x14ac:dyDescent="0.35">
      <c r="A6088" s="1"/>
    </row>
    <row r="6089" spans="1:1" x14ac:dyDescent="0.35">
      <c r="A6089" s="1"/>
    </row>
    <row r="6090" spans="1:1" x14ac:dyDescent="0.35">
      <c r="A6090" s="1"/>
    </row>
    <row r="6091" spans="1:1" x14ac:dyDescent="0.35">
      <c r="A6091" s="1"/>
    </row>
    <row r="6092" spans="1:1" x14ac:dyDescent="0.35">
      <c r="A6092" s="1"/>
    </row>
    <row r="6093" spans="1:1" x14ac:dyDescent="0.35">
      <c r="A6093" s="1"/>
    </row>
    <row r="6094" spans="1:1" x14ac:dyDescent="0.35">
      <c r="A6094" s="1"/>
    </row>
    <row r="6095" spans="1:1" x14ac:dyDescent="0.35">
      <c r="A6095" s="1"/>
    </row>
    <row r="6096" spans="1:1" x14ac:dyDescent="0.35">
      <c r="A6096" s="1"/>
    </row>
    <row r="6097" spans="1:1" x14ac:dyDescent="0.35">
      <c r="A6097" s="1"/>
    </row>
    <row r="6098" spans="1:1" x14ac:dyDescent="0.35">
      <c r="A6098" s="1"/>
    </row>
    <row r="6099" spans="1:1" x14ac:dyDescent="0.35">
      <c r="A6099" s="1"/>
    </row>
    <row r="6100" spans="1:1" x14ac:dyDescent="0.35">
      <c r="A6100" s="1"/>
    </row>
    <row r="6101" spans="1:1" x14ac:dyDescent="0.35">
      <c r="A6101" s="1"/>
    </row>
    <row r="6102" spans="1:1" x14ac:dyDescent="0.35">
      <c r="A6102" s="1"/>
    </row>
    <row r="6103" spans="1:1" x14ac:dyDescent="0.35">
      <c r="A6103" s="1"/>
    </row>
    <row r="6104" spans="1:1" x14ac:dyDescent="0.35">
      <c r="A6104" s="1"/>
    </row>
    <row r="6105" spans="1:1" x14ac:dyDescent="0.35">
      <c r="A6105" s="1"/>
    </row>
    <row r="6106" spans="1:1" x14ac:dyDescent="0.35">
      <c r="A6106" s="1"/>
    </row>
    <row r="6107" spans="1:1" x14ac:dyDescent="0.35">
      <c r="A6107" s="1"/>
    </row>
    <row r="6108" spans="1:1" x14ac:dyDescent="0.35">
      <c r="A6108" s="1"/>
    </row>
    <row r="6109" spans="1:1" x14ac:dyDescent="0.35">
      <c r="A6109" s="1"/>
    </row>
    <row r="6110" spans="1:1" x14ac:dyDescent="0.35">
      <c r="A6110" s="1"/>
    </row>
    <row r="6111" spans="1:1" x14ac:dyDescent="0.35">
      <c r="A6111" s="1"/>
    </row>
    <row r="6112" spans="1:1" x14ac:dyDescent="0.35">
      <c r="A6112" s="1"/>
    </row>
    <row r="6113" spans="1:1" x14ac:dyDescent="0.35">
      <c r="A6113" s="1"/>
    </row>
    <row r="6114" spans="1:1" x14ac:dyDescent="0.35">
      <c r="A6114" s="1"/>
    </row>
    <row r="6115" spans="1:1" x14ac:dyDescent="0.35">
      <c r="A6115" s="1"/>
    </row>
    <row r="6116" spans="1:1" x14ac:dyDescent="0.35">
      <c r="A6116" s="1"/>
    </row>
    <row r="6117" spans="1:1" x14ac:dyDescent="0.35">
      <c r="A6117" s="1"/>
    </row>
    <row r="6118" spans="1:1" x14ac:dyDescent="0.35">
      <c r="A6118" s="1"/>
    </row>
    <row r="6119" spans="1:1" x14ac:dyDescent="0.35">
      <c r="A6119" s="1"/>
    </row>
    <row r="6120" spans="1:1" x14ac:dyDescent="0.35">
      <c r="A6120" s="1"/>
    </row>
    <row r="6121" spans="1:1" x14ac:dyDescent="0.35">
      <c r="A6121" s="1"/>
    </row>
    <row r="6122" spans="1:1" x14ac:dyDescent="0.35">
      <c r="A6122" s="1"/>
    </row>
    <row r="6123" spans="1:1" x14ac:dyDescent="0.35">
      <c r="A6123" s="1"/>
    </row>
    <row r="6124" spans="1:1" x14ac:dyDescent="0.35">
      <c r="A6124" s="1"/>
    </row>
    <row r="6125" spans="1:1" x14ac:dyDescent="0.35">
      <c r="A6125" s="1"/>
    </row>
    <row r="6126" spans="1:1" x14ac:dyDescent="0.35">
      <c r="A6126" s="1"/>
    </row>
    <row r="6127" spans="1:1" x14ac:dyDescent="0.35">
      <c r="A6127" s="1"/>
    </row>
    <row r="6128" spans="1:1" x14ac:dyDescent="0.35">
      <c r="A6128" s="1"/>
    </row>
    <row r="6129" spans="1:1" x14ac:dyDescent="0.35">
      <c r="A6129" s="1"/>
    </row>
    <row r="6130" spans="1:1" x14ac:dyDescent="0.35">
      <c r="A6130" s="1"/>
    </row>
    <row r="6131" spans="1:1" x14ac:dyDescent="0.35">
      <c r="A6131" s="1"/>
    </row>
    <row r="6132" spans="1:1" x14ac:dyDescent="0.35">
      <c r="A6132" s="1"/>
    </row>
    <row r="6133" spans="1:1" x14ac:dyDescent="0.35">
      <c r="A6133" s="1"/>
    </row>
    <row r="6134" spans="1:1" x14ac:dyDescent="0.35">
      <c r="A6134" s="1"/>
    </row>
    <row r="6135" spans="1:1" x14ac:dyDescent="0.35">
      <c r="A6135" s="1"/>
    </row>
    <row r="6136" spans="1:1" x14ac:dyDescent="0.35">
      <c r="A6136" s="1"/>
    </row>
    <row r="6137" spans="1:1" x14ac:dyDescent="0.35">
      <c r="A6137" s="1"/>
    </row>
    <row r="6138" spans="1:1" x14ac:dyDescent="0.35">
      <c r="A6138" s="1"/>
    </row>
    <row r="6139" spans="1:1" x14ac:dyDescent="0.35">
      <c r="A6139" s="1"/>
    </row>
    <row r="6140" spans="1:1" x14ac:dyDescent="0.35">
      <c r="A6140" s="1"/>
    </row>
    <row r="6141" spans="1:1" x14ac:dyDescent="0.35">
      <c r="A6141" s="1"/>
    </row>
    <row r="6142" spans="1:1" x14ac:dyDescent="0.35">
      <c r="A6142" s="1"/>
    </row>
    <row r="6143" spans="1:1" x14ac:dyDescent="0.35">
      <c r="A6143" s="1"/>
    </row>
    <row r="6144" spans="1:1" x14ac:dyDescent="0.35">
      <c r="A6144" s="1"/>
    </row>
    <row r="6145" spans="1:1" x14ac:dyDescent="0.35">
      <c r="A6145" s="1"/>
    </row>
    <row r="6146" spans="1:1" x14ac:dyDescent="0.35">
      <c r="A6146" s="1"/>
    </row>
    <row r="6147" spans="1:1" x14ac:dyDescent="0.35">
      <c r="A6147" s="1"/>
    </row>
    <row r="6148" spans="1:1" x14ac:dyDescent="0.35">
      <c r="A6148" s="1"/>
    </row>
    <row r="6149" spans="1:1" x14ac:dyDescent="0.35">
      <c r="A6149" s="1"/>
    </row>
    <row r="6150" spans="1:1" x14ac:dyDescent="0.35">
      <c r="A6150" s="1"/>
    </row>
    <row r="6151" spans="1:1" x14ac:dyDescent="0.35">
      <c r="A6151" s="1"/>
    </row>
    <row r="6152" spans="1:1" x14ac:dyDescent="0.35">
      <c r="A6152" s="1"/>
    </row>
    <row r="6153" spans="1:1" x14ac:dyDescent="0.35">
      <c r="A6153" s="1"/>
    </row>
    <row r="6154" spans="1:1" x14ac:dyDescent="0.35">
      <c r="A6154" s="1"/>
    </row>
    <row r="6155" spans="1:1" x14ac:dyDescent="0.35">
      <c r="A6155" s="1"/>
    </row>
    <row r="6156" spans="1:1" x14ac:dyDescent="0.35">
      <c r="A6156" s="1"/>
    </row>
    <row r="6157" spans="1:1" x14ac:dyDescent="0.35">
      <c r="A6157" s="1"/>
    </row>
    <row r="6158" spans="1:1" x14ac:dyDescent="0.35">
      <c r="A6158" s="1"/>
    </row>
    <row r="6159" spans="1:1" x14ac:dyDescent="0.35">
      <c r="A6159" s="1"/>
    </row>
    <row r="6160" spans="1:1" x14ac:dyDescent="0.35">
      <c r="A6160" s="1"/>
    </row>
    <row r="6161" spans="1:1" x14ac:dyDescent="0.35">
      <c r="A6161" s="1"/>
    </row>
    <row r="6162" spans="1:1" x14ac:dyDescent="0.35">
      <c r="A6162" s="1"/>
    </row>
    <row r="6163" spans="1:1" x14ac:dyDescent="0.35">
      <c r="A6163" s="1"/>
    </row>
    <row r="6164" spans="1:1" x14ac:dyDescent="0.35">
      <c r="A6164" s="1"/>
    </row>
    <row r="6165" spans="1:1" x14ac:dyDescent="0.35">
      <c r="A6165" s="1"/>
    </row>
    <row r="6166" spans="1:1" x14ac:dyDescent="0.35">
      <c r="A6166" s="1"/>
    </row>
    <row r="6167" spans="1:1" x14ac:dyDescent="0.35">
      <c r="A6167" s="1"/>
    </row>
    <row r="6168" spans="1:1" x14ac:dyDescent="0.35">
      <c r="A6168" s="1"/>
    </row>
    <row r="6169" spans="1:1" x14ac:dyDescent="0.35">
      <c r="A6169" s="1"/>
    </row>
    <row r="6170" spans="1:1" x14ac:dyDescent="0.35">
      <c r="A6170" s="1"/>
    </row>
    <row r="6171" spans="1:1" x14ac:dyDescent="0.35">
      <c r="A6171" s="1"/>
    </row>
    <row r="6172" spans="1:1" x14ac:dyDescent="0.35">
      <c r="A6172" s="1"/>
    </row>
    <row r="6173" spans="1:1" x14ac:dyDescent="0.35">
      <c r="A6173" s="1"/>
    </row>
    <row r="6174" spans="1:1" x14ac:dyDescent="0.35">
      <c r="A6174" s="1"/>
    </row>
    <row r="6175" spans="1:1" x14ac:dyDescent="0.35">
      <c r="A6175" s="1"/>
    </row>
    <row r="6176" spans="1:1" x14ac:dyDescent="0.35">
      <c r="A6176" s="1"/>
    </row>
    <row r="6177" spans="1:1" x14ac:dyDescent="0.35">
      <c r="A6177" s="1"/>
    </row>
    <row r="6178" spans="1:1" x14ac:dyDescent="0.35">
      <c r="A6178" s="1"/>
    </row>
    <row r="6179" spans="1:1" x14ac:dyDescent="0.35">
      <c r="A6179" s="1"/>
    </row>
    <row r="6180" spans="1:1" x14ac:dyDescent="0.35">
      <c r="A6180" s="1"/>
    </row>
    <row r="6181" spans="1:1" x14ac:dyDescent="0.35">
      <c r="A6181" s="1"/>
    </row>
    <row r="6182" spans="1:1" x14ac:dyDescent="0.35">
      <c r="A6182" s="1"/>
    </row>
    <row r="6183" spans="1:1" x14ac:dyDescent="0.35">
      <c r="A6183" s="1"/>
    </row>
    <row r="6184" spans="1:1" x14ac:dyDescent="0.35">
      <c r="A6184" s="1"/>
    </row>
    <row r="6185" spans="1:1" x14ac:dyDescent="0.35">
      <c r="A6185" s="1"/>
    </row>
    <row r="6186" spans="1:1" x14ac:dyDescent="0.35">
      <c r="A6186" s="1"/>
    </row>
    <row r="6187" spans="1:1" x14ac:dyDescent="0.35">
      <c r="A6187" s="1"/>
    </row>
    <row r="6188" spans="1:1" x14ac:dyDescent="0.35">
      <c r="A6188" s="1"/>
    </row>
    <row r="6189" spans="1:1" x14ac:dyDescent="0.35">
      <c r="A6189" s="1"/>
    </row>
    <row r="6190" spans="1:1" x14ac:dyDescent="0.35">
      <c r="A6190" s="1"/>
    </row>
    <row r="6191" spans="1:1" x14ac:dyDescent="0.35">
      <c r="A6191" s="1"/>
    </row>
    <row r="6192" spans="1:1" x14ac:dyDescent="0.35">
      <c r="A6192" s="1"/>
    </row>
    <row r="6193" spans="1:1" x14ac:dyDescent="0.35">
      <c r="A6193" s="1"/>
    </row>
    <row r="6194" spans="1:1" x14ac:dyDescent="0.35">
      <c r="A6194" s="1"/>
    </row>
    <row r="6195" spans="1:1" x14ac:dyDescent="0.35">
      <c r="A6195" s="1"/>
    </row>
    <row r="6196" spans="1:1" x14ac:dyDescent="0.35">
      <c r="A6196" s="1"/>
    </row>
    <row r="6197" spans="1:1" x14ac:dyDescent="0.35">
      <c r="A6197" s="1"/>
    </row>
    <row r="6198" spans="1:1" x14ac:dyDescent="0.35">
      <c r="A6198" s="1"/>
    </row>
    <row r="6199" spans="1:1" x14ac:dyDescent="0.35">
      <c r="A6199" s="1"/>
    </row>
    <row r="6200" spans="1:1" x14ac:dyDescent="0.35">
      <c r="A6200" s="1"/>
    </row>
    <row r="6201" spans="1:1" x14ac:dyDescent="0.35">
      <c r="A6201" s="1"/>
    </row>
    <row r="6202" spans="1:1" x14ac:dyDescent="0.35">
      <c r="A6202" s="1"/>
    </row>
    <row r="6203" spans="1:1" x14ac:dyDescent="0.35">
      <c r="A6203" s="1"/>
    </row>
    <row r="6204" spans="1:1" x14ac:dyDescent="0.35">
      <c r="A6204" s="1"/>
    </row>
    <row r="6205" spans="1:1" x14ac:dyDescent="0.35">
      <c r="A6205" s="1"/>
    </row>
    <row r="6206" spans="1:1" x14ac:dyDescent="0.35">
      <c r="A6206" s="1"/>
    </row>
    <row r="6207" spans="1:1" x14ac:dyDescent="0.35">
      <c r="A6207" s="1"/>
    </row>
    <row r="6208" spans="1:1" x14ac:dyDescent="0.35">
      <c r="A6208" s="1"/>
    </row>
    <row r="6209" spans="1:1" x14ac:dyDescent="0.35">
      <c r="A6209" s="1"/>
    </row>
    <row r="6210" spans="1:1" x14ac:dyDescent="0.35">
      <c r="A6210" s="1"/>
    </row>
    <row r="6211" spans="1:1" x14ac:dyDescent="0.35">
      <c r="A6211" s="1"/>
    </row>
    <row r="6212" spans="1:1" x14ac:dyDescent="0.35">
      <c r="A6212" s="1"/>
    </row>
    <row r="6213" spans="1:1" x14ac:dyDescent="0.35">
      <c r="A6213" s="1"/>
    </row>
    <row r="6214" spans="1:1" x14ac:dyDescent="0.35">
      <c r="A6214" s="1"/>
    </row>
    <row r="6215" spans="1:1" x14ac:dyDescent="0.35">
      <c r="A6215" s="1"/>
    </row>
    <row r="6216" spans="1:1" x14ac:dyDescent="0.35">
      <c r="A6216" s="1"/>
    </row>
    <row r="6217" spans="1:1" x14ac:dyDescent="0.35">
      <c r="A6217" s="1"/>
    </row>
    <row r="6218" spans="1:1" x14ac:dyDescent="0.35">
      <c r="A6218" s="1"/>
    </row>
    <row r="6219" spans="1:1" x14ac:dyDescent="0.35">
      <c r="A6219" s="1"/>
    </row>
    <row r="6220" spans="1:1" x14ac:dyDescent="0.35">
      <c r="A6220" s="1"/>
    </row>
    <row r="6221" spans="1:1" x14ac:dyDescent="0.35">
      <c r="A6221" s="1"/>
    </row>
    <row r="6222" spans="1:1" x14ac:dyDescent="0.35">
      <c r="A6222" s="1"/>
    </row>
    <row r="6223" spans="1:1" x14ac:dyDescent="0.35">
      <c r="A6223" s="1"/>
    </row>
    <row r="6224" spans="1:1" x14ac:dyDescent="0.35">
      <c r="A6224" s="1"/>
    </row>
    <row r="6225" spans="1:1" x14ac:dyDescent="0.35">
      <c r="A6225" s="1"/>
    </row>
    <row r="6226" spans="1:1" x14ac:dyDescent="0.35">
      <c r="A6226" s="1"/>
    </row>
    <row r="6227" spans="1:1" x14ac:dyDescent="0.35">
      <c r="A6227" s="1"/>
    </row>
    <row r="6228" spans="1:1" x14ac:dyDescent="0.35">
      <c r="A6228" s="1"/>
    </row>
    <row r="6229" spans="1:1" x14ac:dyDescent="0.35">
      <c r="A6229" s="1"/>
    </row>
    <row r="6230" spans="1:1" x14ac:dyDescent="0.35">
      <c r="A6230" s="1"/>
    </row>
    <row r="6231" spans="1:1" x14ac:dyDescent="0.35">
      <c r="A6231" s="1"/>
    </row>
    <row r="6232" spans="1:1" x14ac:dyDescent="0.35">
      <c r="A6232" s="1"/>
    </row>
    <row r="6233" spans="1:1" x14ac:dyDescent="0.35">
      <c r="A6233" s="1"/>
    </row>
    <row r="6234" spans="1:1" x14ac:dyDescent="0.35">
      <c r="A6234" s="1"/>
    </row>
    <row r="6235" spans="1:1" x14ac:dyDescent="0.35">
      <c r="A6235" s="1"/>
    </row>
    <row r="6236" spans="1:1" x14ac:dyDescent="0.35">
      <c r="A6236" s="1"/>
    </row>
    <row r="6237" spans="1:1" x14ac:dyDescent="0.35">
      <c r="A6237" s="1"/>
    </row>
    <row r="6238" spans="1:1" x14ac:dyDescent="0.35">
      <c r="A6238" s="1"/>
    </row>
    <row r="6239" spans="1:1" x14ac:dyDescent="0.35">
      <c r="A6239" s="1"/>
    </row>
    <row r="6240" spans="1:1" x14ac:dyDescent="0.35">
      <c r="A6240" s="1"/>
    </row>
    <row r="6241" spans="1:1" x14ac:dyDescent="0.35">
      <c r="A6241" s="1"/>
    </row>
    <row r="6242" spans="1:1" x14ac:dyDescent="0.35">
      <c r="A6242" s="1"/>
    </row>
    <row r="6243" spans="1:1" x14ac:dyDescent="0.35">
      <c r="A6243" s="1"/>
    </row>
    <row r="6244" spans="1:1" x14ac:dyDescent="0.35">
      <c r="A6244" s="1"/>
    </row>
    <row r="6245" spans="1:1" x14ac:dyDescent="0.35">
      <c r="A6245" s="1"/>
    </row>
    <row r="6246" spans="1:1" x14ac:dyDescent="0.35">
      <c r="A6246" s="1"/>
    </row>
    <row r="6247" spans="1:1" x14ac:dyDescent="0.35">
      <c r="A6247" s="1"/>
    </row>
    <row r="6248" spans="1:1" x14ac:dyDescent="0.35">
      <c r="A6248" s="1"/>
    </row>
    <row r="6249" spans="1:1" x14ac:dyDescent="0.35">
      <c r="A6249" s="1"/>
    </row>
    <row r="6250" spans="1:1" x14ac:dyDescent="0.35">
      <c r="A6250" s="1"/>
    </row>
    <row r="6251" spans="1:1" x14ac:dyDescent="0.35">
      <c r="A6251" s="1"/>
    </row>
    <row r="6252" spans="1:1" x14ac:dyDescent="0.35">
      <c r="A6252" s="1"/>
    </row>
    <row r="6253" spans="1:1" x14ac:dyDescent="0.35">
      <c r="A6253" s="1"/>
    </row>
    <row r="6254" spans="1:1" x14ac:dyDescent="0.35">
      <c r="A6254" s="1"/>
    </row>
    <row r="6255" spans="1:1" x14ac:dyDescent="0.35">
      <c r="A6255" s="1"/>
    </row>
    <row r="6256" spans="1:1" x14ac:dyDescent="0.35">
      <c r="A6256" s="1"/>
    </row>
    <row r="6257" spans="1:1" x14ac:dyDescent="0.35">
      <c r="A6257" s="1"/>
    </row>
    <row r="6258" spans="1:1" x14ac:dyDescent="0.35">
      <c r="A6258" s="1"/>
    </row>
    <row r="6259" spans="1:1" x14ac:dyDescent="0.35">
      <c r="A6259" s="1"/>
    </row>
    <row r="6260" spans="1:1" x14ac:dyDescent="0.35">
      <c r="A6260" s="1"/>
    </row>
    <row r="6261" spans="1:1" x14ac:dyDescent="0.35">
      <c r="A6261" s="1"/>
    </row>
    <row r="6262" spans="1:1" x14ac:dyDescent="0.35">
      <c r="A6262" s="1"/>
    </row>
    <row r="6263" spans="1:1" x14ac:dyDescent="0.35">
      <c r="A6263" s="1"/>
    </row>
    <row r="6264" spans="1:1" x14ac:dyDescent="0.35">
      <c r="A6264" s="1"/>
    </row>
    <row r="6265" spans="1:1" x14ac:dyDescent="0.35">
      <c r="A6265" s="1"/>
    </row>
    <row r="6266" spans="1:1" x14ac:dyDescent="0.35">
      <c r="A6266" s="1"/>
    </row>
    <row r="6267" spans="1:1" x14ac:dyDescent="0.35">
      <c r="A6267" s="1"/>
    </row>
    <row r="6268" spans="1:1" x14ac:dyDescent="0.35">
      <c r="A6268" s="1"/>
    </row>
    <row r="6269" spans="1:1" x14ac:dyDescent="0.35">
      <c r="A6269" s="1"/>
    </row>
    <row r="6270" spans="1:1" x14ac:dyDescent="0.35">
      <c r="A6270" s="1"/>
    </row>
    <row r="6271" spans="1:1" x14ac:dyDescent="0.35">
      <c r="A6271" s="1"/>
    </row>
    <row r="6272" spans="1:1" x14ac:dyDescent="0.35">
      <c r="A6272" s="1"/>
    </row>
    <row r="6273" spans="1:1" x14ac:dyDescent="0.35">
      <c r="A6273" s="1"/>
    </row>
    <row r="6274" spans="1:1" x14ac:dyDescent="0.35">
      <c r="A6274" s="1"/>
    </row>
    <row r="6275" spans="1:1" x14ac:dyDescent="0.35">
      <c r="A6275" s="1"/>
    </row>
    <row r="6276" spans="1:1" x14ac:dyDescent="0.35">
      <c r="A6276" s="1"/>
    </row>
    <row r="6277" spans="1:1" x14ac:dyDescent="0.35">
      <c r="A6277" s="1"/>
    </row>
    <row r="6278" spans="1:1" x14ac:dyDescent="0.35">
      <c r="A6278" s="1"/>
    </row>
    <row r="6279" spans="1:1" x14ac:dyDescent="0.35">
      <c r="A6279" s="1"/>
    </row>
    <row r="6280" spans="1:1" x14ac:dyDescent="0.35">
      <c r="A6280" s="1"/>
    </row>
    <row r="6281" spans="1:1" x14ac:dyDescent="0.35">
      <c r="A6281" s="1"/>
    </row>
    <row r="6282" spans="1:1" x14ac:dyDescent="0.35">
      <c r="A6282" s="1"/>
    </row>
    <row r="6283" spans="1:1" x14ac:dyDescent="0.35">
      <c r="A6283" s="1"/>
    </row>
    <row r="6284" spans="1:1" x14ac:dyDescent="0.35">
      <c r="A6284" s="1"/>
    </row>
    <row r="6285" spans="1:1" x14ac:dyDescent="0.35">
      <c r="A6285" s="1"/>
    </row>
    <row r="6286" spans="1:1" x14ac:dyDescent="0.35">
      <c r="A6286" s="1"/>
    </row>
    <row r="6287" spans="1:1" x14ac:dyDescent="0.35">
      <c r="A6287" s="1"/>
    </row>
    <row r="6288" spans="1:1" x14ac:dyDescent="0.35">
      <c r="A6288" s="1"/>
    </row>
    <row r="6289" spans="1:1" x14ac:dyDescent="0.35">
      <c r="A6289" s="1"/>
    </row>
    <row r="6290" spans="1:1" x14ac:dyDescent="0.35">
      <c r="A6290" s="1"/>
    </row>
    <row r="6291" spans="1:1" x14ac:dyDescent="0.35">
      <c r="A6291" s="1"/>
    </row>
    <row r="6292" spans="1:1" x14ac:dyDescent="0.35">
      <c r="A6292" s="1"/>
    </row>
    <row r="6293" spans="1:1" x14ac:dyDescent="0.35">
      <c r="A6293" s="1"/>
    </row>
    <row r="6294" spans="1:1" x14ac:dyDescent="0.35">
      <c r="A6294" s="1"/>
    </row>
    <row r="6295" spans="1:1" x14ac:dyDescent="0.35">
      <c r="A6295" s="1"/>
    </row>
    <row r="6296" spans="1:1" x14ac:dyDescent="0.35">
      <c r="A6296" s="1"/>
    </row>
    <row r="6297" spans="1:1" x14ac:dyDescent="0.35">
      <c r="A6297" s="1"/>
    </row>
    <row r="6298" spans="1:1" x14ac:dyDescent="0.35">
      <c r="A6298" s="1"/>
    </row>
    <row r="6299" spans="1:1" x14ac:dyDescent="0.35">
      <c r="A6299" s="1"/>
    </row>
    <row r="6300" spans="1:1" x14ac:dyDescent="0.35">
      <c r="A6300" s="1"/>
    </row>
    <row r="6301" spans="1:1" x14ac:dyDescent="0.35">
      <c r="A6301" s="1"/>
    </row>
    <row r="6302" spans="1:1" x14ac:dyDescent="0.35">
      <c r="A6302" s="1"/>
    </row>
    <row r="6303" spans="1:1" x14ac:dyDescent="0.35">
      <c r="A6303" s="1"/>
    </row>
    <row r="6304" spans="1:1" x14ac:dyDescent="0.35">
      <c r="A6304" s="1"/>
    </row>
    <row r="6305" spans="1:1" x14ac:dyDescent="0.35">
      <c r="A6305" s="1"/>
    </row>
    <row r="6306" spans="1:1" x14ac:dyDescent="0.35">
      <c r="A6306" s="1"/>
    </row>
    <row r="6307" spans="1:1" x14ac:dyDescent="0.35">
      <c r="A6307" s="1"/>
    </row>
    <row r="6308" spans="1:1" x14ac:dyDescent="0.35">
      <c r="A6308" s="1"/>
    </row>
    <row r="6309" spans="1:1" x14ac:dyDescent="0.35">
      <c r="A6309" s="1"/>
    </row>
    <row r="6310" spans="1:1" x14ac:dyDescent="0.35">
      <c r="A6310" s="1"/>
    </row>
    <row r="6311" spans="1:1" x14ac:dyDescent="0.35">
      <c r="A6311" s="1"/>
    </row>
    <row r="6312" spans="1:1" x14ac:dyDescent="0.35">
      <c r="A6312" s="1"/>
    </row>
    <row r="6313" spans="1:1" x14ac:dyDescent="0.35">
      <c r="A6313" s="1"/>
    </row>
    <row r="6314" spans="1:1" x14ac:dyDescent="0.35">
      <c r="A6314" s="1"/>
    </row>
    <row r="6315" spans="1:1" x14ac:dyDescent="0.35">
      <c r="A6315" s="1"/>
    </row>
    <row r="6316" spans="1:1" x14ac:dyDescent="0.35">
      <c r="A6316" s="1"/>
    </row>
    <row r="6317" spans="1:1" x14ac:dyDescent="0.35">
      <c r="A6317" s="1"/>
    </row>
    <row r="6318" spans="1:1" x14ac:dyDescent="0.35">
      <c r="A6318" s="1"/>
    </row>
    <row r="6319" spans="1:1" x14ac:dyDescent="0.35">
      <c r="A6319" s="1"/>
    </row>
    <row r="6320" spans="1:1" x14ac:dyDescent="0.35">
      <c r="A6320" s="1"/>
    </row>
    <row r="6321" spans="1:1" x14ac:dyDescent="0.35">
      <c r="A6321" s="1"/>
    </row>
    <row r="6322" spans="1:1" x14ac:dyDescent="0.35">
      <c r="A6322" s="1"/>
    </row>
    <row r="6323" spans="1:1" x14ac:dyDescent="0.35">
      <c r="A6323" s="1"/>
    </row>
    <row r="6324" spans="1:1" x14ac:dyDescent="0.35">
      <c r="A6324" s="1"/>
    </row>
    <row r="6325" spans="1:1" x14ac:dyDescent="0.35">
      <c r="A6325" s="1"/>
    </row>
    <row r="6326" spans="1:1" x14ac:dyDescent="0.35">
      <c r="A6326" s="1"/>
    </row>
    <row r="6327" spans="1:1" x14ac:dyDescent="0.35">
      <c r="A6327" s="1"/>
    </row>
    <row r="6328" spans="1:1" x14ac:dyDescent="0.35">
      <c r="A6328" s="1"/>
    </row>
    <row r="6329" spans="1:1" x14ac:dyDescent="0.35">
      <c r="A6329" s="1"/>
    </row>
    <row r="6330" spans="1:1" x14ac:dyDescent="0.35">
      <c r="A6330" s="1"/>
    </row>
    <row r="6331" spans="1:1" x14ac:dyDescent="0.35">
      <c r="A6331" s="1"/>
    </row>
    <row r="6332" spans="1:1" x14ac:dyDescent="0.35">
      <c r="A6332" s="1"/>
    </row>
    <row r="6333" spans="1:1" x14ac:dyDescent="0.35">
      <c r="A6333" s="1"/>
    </row>
    <row r="6334" spans="1:1" x14ac:dyDescent="0.35">
      <c r="A6334" s="1"/>
    </row>
    <row r="6335" spans="1:1" x14ac:dyDescent="0.35">
      <c r="A6335" s="1"/>
    </row>
    <row r="6336" spans="1:1" x14ac:dyDescent="0.35">
      <c r="A6336" s="1"/>
    </row>
    <row r="6337" spans="1:1" x14ac:dyDescent="0.35">
      <c r="A6337" s="1"/>
    </row>
    <row r="6338" spans="1:1" x14ac:dyDescent="0.35">
      <c r="A6338" s="1"/>
    </row>
    <row r="6339" spans="1:1" x14ac:dyDescent="0.35">
      <c r="A6339" s="1"/>
    </row>
    <row r="6340" spans="1:1" x14ac:dyDescent="0.35">
      <c r="A6340" s="1"/>
    </row>
    <row r="6341" spans="1:1" x14ac:dyDescent="0.35">
      <c r="A6341" s="1"/>
    </row>
    <row r="6342" spans="1:1" x14ac:dyDescent="0.35">
      <c r="A6342" s="1"/>
    </row>
    <row r="6343" spans="1:1" x14ac:dyDescent="0.35">
      <c r="A6343" s="1"/>
    </row>
    <row r="6344" spans="1:1" x14ac:dyDescent="0.35">
      <c r="A6344" s="1"/>
    </row>
    <row r="6345" spans="1:1" x14ac:dyDescent="0.35">
      <c r="A6345" s="1"/>
    </row>
    <row r="6346" spans="1:1" x14ac:dyDescent="0.35">
      <c r="A6346" s="1"/>
    </row>
    <row r="6347" spans="1:1" x14ac:dyDescent="0.35">
      <c r="A6347" s="1"/>
    </row>
    <row r="6348" spans="1:1" x14ac:dyDescent="0.35">
      <c r="A6348" s="1"/>
    </row>
    <row r="6349" spans="1:1" x14ac:dyDescent="0.35">
      <c r="A6349" s="1"/>
    </row>
    <row r="6350" spans="1:1" x14ac:dyDescent="0.35">
      <c r="A6350" s="1"/>
    </row>
    <row r="6351" spans="1:1" x14ac:dyDescent="0.35">
      <c r="A6351" s="1"/>
    </row>
    <row r="6352" spans="1:1" x14ac:dyDescent="0.35">
      <c r="A6352" s="1"/>
    </row>
    <row r="6353" spans="1:1" x14ac:dyDescent="0.35">
      <c r="A6353" s="1"/>
    </row>
    <row r="6354" spans="1:1" x14ac:dyDescent="0.35">
      <c r="A6354" s="1"/>
    </row>
    <row r="6355" spans="1:1" x14ac:dyDescent="0.35">
      <c r="A6355" s="1"/>
    </row>
    <row r="6356" spans="1:1" x14ac:dyDescent="0.35">
      <c r="A6356" s="1"/>
    </row>
    <row r="6357" spans="1:1" x14ac:dyDescent="0.35">
      <c r="A6357" s="1"/>
    </row>
    <row r="6358" spans="1:1" x14ac:dyDescent="0.35">
      <c r="A6358" s="1"/>
    </row>
    <row r="6359" spans="1:1" x14ac:dyDescent="0.35">
      <c r="A6359" s="1"/>
    </row>
    <row r="6360" spans="1:1" x14ac:dyDescent="0.35">
      <c r="A6360" s="1"/>
    </row>
    <row r="6361" spans="1:1" x14ac:dyDescent="0.35">
      <c r="A6361" s="1"/>
    </row>
    <row r="6362" spans="1:1" x14ac:dyDescent="0.35">
      <c r="A6362" s="1"/>
    </row>
    <row r="6363" spans="1:1" x14ac:dyDescent="0.35">
      <c r="A6363" s="1"/>
    </row>
    <row r="6364" spans="1:1" x14ac:dyDescent="0.35">
      <c r="A6364" s="1"/>
    </row>
    <row r="6365" spans="1:1" x14ac:dyDescent="0.35">
      <c r="A6365" s="1"/>
    </row>
    <row r="6366" spans="1:1" x14ac:dyDescent="0.35">
      <c r="A6366" s="1"/>
    </row>
    <row r="6367" spans="1:1" x14ac:dyDescent="0.35">
      <c r="A6367" s="1"/>
    </row>
    <row r="6368" spans="1:1" x14ac:dyDescent="0.35">
      <c r="A6368" s="1"/>
    </row>
    <row r="6369" spans="1:1" x14ac:dyDescent="0.35">
      <c r="A6369" s="1"/>
    </row>
    <row r="6370" spans="1:1" x14ac:dyDescent="0.35">
      <c r="A6370" s="1"/>
    </row>
    <row r="6371" spans="1:1" x14ac:dyDescent="0.35">
      <c r="A6371" s="1"/>
    </row>
    <row r="6372" spans="1:1" x14ac:dyDescent="0.35">
      <c r="A6372" s="1"/>
    </row>
    <row r="6373" spans="1:1" x14ac:dyDescent="0.35">
      <c r="A6373" s="1"/>
    </row>
    <row r="6374" spans="1:1" x14ac:dyDescent="0.35">
      <c r="A6374" s="1"/>
    </row>
    <row r="6375" spans="1:1" x14ac:dyDescent="0.35">
      <c r="A6375" s="1"/>
    </row>
    <row r="6376" spans="1:1" x14ac:dyDescent="0.35">
      <c r="A6376" s="1"/>
    </row>
    <row r="6377" spans="1:1" x14ac:dyDescent="0.35">
      <c r="A6377" s="1"/>
    </row>
    <row r="6378" spans="1:1" x14ac:dyDescent="0.35">
      <c r="A6378" s="1"/>
    </row>
    <row r="6379" spans="1:1" x14ac:dyDescent="0.35">
      <c r="A6379" s="1"/>
    </row>
    <row r="6380" spans="1:1" x14ac:dyDescent="0.35">
      <c r="A6380" s="1"/>
    </row>
    <row r="6381" spans="1:1" x14ac:dyDescent="0.35">
      <c r="A6381" s="1"/>
    </row>
    <row r="6382" spans="1:1" x14ac:dyDescent="0.35">
      <c r="A6382" s="1"/>
    </row>
    <row r="6383" spans="1:1" x14ac:dyDescent="0.35">
      <c r="A6383" s="1"/>
    </row>
    <row r="6384" spans="1:1" x14ac:dyDescent="0.35">
      <c r="A6384" s="1"/>
    </row>
    <row r="6385" spans="1:1" x14ac:dyDescent="0.35">
      <c r="A6385" s="1"/>
    </row>
    <row r="6386" spans="1:1" x14ac:dyDescent="0.35">
      <c r="A6386" s="1"/>
    </row>
    <row r="6387" spans="1:1" x14ac:dyDescent="0.35">
      <c r="A6387" s="1"/>
    </row>
    <row r="6388" spans="1:1" x14ac:dyDescent="0.35">
      <c r="A6388" s="1"/>
    </row>
    <row r="6389" spans="1:1" x14ac:dyDescent="0.35">
      <c r="A6389" s="1"/>
    </row>
    <row r="6390" spans="1:1" x14ac:dyDescent="0.35">
      <c r="A6390" s="1"/>
    </row>
    <row r="6391" spans="1:1" x14ac:dyDescent="0.35">
      <c r="A6391" s="1"/>
    </row>
    <row r="6392" spans="1:1" x14ac:dyDescent="0.35">
      <c r="A6392" s="1"/>
    </row>
    <row r="6393" spans="1:1" x14ac:dyDescent="0.35">
      <c r="A6393" s="1"/>
    </row>
    <row r="6394" spans="1:1" x14ac:dyDescent="0.35">
      <c r="A6394" s="1"/>
    </row>
    <row r="6395" spans="1:1" x14ac:dyDescent="0.35">
      <c r="A6395" s="1"/>
    </row>
    <row r="6396" spans="1:1" x14ac:dyDescent="0.35">
      <c r="A6396" s="1"/>
    </row>
    <row r="6397" spans="1:1" x14ac:dyDescent="0.35">
      <c r="A6397" s="1"/>
    </row>
    <row r="6398" spans="1:1" x14ac:dyDescent="0.35">
      <c r="A6398" s="1"/>
    </row>
    <row r="6399" spans="1:1" x14ac:dyDescent="0.35">
      <c r="A6399" s="1"/>
    </row>
    <row r="6400" spans="1:1" x14ac:dyDescent="0.35">
      <c r="A6400" s="1"/>
    </row>
    <row r="6401" spans="1:1" x14ac:dyDescent="0.35">
      <c r="A6401" s="1"/>
    </row>
    <row r="6402" spans="1:1" x14ac:dyDescent="0.35">
      <c r="A6402" s="1"/>
    </row>
    <row r="6403" spans="1:1" x14ac:dyDescent="0.35">
      <c r="A6403" s="1"/>
    </row>
    <row r="6404" spans="1:1" x14ac:dyDescent="0.35">
      <c r="A6404" s="1"/>
    </row>
    <row r="6405" spans="1:1" x14ac:dyDescent="0.35">
      <c r="A6405" s="1"/>
    </row>
    <row r="6406" spans="1:1" x14ac:dyDescent="0.35">
      <c r="A6406" s="1"/>
    </row>
    <row r="6407" spans="1:1" x14ac:dyDescent="0.35">
      <c r="A6407" s="1"/>
    </row>
    <row r="6408" spans="1:1" x14ac:dyDescent="0.35">
      <c r="A6408" s="1"/>
    </row>
    <row r="6409" spans="1:1" x14ac:dyDescent="0.35">
      <c r="A6409" s="1"/>
    </row>
    <row r="6410" spans="1:1" x14ac:dyDescent="0.35">
      <c r="A6410" s="1"/>
    </row>
    <row r="6411" spans="1:1" x14ac:dyDescent="0.35">
      <c r="A6411" s="1"/>
    </row>
    <row r="6412" spans="1:1" x14ac:dyDescent="0.35">
      <c r="A6412" s="1"/>
    </row>
    <row r="6413" spans="1:1" x14ac:dyDescent="0.35">
      <c r="A6413" s="1"/>
    </row>
    <row r="6414" spans="1:1" x14ac:dyDescent="0.35">
      <c r="A6414" s="1"/>
    </row>
    <row r="6415" spans="1:1" x14ac:dyDescent="0.35">
      <c r="A6415" s="1"/>
    </row>
    <row r="6416" spans="1:1" x14ac:dyDescent="0.35">
      <c r="A6416" s="1"/>
    </row>
    <row r="6417" spans="1:1" x14ac:dyDescent="0.35">
      <c r="A6417" s="1"/>
    </row>
    <row r="6418" spans="1:1" x14ac:dyDescent="0.35">
      <c r="A6418" s="1"/>
    </row>
    <row r="6419" spans="1:1" x14ac:dyDescent="0.35">
      <c r="A6419" s="1"/>
    </row>
    <row r="6420" spans="1:1" x14ac:dyDescent="0.35">
      <c r="A6420" s="1"/>
    </row>
    <row r="6421" spans="1:1" x14ac:dyDescent="0.35">
      <c r="A6421" s="1"/>
    </row>
    <row r="6422" spans="1:1" x14ac:dyDescent="0.35">
      <c r="A6422" s="1"/>
    </row>
    <row r="6423" spans="1:1" x14ac:dyDescent="0.35">
      <c r="A6423" s="1"/>
    </row>
    <row r="6424" spans="1:1" x14ac:dyDescent="0.35">
      <c r="A6424" s="1"/>
    </row>
    <row r="6425" spans="1:1" x14ac:dyDescent="0.35">
      <c r="A6425" s="1"/>
    </row>
    <row r="6426" spans="1:1" x14ac:dyDescent="0.35">
      <c r="A6426" s="1"/>
    </row>
    <row r="6427" spans="1:1" x14ac:dyDescent="0.35">
      <c r="A6427" s="1"/>
    </row>
    <row r="6428" spans="1:1" x14ac:dyDescent="0.35">
      <c r="A6428" s="1"/>
    </row>
    <row r="6429" spans="1:1" x14ac:dyDescent="0.35">
      <c r="A6429" s="1"/>
    </row>
    <row r="6430" spans="1:1" x14ac:dyDescent="0.35">
      <c r="A6430" s="1"/>
    </row>
    <row r="6431" spans="1:1" x14ac:dyDescent="0.35">
      <c r="A6431" s="1"/>
    </row>
    <row r="6432" spans="1:1" x14ac:dyDescent="0.35">
      <c r="A6432" s="1"/>
    </row>
    <row r="6433" spans="1:1" x14ac:dyDescent="0.35">
      <c r="A6433" s="1"/>
    </row>
    <row r="6434" spans="1:1" x14ac:dyDescent="0.35">
      <c r="A6434" s="1"/>
    </row>
    <row r="6435" spans="1:1" x14ac:dyDescent="0.35">
      <c r="A6435" s="1"/>
    </row>
    <row r="6436" spans="1:1" x14ac:dyDescent="0.35">
      <c r="A6436" s="1"/>
    </row>
    <row r="6437" spans="1:1" x14ac:dyDescent="0.35">
      <c r="A6437" s="1"/>
    </row>
    <row r="6438" spans="1:1" x14ac:dyDescent="0.35">
      <c r="A6438" s="1"/>
    </row>
    <row r="6439" spans="1:1" x14ac:dyDescent="0.35">
      <c r="A6439" s="1"/>
    </row>
    <row r="6440" spans="1:1" x14ac:dyDescent="0.35">
      <c r="A6440" s="1"/>
    </row>
    <row r="6441" spans="1:1" x14ac:dyDescent="0.35">
      <c r="A6441" s="1"/>
    </row>
    <row r="6442" spans="1:1" x14ac:dyDescent="0.35">
      <c r="A6442" s="1"/>
    </row>
    <row r="6443" spans="1:1" x14ac:dyDescent="0.35">
      <c r="A6443" s="1"/>
    </row>
    <row r="6444" spans="1:1" x14ac:dyDescent="0.35">
      <c r="A6444" s="1"/>
    </row>
    <row r="6445" spans="1:1" x14ac:dyDescent="0.35">
      <c r="A6445" s="1"/>
    </row>
    <row r="6446" spans="1:1" x14ac:dyDescent="0.35">
      <c r="A6446" s="1"/>
    </row>
    <row r="6447" spans="1:1" x14ac:dyDescent="0.35">
      <c r="A6447" s="1"/>
    </row>
    <row r="6448" spans="1:1" x14ac:dyDescent="0.35">
      <c r="A6448" s="1"/>
    </row>
    <row r="6449" spans="1:1" x14ac:dyDescent="0.35">
      <c r="A6449" s="1"/>
    </row>
    <row r="6450" spans="1:1" x14ac:dyDescent="0.35">
      <c r="A6450" s="1"/>
    </row>
    <row r="6451" spans="1:1" x14ac:dyDescent="0.35">
      <c r="A6451" s="1"/>
    </row>
    <row r="6452" spans="1:1" x14ac:dyDescent="0.35">
      <c r="A6452" s="1"/>
    </row>
    <row r="6453" spans="1:1" x14ac:dyDescent="0.35">
      <c r="A6453" s="1"/>
    </row>
    <row r="6454" spans="1:1" x14ac:dyDescent="0.35">
      <c r="A6454" s="1"/>
    </row>
    <row r="6455" spans="1:1" x14ac:dyDescent="0.35">
      <c r="A6455" s="1"/>
    </row>
    <row r="6456" spans="1:1" x14ac:dyDescent="0.35">
      <c r="A6456" s="1"/>
    </row>
    <row r="6457" spans="1:1" x14ac:dyDescent="0.35">
      <c r="A6457" s="1"/>
    </row>
    <row r="6458" spans="1:1" x14ac:dyDescent="0.35">
      <c r="A6458" s="1"/>
    </row>
    <row r="6459" spans="1:1" x14ac:dyDescent="0.35">
      <c r="A6459" s="1"/>
    </row>
    <row r="6460" spans="1:1" x14ac:dyDescent="0.35">
      <c r="A6460" s="1"/>
    </row>
    <row r="6461" spans="1:1" x14ac:dyDescent="0.35">
      <c r="A6461" s="1"/>
    </row>
    <row r="6462" spans="1:1" x14ac:dyDescent="0.35">
      <c r="A6462" s="1"/>
    </row>
    <row r="6463" spans="1:1" x14ac:dyDescent="0.35">
      <c r="A6463" s="1"/>
    </row>
    <row r="6464" spans="1:1" x14ac:dyDescent="0.35">
      <c r="A6464" s="1"/>
    </row>
    <row r="6465" spans="1:1" x14ac:dyDescent="0.35">
      <c r="A6465" s="1"/>
    </row>
    <row r="6466" spans="1:1" x14ac:dyDescent="0.35">
      <c r="A6466" s="1"/>
    </row>
    <row r="6467" spans="1:1" x14ac:dyDescent="0.35">
      <c r="A6467" s="1"/>
    </row>
    <row r="6468" spans="1:1" x14ac:dyDescent="0.35">
      <c r="A6468" s="1"/>
    </row>
    <row r="6469" spans="1:1" x14ac:dyDescent="0.35">
      <c r="A6469" s="1"/>
    </row>
    <row r="6470" spans="1:1" x14ac:dyDescent="0.35">
      <c r="A6470" s="1"/>
    </row>
    <row r="6471" spans="1:1" x14ac:dyDescent="0.35">
      <c r="A6471" s="1"/>
    </row>
    <row r="6472" spans="1:1" x14ac:dyDescent="0.35">
      <c r="A6472" s="1"/>
    </row>
    <row r="6473" spans="1:1" x14ac:dyDescent="0.35">
      <c r="A6473" s="1"/>
    </row>
    <row r="6474" spans="1:1" x14ac:dyDescent="0.35">
      <c r="A6474" s="1"/>
    </row>
    <row r="6475" spans="1:1" x14ac:dyDescent="0.35">
      <c r="A6475" s="1"/>
    </row>
    <row r="6476" spans="1:1" x14ac:dyDescent="0.35">
      <c r="A6476" s="1"/>
    </row>
    <row r="6477" spans="1:1" x14ac:dyDescent="0.35">
      <c r="A6477" s="1"/>
    </row>
    <row r="6478" spans="1:1" x14ac:dyDescent="0.35">
      <c r="A6478" s="1"/>
    </row>
    <row r="6479" spans="1:1" x14ac:dyDescent="0.35">
      <c r="A6479" s="1"/>
    </row>
    <row r="6480" spans="1:1" x14ac:dyDescent="0.35">
      <c r="A6480" s="1"/>
    </row>
    <row r="6481" spans="1:1" x14ac:dyDescent="0.35">
      <c r="A6481" s="1"/>
    </row>
    <row r="6482" spans="1:1" x14ac:dyDescent="0.35">
      <c r="A6482" s="1"/>
    </row>
    <row r="6483" spans="1:1" x14ac:dyDescent="0.35">
      <c r="A6483" s="1"/>
    </row>
    <row r="6484" spans="1:1" x14ac:dyDescent="0.35">
      <c r="A6484" s="1"/>
    </row>
    <row r="6485" spans="1:1" x14ac:dyDescent="0.35">
      <c r="A6485" s="1"/>
    </row>
    <row r="6486" spans="1:1" x14ac:dyDescent="0.35">
      <c r="A6486" s="1"/>
    </row>
    <row r="6487" spans="1:1" x14ac:dyDescent="0.35">
      <c r="A6487" s="1"/>
    </row>
    <row r="6488" spans="1:1" x14ac:dyDescent="0.35">
      <c r="A6488" s="1"/>
    </row>
    <row r="6489" spans="1:1" x14ac:dyDescent="0.35">
      <c r="A6489" s="1"/>
    </row>
    <row r="6490" spans="1:1" x14ac:dyDescent="0.35">
      <c r="A6490" s="1"/>
    </row>
    <row r="6491" spans="1:1" x14ac:dyDescent="0.35">
      <c r="A6491" s="1"/>
    </row>
    <row r="6492" spans="1:1" x14ac:dyDescent="0.35">
      <c r="A6492" s="1"/>
    </row>
    <row r="6493" spans="1:1" x14ac:dyDescent="0.35">
      <c r="A6493" s="1"/>
    </row>
    <row r="6494" spans="1:1" x14ac:dyDescent="0.35">
      <c r="A6494" s="1"/>
    </row>
    <row r="6495" spans="1:1" x14ac:dyDescent="0.35">
      <c r="A6495" s="1"/>
    </row>
    <row r="6496" spans="1:1" x14ac:dyDescent="0.35">
      <c r="A6496" s="1"/>
    </row>
    <row r="6497" spans="1:1" x14ac:dyDescent="0.35">
      <c r="A6497" s="1"/>
    </row>
    <row r="6498" spans="1:1" x14ac:dyDescent="0.35">
      <c r="A6498" s="1"/>
    </row>
    <row r="6499" spans="1:1" x14ac:dyDescent="0.35">
      <c r="A6499" s="1"/>
    </row>
    <row r="6500" spans="1:1" x14ac:dyDescent="0.35">
      <c r="A6500" s="1"/>
    </row>
    <row r="6501" spans="1:1" x14ac:dyDescent="0.35">
      <c r="A6501" s="1"/>
    </row>
    <row r="6502" spans="1:1" x14ac:dyDescent="0.35">
      <c r="A6502" s="1"/>
    </row>
    <row r="6503" spans="1:1" x14ac:dyDescent="0.35">
      <c r="A6503" s="1"/>
    </row>
    <row r="6504" spans="1:1" x14ac:dyDescent="0.35">
      <c r="A6504" s="1"/>
    </row>
    <row r="6505" spans="1:1" x14ac:dyDescent="0.35">
      <c r="A6505" s="1"/>
    </row>
    <row r="6506" spans="1:1" x14ac:dyDescent="0.35">
      <c r="A6506" s="1"/>
    </row>
    <row r="6507" spans="1:1" x14ac:dyDescent="0.35">
      <c r="A6507" s="1"/>
    </row>
    <row r="6508" spans="1:1" x14ac:dyDescent="0.35">
      <c r="A6508" s="1"/>
    </row>
    <row r="6509" spans="1:1" x14ac:dyDescent="0.35">
      <c r="A6509" s="1"/>
    </row>
    <row r="6510" spans="1:1" x14ac:dyDescent="0.35">
      <c r="A6510" s="1"/>
    </row>
    <row r="6511" spans="1:1" x14ac:dyDescent="0.35">
      <c r="A6511" s="1"/>
    </row>
    <row r="6512" spans="1:1" x14ac:dyDescent="0.35">
      <c r="A6512" s="1"/>
    </row>
    <row r="6513" spans="1:1" x14ac:dyDescent="0.35">
      <c r="A6513" s="1"/>
    </row>
    <row r="6514" spans="1:1" x14ac:dyDescent="0.35">
      <c r="A6514" s="1"/>
    </row>
    <row r="6515" spans="1:1" x14ac:dyDescent="0.35">
      <c r="A6515" s="1"/>
    </row>
    <row r="6516" spans="1:1" x14ac:dyDescent="0.35">
      <c r="A6516" s="1"/>
    </row>
    <row r="6517" spans="1:1" x14ac:dyDescent="0.35">
      <c r="A6517" s="1"/>
    </row>
    <row r="6518" spans="1:1" x14ac:dyDescent="0.35">
      <c r="A6518" s="1"/>
    </row>
    <row r="6519" spans="1:1" x14ac:dyDescent="0.35">
      <c r="A6519" s="1"/>
    </row>
    <row r="6520" spans="1:1" x14ac:dyDescent="0.35">
      <c r="A6520" s="1"/>
    </row>
    <row r="6521" spans="1:1" x14ac:dyDescent="0.35">
      <c r="A6521" s="1"/>
    </row>
    <row r="6522" spans="1:1" x14ac:dyDescent="0.35">
      <c r="A6522" s="1"/>
    </row>
    <row r="6523" spans="1:1" x14ac:dyDescent="0.35">
      <c r="A6523" s="1"/>
    </row>
    <row r="6524" spans="1:1" x14ac:dyDescent="0.35">
      <c r="A6524" s="1"/>
    </row>
    <row r="6525" spans="1:1" x14ac:dyDescent="0.35">
      <c r="A6525" s="1"/>
    </row>
    <row r="6526" spans="1:1" x14ac:dyDescent="0.35">
      <c r="A6526" s="1"/>
    </row>
    <row r="6527" spans="1:1" x14ac:dyDescent="0.35">
      <c r="A6527" s="1"/>
    </row>
    <row r="6528" spans="1:1" x14ac:dyDescent="0.35">
      <c r="A6528" s="1"/>
    </row>
    <row r="6529" spans="1:1" x14ac:dyDescent="0.35">
      <c r="A6529" s="1"/>
    </row>
    <row r="6530" spans="1:1" x14ac:dyDescent="0.35">
      <c r="A6530" s="1"/>
    </row>
    <row r="6531" spans="1:1" x14ac:dyDescent="0.35">
      <c r="A6531" s="1"/>
    </row>
    <row r="6532" spans="1:1" x14ac:dyDescent="0.35">
      <c r="A6532" s="1"/>
    </row>
    <row r="6533" spans="1:1" x14ac:dyDescent="0.35">
      <c r="A6533" s="1"/>
    </row>
    <row r="6534" spans="1:1" x14ac:dyDescent="0.35">
      <c r="A6534" s="1"/>
    </row>
    <row r="6535" spans="1:1" x14ac:dyDescent="0.35">
      <c r="A6535" s="1"/>
    </row>
    <row r="6536" spans="1:1" x14ac:dyDescent="0.35">
      <c r="A6536" s="1"/>
    </row>
    <row r="6537" spans="1:1" x14ac:dyDescent="0.35">
      <c r="A6537" s="1"/>
    </row>
    <row r="6538" spans="1:1" x14ac:dyDescent="0.35">
      <c r="A6538" s="1"/>
    </row>
    <row r="6539" spans="1:1" x14ac:dyDescent="0.35">
      <c r="A6539" s="1"/>
    </row>
    <row r="6540" spans="1:1" x14ac:dyDescent="0.35">
      <c r="A6540" s="1"/>
    </row>
    <row r="6541" spans="1:1" x14ac:dyDescent="0.35">
      <c r="A6541" s="1"/>
    </row>
    <row r="6542" spans="1:1" x14ac:dyDescent="0.35">
      <c r="A6542" s="1"/>
    </row>
    <row r="6543" spans="1:1" x14ac:dyDescent="0.35">
      <c r="A6543" s="1"/>
    </row>
    <row r="6544" spans="1:1" x14ac:dyDescent="0.35">
      <c r="A6544" s="1"/>
    </row>
    <row r="6545" spans="1:1" x14ac:dyDescent="0.35">
      <c r="A6545" s="1"/>
    </row>
    <row r="6546" spans="1:1" x14ac:dyDescent="0.35">
      <c r="A6546" s="1"/>
    </row>
    <row r="6547" spans="1:1" x14ac:dyDescent="0.35">
      <c r="A6547" s="1"/>
    </row>
    <row r="6548" spans="1:1" x14ac:dyDescent="0.35">
      <c r="A6548" s="1"/>
    </row>
    <row r="6549" spans="1:1" x14ac:dyDescent="0.35">
      <c r="A6549" s="1"/>
    </row>
    <row r="6550" spans="1:1" x14ac:dyDescent="0.35">
      <c r="A6550" s="1"/>
    </row>
    <row r="6551" spans="1:1" x14ac:dyDescent="0.35">
      <c r="A6551" s="1"/>
    </row>
    <row r="6552" spans="1:1" x14ac:dyDescent="0.35">
      <c r="A6552" s="1"/>
    </row>
    <row r="6553" spans="1:1" x14ac:dyDescent="0.35">
      <c r="A6553" s="1"/>
    </row>
    <row r="6554" spans="1:1" x14ac:dyDescent="0.35">
      <c r="A6554" s="1"/>
    </row>
    <row r="6555" spans="1:1" x14ac:dyDescent="0.35">
      <c r="A6555" s="1"/>
    </row>
    <row r="6556" spans="1:1" x14ac:dyDescent="0.35">
      <c r="A6556" s="1"/>
    </row>
    <row r="6557" spans="1:1" x14ac:dyDescent="0.35">
      <c r="A6557" s="1"/>
    </row>
    <row r="6558" spans="1:1" x14ac:dyDescent="0.35">
      <c r="A6558" s="1"/>
    </row>
    <row r="6559" spans="1:1" x14ac:dyDescent="0.35">
      <c r="A6559" s="1"/>
    </row>
    <row r="6560" spans="1:1" x14ac:dyDescent="0.35">
      <c r="A6560" s="1"/>
    </row>
    <row r="6561" spans="1:1" x14ac:dyDescent="0.35">
      <c r="A6561" s="1"/>
    </row>
    <row r="6562" spans="1:1" x14ac:dyDescent="0.35">
      <c r="A6562" s="1"/>
    </row>
    <row r="6563" spans="1:1" x14ac:dyDescent="0.35">
      <c r="A6563" s="1"/>
    </row>
    <row r="6564" spans="1:1" x14ac:dyDescent="0.35">
      <c r="A6564" s="1"/>
    </row>
    <row r="6565" spans="1:1" x14ac:dyDescent="0.35">
      <c r="A6565" s="1"/>
    </row>
    <row r="6566" spans="1:1" x14ac:dyDescent="0.35">
      <c r="A6566" s="1"/>
    </row>
    <row r="6567" spans="1:1" x14ac:dyDescent="0.35">
      <c r="A6567" s="1"/>
    </row>
    <row r="6568" spans="1:1" x14ac:dyDescent="0.35">
      <c r="A6568" s="1"/>
    </row>
    <row r="6569" spans="1:1" x14ac:dyDescent="0.35">
      <c r="A6569" s="1"/>
    </row>
    <row r="6570" spans="1:1" x14ac:dyDescent="0.35">
      <c r="A6570" s="1"/>
    </row>
    <row r="6571" spans="1:1" x14ac:dyDescent="0.35">
      <c r="A6571" s="1"/>
    </row>
    <row r="6572" spans="1:1" x14ac:dyDescent="0.35">
      <c r="A6572" s="1"/>
    </row>
    <row r="6573" spans="1:1" x14ac:dyDescent="0.35">
      <c r="A6573" s="1"/>
    </row>
    <row r="6574" spans="1:1" x14ac:dyDescent="0.35">
      <c r="A6574" s="1"/>
    </row>
    <row r="6575" spans="1:1" x14ac:dyDescent="0.35">
      <c r="A6575" s="1"/>
    </row>
    <row r="6576" spans="1:1" x14ac:dyDescent="0.35">
      <c r="A6576" s="1"/>
    </row>
    <row r="6577" spans="1:1" x14ac:dyDescent="0.35">
      <c r="A6577" s="1"/>
    </row>
    <row r="6578" spans="1:1" x14ac:dyDescent="0.35">
      <c r="A6578" s="1"/>
    </row>
    <row r="6579" spans="1:1" x14ac:dyDescent="0.35">
      <c r="A6579" s="1"/>
    </row>
    <row r="6580" spans="1:1" x14ac:dyDescent="0.35">
      <c r="A6580" s="1"/>
    </row>
    <row r="6581" spans="1:1" x14ac:dyDescent="0.35">
      <c r="A6581" s="1"/>
    </row>
    <row r="6582" spans="1:1" x14ac:dyDescent="0.35">
      <c r="A6582" s="1"/>
    </row>
    <row r="6583" spans="1:1" x14ac:dyDescent="0.35">
      <c r="A6583" s="1"/>
    </row>
    <row r="6584" spans="1:1" x14ac:dyDescent="0.35">
      <c r="A6584" s="1"/>
    </row>
    <row r="6585" spans="1:1" x14ac:dyDescent="0.35">
      <c r="A6585" s="1"/>
    </row>
    <row r="6586" spans="1:1" x14ac:dyDescent="0.35">
      <c r="A6586" s="1"/>
    </row>
    <row r="6587" spans="1:1" x14ac:dyDescent="0.35">
      <c r="A6587" s="1"/>
    </row>
    <row r="6588" spans="1:1" x14ac:dyDescent="0.35">
      <c r="A6588" s="1"/>
    </row>
    <row r="6589" spans="1:1" x14ac:dyDescent="0.35">
      <c r="A6589" s="1"/>
    </row>
    <row r="6590" spans="1:1" x14ac:dyDescent="0.35">
      <c r="A6590" s="1"/>
    </row>
    <row r="6591" spans="1:1" x14ac:dyDescent="0.35">
      <c r="A6591" s="1"/>
    </row>
    <row r="6592" spans="1:1" x14ac:dyDescent="0.35">
      <c r="A6592" s="1"/>
    </row>
    <row r="6593" spans="1:1" x14ac:dyDescent="0.35">
      <c r="A6593" s="1"/>
    </row>
    <row r="6594" spans="1:1" x14ac:dyDescent="0.35">
      <c r="A6594" s="1"/>
    </row>
    <row r="6595" spans="1:1" x14ac:dyDescent="0.35">
      <c r="A6595" s="1"/>
    </row>
    <row r="6596" spans="1:1" x14ac:dyDescent="0.35">
      <c r="A6596" s="1"/>
    </row>
    <row r="6597" spans="1:1" x14ac:dyDescent="0.35">
      <c r="A6597" s="1"/>
    </row>
    <row r="6598" spans="1:1" x14ac:dyDescent="0.35">
      <c r="A6598" s="1"/>
    </row>
    <row r="6599" spans="1:1" x14ac:dyDescent="0.35">
      <c r="A6599" s="1"/>
    </row>
    <row r="6600" spans="1:1" x14ac:dyDescent="0.35">
      <c r="A6600" s="1"/>
    </row>
    <row r="6601" spans="1:1" x14ac:dyDescent="0.35">
      <c r="A6601" s="1"/>
    </row>
    <row r="6602" spans="1:1" x14ac:dyDescent="0.35">
      <c r="A6602" s="1"/>
    </row>
    <row r="6603" spans="1:1" x14ac:dyDescent="0.35">
      <c r="A6603" s="1"/>
    </row>
    <row r="6604" spans="1:1" x14ac:dyDescent="0.35">
      <c r="A6604" s="1"/>
    </row>
    <row r="6605" spans="1:1" x14ac:dyDescent="0.35">
      <c r="A6605" s="1"/>
    </row>
    <row r="6606" spans="1:1" x14ac:dyDescent="0.35">
      <c r="A6606" s="1"/>
    </row>
    <row r="6607" spans="1:1" x14ac:dyDescent="0.35">
      <c r="A6607" s="1"/>
    </row>
    <row r="6608" spans="1:1" x14ac:dyDescent="0.35">
      <c r="A6608" s="1"/>
    </row>
    <row r="6609" spans="1:1" x14ac:dyDescent="0.35">
      <c r="A6609" s="1"/>
    </row>
    <row r="6610" spans="1:1" x14ac:dyDescent="0.35">
      <c r="A6610" s="1"/>
    </row>
    <row r="6611" spans="1:1" x14ac:dyDescent="0.35">
      <c r="A6611" s="1"/>
    </row>
    <row r="6612" spans="1:1" x14ac:dyDescent="0.35">
      <c r="A6612" s="1"/>
    </row>
    <row r="6613" spans="1:1" x14ac:dyDescent="0.35">
      <c r="A6613" s="1"/>
    </row>
    <row r="6614" spans="1:1" x14ac:dyDescent="0.35">
      <c r="A6614" s="1"/>
    </row>
    <row r="6615" spans="1:1" x14ac:dyDescent="0.35">
      <c r="A6615" s="1"/>
    </row>
    <row r="6616" spans="1:1" x14ac:dyDescent="0.35">
      <c r="A6616" s="1"/>
    </row>
    <row r="6617" spans="1:1" x14ac:dyDescent="0.35">
      <c r="A6617" s="1"/>
    </row>
    <row r="6618" spans="1:1" x14ac:dyDescent="0.35">
      <c r="A6618" s="1"/>
    </row>
    <row r="6619" spans="1:1" x14ac:dyDescent="0.35">
      <c r="A6619" s="1"/>
    </row>
    <row r="6620" spans="1:1" x14ac:dyDescent="0.35">
      <c r="A6620" s="1"/>
    </row>
    <row r="6621" spans="1:1" x14ac:dyDescent="0.35">
      <c r="A6621" s="1"/>
    </row>
    <row r="6622" spans="1:1" x14ac:dyDescent="0.35">
      <c r="A6622" s="1"/>
    </row>
    <row r="6623" spans="1:1" x14ac:dyDescent="0.35">
      <c r="A6623" s="1"/>
    </row>
    <row r="6624" spans="1:1" x14ac:dyDescent="0.35">
      <c r="A6624" s="1"/>
    </row>
    <row r="6625" spans="1:1" x14ac:dyDescent="0.35">
      <c r="A6625" s="1"/>
    </row>
    <row r="6626" spans="1:1" x14ac:dyDescent="0.35">
      <c r="A6626" s="1"/>
    </row>
    <row r="6627" spans="1:1" x14ac:dyDescent="0.35">
      <c r="A6627" s="1"/>
    </row>
    <row r="6628" spans="1:1" x14ac:dyDescent="0.35">
      <c r="A6628" s="1"/>
    </row>
    <row r="6629" spans="1:1" x14ac:dyDescent="0.35">
      <c r="A6629" s="1"/>
    </row>
    <row r="6630" spans="1:1" x14ac:dyDescent="0.35">
      <c r="A6630" s="1"/>
    </row>
    <row r="6631" spans="1:1" x14ac:dyDescent="0.35">
      <c r="A6631" s="1"/>
    </row>
    <row r="6632" spans="1:1" x14ac:dyDescent="0.35">
      <c r="A6632" s="1"/>
    </row>
    <row r="6633" spans="1:1" x14ac:dyDescent="0.35">
      <c r="A6633" s="1"/>
    </row>
    <row r="6634" spans="1:1" x14ac:dyDescent="0.35">
      <c r="A6634" s="1"/>
    </row>
    <row r="6635" spans="1:1" x14ac:dyDescent="0.35">
      <c r="A6635" s="1"/>
    </row>
    <row r="6636" spans="1:1" x14ac:dyDescent="0.35">
      <c r="A6636" s="1"/>
    </row>
    <row r="6637" spans="1:1" x14ac:dyDescent="0.35">
      <c r="A6637" s="1"/>
    </row>
    <row r="6638" spans="1:1" x14ac:dyDescent="0.35">
      <c r="A6638" s="1"/>
    </row>
    <row r="6639" spans="1:1" x14ac:dyDescent="0.35">
      <c r="A6639" s="1"/>
    </row>
    <row r="6640" spans="1:1" x14ac:dyDescent="0.35">
      <c r="A6640" s="1"/>
    </row>
    <row r="6641" spans="1:1" x14ac:dyDescent="0.35">
      <c r="A6641" s="1"/>
    </row>
    <row r="6642" spans="1:1" x14ac:dyDescent="0.35">
      <c r="A6642" s="1"/>
    </row>
    <row r="6643" spans="1:1" x14ac:dyDescent="0.35">
      <c r="A6643" s="1"/>
    </row>
    <row r="6644" spans="1:1" x14ac:dyDescent="0.35">
      <c r="A6644" s="1"/>
    </row>
    <row r="6645" spans="1:1" x14ac:dyDescent="0.35">
      <c r="A6645" s="1"/>
    </row>
    <row r="6646" spans="1:1" x14ac:dyDescent="0.35">
      <c r="A6646" s="1"/>
    </row>
    <row r="6647" spans="1:1" x14ac:dyDescent="0.35">
      <c r="A6647" s="1"/>
    </row>
    <row r="6648" spans="1:1" x14ac:dyDescent="0.35">
      <c r="A6648" s="1"/>
    </row>
    <row r="6649" spans="1:1" x14ac:dyDescent="0.35">
      <c r="A6649" s="1"/>
    </row>
    <row r="6650" spans="1:1" x14ac:dyDescent="0.35">
      <c r="A6650" s="1"/>
    </row>
    <row r="6651" spans="1:1" x14ac:dyDescent="0.35">
      <c r="A6651" s="1"/>
    </row>
    <row r="6652" spans="1:1" x14ac:dyDescent="0.35">
      <c r="A6652" s="1"/>
    </row>
    <row r="6653" spans="1:1" x14ac:dyDescent="0.35">
      <c r="A6653" s="1"/>
    </row>
    <row r="6654" spans="1:1" x14ac:dyDescent="0.35">
      <c r="A6654" s="1"/>
    </row>
    <row r="6655" spans="1:1" x14ac:dyDescent="0.35">
      <c r="A6655" s="1"/>
    </row>
    <row r="6656" spans="1:1" x14ac:dyDescent="0.35">
      <c r="A6656" s="1"/>
    </row>
    <row r="6657" spans="1:1" x14ac:dyDescent="0.35">
      <c r="A6657" s="1"/>
    </row>
    <row r="6658" spans="1:1" x14ac:dyDescent="0.35">
      <c r="A6658" s="1"/>
    </row>
    <row r="6659" spans="1:1" x14ac:dyDescent="0.35">
      <c r="A6659" s="1"/>
    </row>
    <row r="6660" spans="1:1" x14ac:dyDescent="0.35">
      <c r="A6660" s="1"/>
    </row>
    <row r="6661" spans="1:1" x14ac:dyDescent="0.35">
      <c r="A6661" s="1"/>
    </row>
    <row r="6662" spans="1:1" x14ac:dyDescent="0.35">
      <c r="A6662" s="1"/>
    </row>
    <row r="6663" spans="1:1" x14ac:dyDescent="0.35">
      <c r="A6663" s="1"/>
    </row>
    <row r="6664" spans="1:1" x14ac:dyDescent="0.35">
      <c r="A6664" s="1"/>
    </row>
    <row r="6665" spans="1:1" x14ac:dyDescent="0.35">
      <c r="A6665" s="1"/>
    </row>
    <row r="6666" spans="1:1" x14ac:dyDescent="0.35">
      <c r="A6666" s="1"/>
    </row>
    <row r="6667" spans="1:1" x14ac:dyDescent="0.35">
      <c r="A6667" s="1"/>
    </row>
    <row r="6668" spans="1:1" x14ac:dyDescent="0.35">
      <c r="A6668" s="1"/>
    </row>
    <row r="6669" spans="1:1" x14ac:dyDescent="0.35">
      <c r="A6669" s="1"/>
    </row>
    <row r="6670" spans="1:1" x14ac:dyDescent="0.35">
      <c r="A6670" s="1"/>
    </row>
    <row r="6671" spans="1:1" x14ac:dyDescent="0.35">
      <c r="A6671" s="1"/>
    </row>
    <row r="6672" spans="1:1" x14ac:dyDescent="0.35">
      <c r="A6672" s="1"/>
    </row>
    <row r="6673" spans="1:1" x14ac:dyDescent="0.35">
      <c r="A6673" s="1"/>
    </row>
    <row r="6674" spans="1:1" x14ac:dyDescent="0.35">
      <c r="A6674" s="1"/>
    </row>
    <row r="6675" spans="1:1" x14ac:dyDescent="0.35">
      <c r="A6675" s="1"/>
    </row>
    <row r="6676" spans="1:1" x14ac:dyDescent="0.35">
      <c r="A6676" s="1"/>
    </row>
    <row r="6677" spans="1:1" x14ac:dyDescent="0.35">
      <c r="A6677" s="1"/>
    </row>
    <row r="6678" spans="1:1" x14ac:dyDescent="0.35">
      <c r="A6678" s="1"/>
    </row>
    <row r="6679" spans="1:1" x14ac:dyDescent="0.35">
      <c r="A6679" s="1"/>
    </row>
    <row r="6680" spans="1:1" x14ac:dyDescent="0.35">
      <c r="A6680" s="1"/>
    </row>
    <row r="6681" spans="1:1" x14ac:dyDescent="0.35">
      <c r="A6681" s="1"/>
    </row>
    <row r="6682" spans="1:1" x14ac:dyDescent="0.35">
      <c r="A6682" s="1"/>
    </row>
    <row r="6683" spans="1:1" x14ac:dyDescent="0.35">
      <c r="A6683" s="1"/>
    </row>
    <row r="6684" spans="1:1" x14ac:dyDescent="0.35">
      <c r="A6684" s="1"/>
    </row>
    <row r="6685" spans="1:1" x14ac:dyDescent="0.35">
      <c r="A6685" s="1"/>
    </row>
    <row r="6686" spans="1:1" x14ac:dyDescent="0.35">
      <c r="A6686" s="1"/>
    </row>
    <row r="6687" spans="1:1" x14ac:dyDescent="0.35">
      <c r="A6687" s="1"/>
    </row>
    <row r="6688" spans="1:1" x14ac:dyDescent="0.35">
      <c r="A6688" s="1"/>
    </row>
    <row r="6689" spans="1:1" x14ac:dyDescent="0.35">
      <c r="A6689" s="1"/>
    </row>
    <row r="6690" spans="1:1" x14ac:dyDescent="0.35">
      <c r="A6690" s="1"/>
    </row>
    <row r="6691" spans="1:1" x14ac:dyDescent="0.35">
      <c r="A6691" s="1"/>
    </row>
    <row r="6692" spans="1:1" x14ac:dyDescent="0.35">
      <c r="A6692" s="1"/>
    </row>
    <row r="6693" spans="1:1" x14ac:dyDescent="0.35">
      <c r="A6693" s="1"/>
    </row>
    <row r="6694" spans="1:1" x14ac:dyDescent="0.35">
      <c r="A6694" s="1"/>
    </row>
    <row r="6695" spans="1:1" x14ac:dyDescent="0.35">
      <c r="A6695" s="1"/>
    </row>
    <row r="6696" spans="1:1" x14ac:dyDescent="0.35">
      <c r="A6696" s="1"/>
    </row>
    <row r="6697" spans="1:1" x14ac:dyDescent="0.35">
      <c r="A6697" s="1"/>
    </row>
    <row r="6698" spans="1:1" x14ac:dyDescent="0.35">
      <c r="A6698" s="1"/>
    </row>
    <row r="6699" spans="1:1" x14ac:dyDescent="0.35">
      <c r="A6699" s="1"/>
    </row>
    <row r="6700" spans="1:1" x14ac:dyDescent="0.35">
      <c r="A6700" s="1"/>
    </row>
    <row r="6701" spans="1:1" x14ac:dyDescent="0.35">
      <c r="A6701" s="1"/>
    </row>
    <row r="6702" spans="1:1" x14ac:dyDescent="0.35">
      <c r="A6702" s="1"/>
    </row>
    <row r="6703" spans="1:1" x14ac:dyDescent="0.35">
      <c r="A6703" s="1"/>
    </row>
    <row r="6704" spans="1:1" x14ac:dyDescent="0.35">
      <c r="A6704" s="1"/>
    </row>
    <row r="6705" spans="1:1" x14ac:dyDescent="0.35">
      <c r="A6705" s="1"/>
    </row>
    <row r="6706" spans="1:1" x14ac:dyDescent="0.35">
      <c r="A6706" s="1"/>
    </row>
    <row r="6707" spans="1:1" x14ac:dyDescent="0.35">
      <c r="A6707" s="1"/>
    </row>
    <row r="6708" spans="1:1" x14ac:dyDescent="0.35">
      <c r="A6708" s="1"/>
    </row>
    <row r="6709" spans="1:1" x14ac:dyDescent="0.35">
      <c r="A6709" s="1"/>
    </row>
    <row r="6710" spans="1:1" x14ac:dyDescent="0.35">
      <c r="A6710" s="1"/>
    </row>
    <row r="6711" spans="1:1" x14ac:dyDescent="0.35">
      <c r="A6711" s="1"/>
    </row>
    <row r="6712" spans="1:1" x14ac:dyDescent="0.35">
      <c r="A6712" s="1"/>
    </row>
    <row r="6713" spans="1:1" x14ac:dyDescent="0.35">
      <c r="A6713" s="1"/>
    </row>
    <row r="6714" spans="1:1" x14ac:dyDescent="0.35">
      <c r="A6714" s="1"/>
    </row>
    <row r="6715" spans="1:1" x14ac:dyDescent="0.35">
      <c r="A6715" s="1"/>
    </row>
    <row r="6716" spans="1:1" x14ac:dyDescent="0.35">
      <c r="A6716" s="1"/>
    </row>
    <row r="6717" spans="1:1" x14ac:dyDescent="0.35">
      <c r="A6717" s="1"/>
    </row>
    <row r="6718" spans="1:1" x14ac:dyDescent="0.35">
      <c r="A6718" s="1"/>
    </row>
    <row r="6719" spans="1:1" x14ac:dyDescent="0.35">
      <c r="A6719" s="1"/>
    </row>
    <row r="6720" spans="1:1" x14ac:dyDescent="0.35">
      <c r="A6720" s="1"/>
    </row>
    <row r="6721" spans="1:1" x14ac:dyDescent="0.35">
      <c r="A6721" s="1"/>
    </row>
    <row r="6722" spans="1:1" x14ac:dyDescent="0.35">
      <c r="A6722" s="1"/>
    </row>
    <row r="6723" spans="1:1" x14ac:dyDescent="0.35">
      <c r="A6723" s="1"/>
    </row>
    <row r="6724" spans="1:1" x14ac:dyDescent="0.35">
      <c r="A6724" s="1"/>
    </row>
    <row r="6725" spans="1:1" x14ac:dyDescent="0.35">
      <c r="A6725" s="1"/>
    </row>
    <row r="6726" spans="1:1" x14ac:dyDescent="0.35">
      <c r="A6726" s="1"/>
    </row>
    <row r="6727" spans="1:1" x14ac:dyDescent="0.35">
      <c r="A6727" s="1"/>
    </row>
    <row r="6728" spans="1:1" x14ac:dyDescent="0.35">
      <c r="A6728" s="1"/>
    </row>
    <row r="6729" spans="1:1" x14ac:dyDescent="0.35">
      <c r="A6729" s="1"/>
    </row>
    <row r="6730" spans="1:1" x14ac:dyDescent="0.35">
      <c r="A6730" s="1"/>
    </row>
    <row r="6731" spans="1:1" x14ac:dyDescent="0.35">
      <c r="A6731" s="1"/>
    </row>
    <row r="6732" spans="1:1" x14ac:dyDescent="0.35">
      <c r="A6732" s="1"/>
    </row>
    <row r="6733" spans="1:1" x14ac:dyDescent="0.35">
      <c r="A6733" s="1"/>
    </row>
    <row r="6734" spans="1:1" x14ac:dyDescent="0.35">
      <c r="A6734" s="1"/>
    </row>
    <row r="6735" spans="1:1" x14ac:dyDescent="0.35">
      <c r="A6735" s="1"/>
    </row>
    <row r="6736" spans="1:1" x14ac:dyDescent="0.35">
      <c r="A6736" s="1"/>
    </row>
    <row r="6737" spans="1:1" x14ac:dyDescent="0.35">
      <c r="A6737" s="1"/>
    </row>
    <row r="6738" spans="1:1" x14ac:dyDescent="0.35">
      <c r="A6738" s="1"/>
    </row>
    <row r="6739" spans="1:1" x14ac:dyDescent="0.35">
      <c r="A6739" s="1"/>
    </row>
    <row r="6740" spans="1:1" x14ac:dyDescent="0.35">
      <c r="A6740" s="1"/>
    </row>
    <row r="6741" spans="1:1" x14ac:dyDescent="0.35">
      <c r="A6741" s="1"/>
    </row>
    <row r="6742" spans="1:1" x14ac:dyDescent="0.35">
      <c r="A6742" s="1"/>
    </row>
    <row r="6743" spans="1:1" x14ac:dyDescent="0.35">
      <c r="A6743" s="1"/>
    </row>
    <row r="6744" spans="1:1" x14ac:dyDescent="0.35">
      <c r="A6744" s="1"/>
    </row>
    <row r="6745" spans="1:1" x14ac:dyDescent="0.35">
      <c r="A6745" s="1"/>
    </row>
    <row r="6746" spans="1:1" x14ac:dyDescent="0.35">
      <c r="A6746" s="1"/>
    </row>
    <row r="6747" spans="1:1" x14ac:dyDescent="0.35">
      <c r="A6747" s="1"/>
    </row>
    <row r="6748" spans="1:1" x14ac:dyDescent="0.35">
      <c r="A6748" s="1"/>
    </row>
    <row r="6749" spans="1:1" x14ac:dyDescent="0.35">
      <c r="A6749" s="1"/>
    </row>
    <row r="6750" spans="1:1" x14ac:dyDescent="0.35">
      <c r="A6750" s="1"/>
    </row>
    <row r="6751" spans="1:1" x14ac:dyDescent="0.35">
      <c r="A6751" s="1"/>
    </row>
    <row r="6752" spans="1:1" x14ac:dyDescent="0.35">
      <c r="A6752" s="1"/>
    </row>
    <row r="6753" spans="1:1" x14ac:dyDescent="0.35">
      <c r="A6753" s="1"/>
    </row>
    <row r="6754" spans="1:1" x14ac:dyDescent="0.35">
      <c r="A6754" s="1"/>
    </row>
    <row r="6755" spans="1:1" x14ac:dyDescent="0.35">
      <c r="A6755" s="1"/>
    </row>
    <row r="6756" spans="1:1" x14ac:dyDescent="0.35">
      <c r="A6756" s="1"/>
    </row>
    <row r="6757" spans="1:1" x14ac:dyDescent="0.35">
      <c r="A6757" s="1"/>
    </row>
    <row r="6758" spans="1:1" x14ac:dyDescent="0.35">
      <c r="A6758" s="1"/>
    </row>
    <row r="6759" spans="1:1" x14ac:dyDescent="0.35">
      <c r="A6759" s="1"/>
    </row>
    <row r="6760" spans="1:1" x14ac:dyDescent="0.35">
      <c r="A6760" s="1"/>
    </row>
    <row r="6761" spans="1:1" x14ac:dyDescent="0.35">
      <c r="A6761" s="1"/>
    </row>
    <row r="6762" spans="1:1" x14ac:dyDescent="0.35">
      <c r="A6762" s="1"/>
    </row>
    <row r="6763" spans="1:1" x14ac:dyDescent="0.35">
      <c r="A6763" s="1"/>
    </row>
    <row r="6764" spans="1:1" x14ac:dyDescent="0.35">
      <c r="A6764" s="1"/>
    </row>
    <row r="6765" spans="1:1" x14ac:dyDescent="0.35">
      <c r="A6765" s="1"/>
    </row>
    <row r="6766" spans="1:1" x14ac:dyDescent="0.35">
      <c r="A6766" s="1"/>
    </row>
    <row r="6767" spans="1:1" x14ac:dyDescent="0.35">
      <c r="A6767" s="1"/>
    </row>
    <row r="6768" spans="1:1" x14ac:dyDescent="0.35">
      <c r="A6768" s="1"/>
    </row>
    <row r="6769" spans="1:1" x14ac:dyDescent="0.35">
      <c r="A6769" s="1"/>
    </row>
    <row r="6770" spans="1:1" x14ac:dyDescent="0.35">
      <c r="A6770" s="1"/>
    </row>
    <row r="6771" spans="1:1" x14ac:dyDescent="0.35">
      <c r="A6771" s="1"/>
    </row>
    <row r="6772" spans="1:1" x14ac:dyDescent="0.35">
      <c r="A6772" s="1"/>
    </row>
    <row r="6773" spans="1:1" x14ac:dyDescent="0.35">
      <c r="A6773" s="1"/>
    </row>
    <row r="6774" spans="1:1" x14ac:dyDescent="0.35">
      <c r="A6774" s="1"/>
    </row>
    <row r="6775" spans="1:1" x14ac:dyDescent="0.35">
      <c r="A6775" s="1"/>
    </row>
    <row r="6776" spans="1:1" x14ac:dyDescent="0.35">
      <c r="A6776" s="1"/>
    </row>
    <row r="6777" spans="1:1" x14ac:dyDescent="0.35">
      <c r="A6777" s="1"/>
    </row>
    <row r="6778" spans="1:1" x14ac:dyDescent="0.35">
      <c r="A6778" s="1"/>
    </row>
    <row r="6779" spans="1:1" x14ac:dyDescent="0.35">
      <c r="A6779" s="1"/>
    </row>
    <row r="6780" spans="1:1" x14ac:dyDescent="0.35">
      <c r="A6780" s="1"/>
    </row>
    <row r="6781" spans="1:1" x14ac:dyDescent="0.35">
      <c r="A6781" s="1"/>
    </row>
    <row r="6782" spans="1:1" x14ac:dyDescent="0.35">
      <c r="A6782" s="1"/>
    </row>
    <row r="6783" spans="1:1" x14ac:dyDescent="0.35">
      <c r="A6783" s="1"/>
    </row>
    <row r="6784" spans="1:1" x14ac:dyDescent="0.35">
      <c r="A6784" s="1"/>
    </row>
    <row r="6785" spans="1:1" x14ac:dyDescent="0.35">
      <c r="A6785" s="1"/>
    </row>
    <row r="6786" spans="1:1" x14ac:dyDescent="0.35">
      <c r="A6786" s="1"/>
    </row>
    <row r="6787" spans="1:1" x14ac:dyDescent="0.35">
      <c r="A6787" s="1"/>
    </row>
    <row r="6788" spans="1:1" x14ac:dyDescent="0.35">
      <c r="A6788" s="1"/>
    </row>
    <row r="6789" spans="1:1" x14ac:dyDescent="0.35">
      <c r="A6789" s="1"/>
    </row>
    <row r="6790" spans="1:1" x14ac:dyDescent="0.35">
      <c r="A6790" s="1"/>
    </row>
    <row r="6791" spans="1:1" x14ac:dyDescent="0.35">
      <c r="A6791" s="1"/>
    </row>
    <row r="6792" spans="1:1" x14ac:dyDescent="0.35">
      <c r="A6792" s="1"/>
    </row>
    <row r="6793" spans="1:1" x14ac:dyDescent="0.35">
      <c r="A6793" s="1"/>
    </row>
    <row r="6794" spans="1:1" x14ac:dyDescent="0.35">
      <c r="A6794" s="1"/>
    </row>
    <row r="6795" spans="1:1" x14ac:dyDescent="0.35">
      <c r="A6795" s="1"/>
    </row>
    <row r="6796" spans="1:1" x14ac:dyDescent="0.35">
      <c r="A6796" s="1"/>
    </row>
    <row r="6797" spans="1:1" x14ac:dyDescent="0.35">
      <c r="A6797" s="1"/>
    </row>
    <row r="6798" spans="1:1" x14ac:dyDescent="0.35">
      <c r="A6798" s="1"/>
    </row>
    <row r="6799" spans="1:1" x14ac:dyDescent="0.35">
      <c r="A6799" s="1"/>
    </row>
    <row r="6800" spans="1:1" x14ac:dyDescent="0.35">
      <c r="A6800" s="1"/>
    </row>
    <row r="6801" spans="1:1" x14ac:dyDescent="0.35">
      <c r="A6801" s="1"/>
    </row>
    <row r="6802" spans="1:1" x14ac:dyDescent="0.35">
      <c r="A6802" s="1"/>
    </row>
    <row r="6803" spans="1:1" x14ac:dyDescent="0.35">
      <c r="A6803" s="1"/>
    </row>
    <row r="6804" spans="1:1" x14ac:dyDescent="0.35">
      <c r="A6804" s="1"/>
    </row>
    <row r="6805" spans="1:1" x14ac:dyDescent="0.35">
      <c r="A6805" s="1"/>
    </row>
    <row r="6806" spans="1:1" x14ac:dyDescent="0.35">
      <c r="A6806" s="1"/>
    </row>
    <row r="6807" spans="1:1" x14ac:dyDescent="0.35">
      <c r="A6807" s="1"/>
    </row>
    <row r="6808" spans="1:1" x14ac:dyDescent="0.35">
      <c r="A6808" s="1"/>
    </row>
    <row r="6809" spans="1:1" x14ac:dyDescent="0.35">
      <c r="A6809" s="1"/>
    </row>
    <row r="6810" spans="1:1" x14ac:dyDescent="0.35">
      <c r="A6810" s="1"/>
    </row>
    <row r="6811" spans="1:1" x14ac:dyDescent="0.35">
      <c r="A6811" s="1"/>
    </row>
    <row r="6812" spans="1:1" x14ac:dyDescent="0.35">
      <c r="A6812" s="1"/>
    </row>
    <row r="6813" spans="1:1" x14ac:dyDescent="0.35">
      <c r="A6813" s="1"/>
    </row>
    <row r="6814" spans="1:1" x14ac:dyDescent="0.35">
      <c r="A6814" s="1"/>
    </row>
    <row r="6815" spans="1:1" x14ac:dyDescent="0.35">
      <c r="A6815" s="1"/>
    </row>
    <row r="6816" spans="1:1" x14ac:dyDescent="0.35">
      <c r="A6816" s="1"/>
    </row>
    <row r="6817" spans="1:1" x14ac:dyDescent="0.35">
      <c r="A6817" s="1"/>
    </row>
    <row r="6818" spans="1:1" x14ac:dyDescent="0.35">
      <c r="A6818" s="1"/>
    </row>
    <row r="6819" spans="1:1" x14ac:dyDescent="0.35">
      <c r="A6819" s="1"/>
    </row>
    <row r="6820" spans="1:1" x14ac:dyDescent="0.35">
      <c r="A6820" s="1"/>
    </row>
    <row r="6821" spans="1:1" x14ac:dyDescent="0.35">
      <c r="A6821" s="1"/>
    </row>
    <row r="6822" spans="1:1" x14ac:dyDescent="0.35">
      <c r="A6822" s="1"/>
    </row>
    <row r="6823" spans="1:1" x14ac:dyDescent="0.35">
      <c r="A6823" s="1"/>
    </row>
    <row r="6824" spans="1:1" x14ac:dyDescent="0.35">
      <c r="A6824" s="1"/>
    </row>
    <row r="6825" spans="1:1" x14ac:dyDescent="0.35">
      <c r="A6825" s="1"/>
    </row>
    <row r="6826" spans="1:1" x14ac:dyDescent="0.35">
      <c r="A6826" s="1"/>
    </row>
    <row r="6827" spans="1:1" x14ac:dyDescent="0.35">
      <c r="A6827" s="1"/>
    </row>
    <row r="6828" spans="1:1" x14ac:dyDescent="0.35">
      <c r="A6828" s="1"/>
    </row>
    <row r="6829" spans="1:1" x14ac:dyDescent="0.35">
      <c r="A6829" s="1"/>
    </row>
    <row r="6830" spans="1:1" x14ac:dyDescent="0.35">
      <c r="A6830" s="1"/>
    </row>
    <row r="6831" spans="1:1" x14ac:dyDescent="0.35">
      <c r="A6831" s="1"/>
    </row>
    <row r="6832" spans="1:1" x14ac:dyDescent="0.35">
      <c r="A6832" s="1"/>
    </row>
    <row r="6833" spans="1:1" x14ac:dyDescent="0.35">
      <c r="A6833" s="1"/>
    </row>
    <row r="6834" spans="1:1" x14ac:dyDescent="0.35">
      <c r="A6834" s="1"/>
    </row>
    <row r="6835" spans="1:1" x14ac:dyDescent="0.35">
      <c r="A6835" s="1"/>
    </row>
    <row r="6836" spans="1:1" x14ac:dyDescent="0.35">
      <c r="A6836" s="1"/>
    </row>
    <row r="6837" spans="1:1" x14ac:dyDescent="0.35">
      <c r="A6837" s="1"/>
    </row>
    <row r="6838" spans="1:1" x14ac:dyDescent="0.35">
      <c r="A6838" s="1"/>
    </row>
    <row r="6839" spans="1:1" x14ac:dyDescent="0.35">
      <c r="A6839" s="1"/>
    </row>
    <row r="6840" spans="1:1" x14ac:dyDescent="0.35">
      <c r="A6840" s="1"/>
    </row>
    <row r="6841" spans="1:1" x14ac:dyDescent="0.35">
      <c r="A6841" s="1"/>
    </row>
    <row r="6842" spans="1:1" x14ac:dyDescent="0.35">
      <c r="A6842" s="1"/>
    </row>
    <row r="6843" spans="1:1" x14ac:dyDescent="0.35">
      <c r="A6843" s="1"/>
    </row>
    <row r="6844" spans="1:1" x14ac:dyDescent="0.35">
      <c r="A6844" s="1"/>
    </row>
    <row r="6845" spans="1:1" x14ac:dyDescent="0.35">
      <c r="A6845" s="1"/>
    </row>
    <row r="6846" spans="1:1" x14ac:dyDescent="0.35">
      <c r="A6846" s="1"/>
    </row>
    <row r="6847" spans="1:1" x14ac:dyDescent="0.35">
      <c r="A6847" s="1"/>
    </row>
    <row r="6848" spans="1:1" x14ac:dyDescent="0.35">
      <c r="A6848" s="1"/>
    </row>
    <row r="6849" spans="1:1" x14ac:dyDescent="0.35">
      <c r="A6849" s="1"/>
    </row>
    <row r="6850" spans="1:1" x14ac:dyDescent="0.35">
      <c r="A6850" s="1"/>
    </row>
    <row r="6851" spans="1:1" x14ac:dyDescent="0.35">
      <c r="A6851" s="1"/>
    </row>
    <row r="6852" spans="1:1" x14ac:dyDescent="0.35">
      <c r="A6852" s="1"/>
    </row>
    <row r="6853" spans="1:1" x14ac:dyDescent="0.35">
      <c r="A6853" s="1"/>
    </row>
    <row r="6854" spans="1:1" x14ac:dyDescent="0.35">
      <c r="A6854" s="1"/>
    </row>
    <row r="6855" spans="1:1" x14ac:dyDescent="0.35">
      <c r="A6855" s="1"/>
    </row>
    <row r="6856" spans="1:1" x14ac:dyDescent="0.35">
      <c r="A6856" s="1"/>
    </row>
    <row r="6857" spans="1:1" x14ac:dyDescent="0.35">
      <c r="A6857" s="1"/>
    </row>
    <row r="6858" spans="1:1" x14ac:dyDescent="0.35">
      <c r="A6858" s="1"/>
    </row>
    <row r="6859" spans="1:1" x14ac:dyDescent="0.35">
      <c r="A6859" s="1"/>
    </row>
    <row r="6860" spans="1:1" x14ac:dyDescent="0.35">
      <c r="A6860" s="1"/>
    </row>
    <row r="6861" spans="1:1" x14ac:dyDescent="0.35">
      <c r="A6861" s="1"/>
    </row>
    <row r="6862" spans="1:1" x14ac:dyDescent="0.35">
      <c r="A6862" s="1"/>
    </row>
    <row r="6863" spans="1:1" x14ac:dyDescent="0.35">
      <c r="A6863" s="1"/>
    </row>
    <row r="6864" spans="1:1" x14ac:dyDescent="0.35">
      <c r="A6864" s="1"/>
    </row>
    <row r="6865" spans="1:1" x14ac:dyDescent="0.35">
      <c r="A6865" s="1"/>
    </row>
    <row r="6866" spans="1:1" x14ac:dyDescent="0.35">
      <c r="A6866" s="1"/>
    </row>
    <row r="6867" spans="1:1" x14ac:dyDescent="0.35">
      <c r="A6867" s="1"/>
    </row>
    <row r="6868" spans="1:1" x14ac:dyDescent="0.35">
      <c r="A6868" s="1"/>
    </row>
    <row r="6869" spans="1:1" x14ac:dyDescent="0.35">
      <c r="A6869" s="1"/>
    </row>
    <row r="6870" spans="1:1" x14ac:dyDescent="0.35">
      <c r="A6870" s="1"/>
    </row>
    <row r="6871" spans="1:1" x14ac:dyDescent="0.35">
      <c r="A6871" s="1"/>
    </row>
    <row r="6872" spans="1:1" x14ac:dyDescent="0.35">
      <c r="A6872" s="1"/>
    </row>
    <row r="6873" spans="1:1" x14ac:dyDescent="0.35">
      <c r="A6873" s="1"/>
    </row>
    <row r="6874" spans="1:1" x14ac:dyDescent="0.35">
      <c r="A6874" s="1"/>
    </row>
    <row r="6875" spans="1:1" x14ac:dyDescent="0.35">
      <c r="A6875" s="1"/>
    </row>
    <row r="6876" spans="1:1" x14ac:dyDescent="0.35">
      <c r="A6876" s="1"/>
    </row>
    <row r="6877" spans="1:1" x14ac:dyDescent="0.35">
      <c r="A6877" s="1"/>
    </row>
    <row r="6878" spans="1:1" x14ac:dyDescent="0.35">
      <c r="A6878" s="1"/>
    </row>
    <row r="6879" spans="1:1" x14ac:dyDescent="0.35">
      <c r="A6879" s="1"/>
    </row>
    <row r="6880" spans="1:1" x14ac:dyDescent="0.35">
      <c r="A6880" s="1"/>
    </row>
    <row r="6881" spans="1:1" x14ac:dyDescent="0.35">
      <c r="A6881" s="1"/>
    </row>
    <row r="6882" spans="1:1" x14ac:dyDescent="0.35">
      <c r="A6882" s="1"/>
    </row>
    <row r="6883" spans="1:1" x14ac:dyDescent="0.35">
      <c r="A6883" s="1"/>
    </row>
    <row r="6884" spans="1:1" x14ac:dyDescent="0.35">
      <c r="A6884" s="1"/>
    </row>
    <row r="6885" spans="1:1" x14ac:dyDescent="0.35">
      <c r="A6885" s="1"/>
    </row>
    <row r="6886" spans="1:1" x14ac:dyDescent="0.35">
      <c r="A6886" s="1"/>
    </row>
    <row r="6887" spans="1:1" x14ac:dyDescent="0.35">
      <c r="A6887" s="1"/>
    </row>
    <row r="6888" spans="1:1" x14ac:dyDescent="0.35">
      <c r="A6888" s="1"/>
    </row>
    <row r="6889" spans="1:1" x14ac:dyDescent="0.35">
      <c r="A6889" s="1"/>
    </row>
    <row r="6890" spans="1:1" x14ac:dyDescent="0.35">
      <c r="A6890" s="1"/>
    </row>
    <row r="6891" spans="1:1" x14ac:dyDescent="0.35">
      <c r="A6891" s="1"/>
    </row>
    <row r="6892" spans="1:1" x14ac:dyDescent="0.35">
      <c r="A6892" s="1"/>
    </row>
    <row r="6893" spans="1:1" x14ac:dyDescent="0.35">
      <c r="A6893" s="1"/>
    </row>
    <row r="6894" spans="1:1" x14ac:dyDescent="0.35">
      <c r="A6894" s="1"/>
    </row>
    <row r="6895" spans="1:1" x14ac:dyDescent="0.35">
      <c r="A6895" s="1"/>
    </row>
    <row r="6896" spans="1:1" x14ac:dyDescent="0.35">
      <c r="A6896" s="1"/>
    </row>
    <row r="6897" spans="1:1" x14ac:dyDescent="0.35">
      <c r="A6897" s="1"/>
    </row>
    <row r="6898" spans="1:1" x14ac:dyDescent="0.35">
      <c r="A6898" s="1"/>
    </row>
    <row r="6899" spans="1:1" x14ac:dyDescent="0.35">
      <c r="A6899" s="1"/>
    </row>
    <row r="6900" spans="1:1" x14ac:dyDescent="0.35">
      <c r="A6900" s="1"/>
    </row>
    <row r="6901" spans="1:1" x14ac:dyDescent="0.35">
      <c r="A6901" s="1"/>
    </row>
    <row r="6902" spans="1:1" x14ac:dyDescent="0.35">
      <c r="A6902" s="1"/>
    </row>
    <row r="6903" spans="1:1" x14ac:dyDescent="0.35">
      <c r="A6903" s="1"/>
    </row>
    <row r="6904" spans="1:1" x14ac:dyDescent="0.35">
      <c r="A6904" s="1"/>
    </row>
    <row r="6905" spans="1:1" x14ac:dyDescent="0.35">
      <c r="A6905" s="1"/>
    </row>
    <row r="6906" spans="1:1" x14ac:dyDescent="0.35">
      <c r="A6906" s="1"/>
    </row>
    <row r="6907" spans="1:1" x14ac:dyDescent="0.35">
      <c r="A6907" s="1"/>
    </row>
    <row r="6908" spans="1:1" x14ac:dyDescent="0.35">
      <c r="A6908" s="1"/>
    </row>
    <row r="6909" spans="1:1" x14ac:dyDescent="0.35">
      <c r="A6909" s="1"/>
    </row>
    <row r="6910" spans="1:1" x14ac:dyDescent="0.35">
      <c r="A6910" s="1"/>
    </row>
    <row r="6911" spans="1:1" x14ac:dyDescent="0.35">
      <c r="A6911" s="1"/>
    </row>
    <row r="6912" spans="1:1" x14ac:dyDescent="0.35">
      <c r="A6912" s="1"/>
    </row>
    <row r="6913" spans="1:1" x14ac:dyDescent="0.35">
      <c r="A6913" s="1"/>
    </row>
    <row r="6914" spans="1:1" x14ac:dyDescent="0.35">
      <c r="A6914" s="1"/>
    </row>
    <row r="6915" spans="1:1" x14ac:dyDescent="0.35">
      <c r="A6915" s="1"/>
    </row>
    <row r="6916" spans="1:1" x14ac:dyDescent="0.35">
      <c r="A6916" s="1"/>
    </row>
    <row r="6917" spans="1:1" x14ac:dyDescent="0.35">
      <c r="A6917" s="1"/>
    </row>
    <row r="6918" spans="1:1" x14ac:dyDescent="0.35">
      <c r="A6918" s="1"/>
    </row>
    <row r="6919" spans="1:1" x14ac:dyDescent="0.35">
      <c r="A6919" s="1"/>
    </row>
    <row r="6920" spans="1:1" x14ac:dyDescent="0.35">
      <c r="A6920" s="1"/>
    </row>
    <row r="6921" spans="1:1" x14ac:dyDescent="0.35">
      <c r="A6921" s="1"/>
    </row>
    <row r="6922" spans="1:1" x14ac:dyDescent="0.35">
      <c r="A6922" s="1"/>
    </row>
    <row r="6923" spans="1:1" x14ac:dyDescent="0.35">
      <c r="A6923" s="1"/>
    </row>
    <row r="6924" spans="1:1" x14ac:dyDescent="0.35">
      <c r="A6924" s="1"/>
    </row>
    <row r="6925" spans="1:1" x14ac:dyDescent="0.35">
      <c r="A6925" s="1"/>
    </row>
    <row r="6926" spans="1:1" x14ac:dyDescent="0.35">
      <c r="A6926" s="1"/>
    </row>
    <row r="6927" spans="1:1" x14ac:dyDescent="0.35">
      <c r="A6927" s="1"/>
    </row>
    <row r="6928" spans="1:1" x14ac:dyDescent="0.35">
      <c r="A6928" s="1"/>
    </row>
    <row r="6929" spans="1:1" x14ac:dyDescent="0.35">
      <c r="A6929" s="1"/>
    </row>
    <row r="6930" spans="1:1" x14ac:dyDescent="0.35">
      <c r="A6930" s="1"/>
    </row>
    <row r="6931" spans="1:1" x14ac:dyDescent="0.35">
      <c r="A6931" s="1"/>
    </row>
    <row r="6932" spans="1:1" x14ac:dyDescent="0.35">
      <c r="A6932" s="1"/>
    </row>
    <row r="6933" spans="1:1" x14ac:dyDescent="0.35">
      <c r="A6933" s="1"/>
    </row>
    <row r="6934" spans="1:1" x14ac:dyDescent="0.35">
      <c r="A6934" s="1"/>
    </row>
    <row r="6935" spans="1:1" x14ac:dyDescent="0.35">
      <c r="A6935" s="1"/>
    </row>
    <row r="6936" spans="1:1" x14ac:dyDescent="0.35">
      <c r="A6936" s="1"/>
    </row>
    <row r="6937" spans="1:1" x14ac:dyDescent="0.35">
      <c r="A6937" s="1"/>
    </row>
    <row r="6938" spans="1:1" x14ac:dyDescent="0.35">
      <c r="A6938" s="1"/>
    </row>
    <row r="6939" spans="1:1" x14ac:dyDescent="0.35">
      <c r="A6939" s="1"/>
    </row>
    <row r="6940" spans="1:1" x14ac:dyDescent="0.35">
      <c r="A6940" s="1"/>
    </row>
    <row r="6941" spans="1:1" x14ac:dyDescent="0.35">
      <c r="A6941" s="1"/>
    </row>
    <row r="6942" spans="1:1" x14ac:dyDescent="0.35">
      <c r="A6942" s="1"/>
    </row>
    <row r="6943" spans="1:1" x14ac:dyDescent="0.35">
      <c r="A6943" s="1"/>
    </row>
    <row r="6944" spans="1:1" x14ac:dyDescent="0.35">
      <c r="A6944" s="1"/>
    </row>
    <row r="6945" spans="1:1" x14ac:dyDescent="0.35">
      <c r="A6945" s="1"/>
    </row>
    <row r="6946" spans="1:1" x14ac:dyDescent="0.35">
      <c r="A6946" s="1"/>
    </row>
    <row r="6947" spans="1:1" x14ac:dyDescent="0.35">
      <c r="A6947" s="1"/>
    </row>
    <row r="6948" spans="1:1" x14ac:dyDescent="0.35">
      <c r="A6948" s="1"/>
    </row>
    <row r="6949" spans="1:1" x14ac:dyDescent="0.35">
      <c r="A6949" s="1"/>
    </row>
    <row r="6950" spans="1:1" x14ac:dyDescent="0.35">
      <c r="A6950" s="1"/>
    </row>
    <row r="6951" spans="1:1" x14ac:dyDescent="0.35">
      <c r="A6951" s="1"/>
    </row>
    <row r="6952" spans="1:1" x14ac:dyDescent="0.35">
      <c r="A6952" s="1"/>
    </row>
    <row r="6953" spans="1:1" x14ac:dyDescent="0.35">
      <c r="A6953" s="1"/>
    </row>
    <row r="6954" spans="1:1" x14ac:dyDescent="0.35">
      <c r="A6954" s="1"/>
    </row>
    <row r="6955" spans="1:1" x14ac:dyDescent="0.35">
      <c r="A6955" s="1"/>
    </row>
    <row r="6956" spans="1:1" x14ac:dyDescent="0.35">
      <c r="A6956" s="1"/>
    </row>
    <row r="6957" spans="1:1" x14ac:dyDescent="0.35">
      <c r="A6957" s="1"/>
    </row>
    <row r="6958" spans="1:1" x14ac:dyDescent="0.35">
      <c r="A6958" s="1"/>
    </row>
    <row r="6959" spans="1:1" x14ac:dyDescent="0.35">
      <c r="A6959" s="1"/>
    </row>
    <row r="6960" spans="1:1" x14ac:dyDescent="0.35">
      <c r="A6960" s="1"/>
    </row>
    <row r="6961" spans="1:1" x14ac:dyDescent="0.35">
      <c r="A6961" s="1"/>
    </row>
    <row r="6962" spans="1:1" x14ac:dyDescent="0.35">
      <c r="A6962" s="1"/>
    </row>
    <row r="6963" spans="1:1" x14ac:dyDescent="0.35">
      <c r="A6963" s="1"/>
    </row>
    <row r="6964" spans="1:1" x14ac:dyDescent="0.35">
      <c r="A6964" s="1"/>
    </row>
    <row r="6965" spans="1:1" x14ac:dyDescent="0.35">
      <c r="A6965" s="1"/>
    </row>
    <row r="6966" spans="1:1" x14ac:dyDescent="0.35">
      <c r="A6966" s="1"/>
    </row>
    <row r="6967" spans="1:1" x14ac:dyDescent="0.35">
      <c r="A6967" s="1"/>
    </row>
    <row r="6968" spans="1:1" x14ac:dyDescent="0.35">
      <c r="A6968" s="1"/>
    </row>
    <row r="6969" spans="1:1" x14ac:dyDescent="0.35">
      <c r="A6969" s="1"/>
    </row>
    <row r="6970" spans="1:1" x14ac:dyDescent="0.35">
      <c r="A6970" s="1"/>
    </row>
    <row r="6971" spans="1:1" x14ac:dyDescent="0.35">
      <c r="A6971" s="1"/>
    </row>
    <row r="6972" spans="1:1" x14ac:dyDescent="0.35">
      <c r="A6972" s="1"/>
    </row>
    <row r="6973" spans="1:1" x14ac:dyDescent="0.35">
      <c r="A6973" s="1"/>
    </row>
    <row r="6974" spans="1:1" x14ac:dyDescent="0.35">
      <c r="A6974" s="1"/>
    </row>
    <row r="6975" spans="1:1" x14ac:dyDescent="0.35">
      <c r="A6975" s="1"/>
    </row>
    <row r="6976" spans="1:1" x14ac:dyDescent="0.35">
      <c r="A6976" s="1"/>
    </row>
    <row r="6977" spans="1:1" x14ac:dyDescent="0.35">
      <c r="A6977" s="1"/>
    </row>
    <row r="6978" spans="1:1" x14ac:dyDescent="0.35">
      <c r="A6978" s="1"/>
    </row>
    <row r="6979" spans="1:1" x14ac:dyDescent="0.35">
      <c r="A6979" s="1"/>
    </row>
    <row r="6980" spans="1:1" x14ac:dyDescent="0.35">
      <c r="A6980" s="1"/>
    </row>
    <row r="6981" spans="1:1" x14ac:dyDescent="0.35">
      <c r="A6981" s="1"/>
    </row>
    <row r="6982" spans="1:1" x14ac:dyDescent="0.35">
      <c r="A6982" s="1"/>
    </row>
    <row r="6983" spans="1:1" x14ac:dyDescent="0.35">
      <c r="A6983" s="1"/>
    </row>
    <row r="6984" spans="1:1" x14ac:dyDescent="0.35">
      <c r="A6984" s="1"/>
    </row>
    <row r="6985" spans="1:1" x14ac:dyDescent="0.35">
      <c r="A6985" s="1"/>
    </row>
    <row r="6986" spans="1:1" x14ac:dyDescent="0.35">
      <c r="A6986" s="1"/>
    </row>
    <row r="6987" spans="1:1" x14ac:dyDescent="0.35">
      <c r="A6987" s="1"/>
    </row>
    <row r="6988" spans="1:1" x14ac:dyDescent="0.35">
      <c r="A6988" s="1"/>
    </row>
    <row r="6989" spans="1:1" x14ac:dyDescent="0.35">
      <c r="A6989" s="1"/>
    </row>
    <row r="6990" spans="1:1" x14ac:dyDescent="0.35">
      <c r="A6990" s="1"/>
    </row>
    <row r="6991" spans="1:1" x14ac:dyDescent="0.35">
      <c r="A6991" s="1"/>
    </row>
    <row r="6992" spans="1:1" x14ac:dyDescent="0.35">
      <c r="A6992" s="1"/>
    </row>
    <row r="6993" spans="1:1" x14ac:dyDescent="0.35">
      <c r="A6993" s="1"/>
    </row>
    <row r="6994" spans="1:1" x14ac:dyDescent="0.35">
      <c r="A6994" s="1"/>
    </row>
    <row r="6995" spans="1:1" x14ac:dyDescent="0.35">
      <c r="A6995" s="1"/>
    </row>
    <row r="6996" spans="1:1" x14ac:dyDescent="0.35">
      <c r="A6996" s="1"/>
    </row>
    <row r="6997" spans="1:1" x14ac:dyDescent="0.35">
      <c r="A6997" s="1"/>
    </row>
    <row r="6998" spans="1:1" x14ac:dyDescent="0.35">
      <c r="A6998" s="1"/>
    </row>
    <row r="6999" spans="1:1" x14ac:dyDescent="0.35">
      <c r="A6999" s="1"/>
    </row>
    <row r="7000" spans="1:1" x14ac:dyDescent="0.35">
      <c r="A7000" s="1"/>
    </row>
    <row r="7001" spans="1:1" x14ac:dyDescent="0.35">
      <c r="A7001" s="1"/>
    </row>
    <row r="7002" spans="1:1" x14ac:dyDescent="0.35">
      <c r="A7002" s="1"/>
    </row>
    <row r="7003" spans="1:1" x14ac:dyDescent="0.35">
      <c r="A7003" s="1"/>
    </row>
    <row r="7004" spans="1:1" x14ac:dyDescent="0.35">
      <c r="A7004" s="1"/>
    </row>
    <row r="7005" spans="1:1" x14ac:dyDescent="0.35">
      <c r="A7005" s="1"/>
    </row>
    <row r="7006" spans="1:1" x14ac:dyDescent="0.35">
      <c r="A7006" s="1"/>
    </row>
    <row r="7007" spans="1:1" x14ac:dyDescent="0.35">
      <c r="A7007" s="1"/>
    </row>
    <row r="7008" spans="1:1" x14ac:dyDescent="0.35">
      <c r="A7008" s="1"/>
    </row>
    <row r="7009" spans="1:1" x14ac:dyDescent="0.35">
      <c r="A7009" s="1"/>
    </row>
    <row r="7010" spans="1:1" x14ac:dyDescent="0.35">
      <c r="A7010" s="1"/>
    </row>
    <row r="7011" spans="1:1" x14ac:dyDescent="0.35">
      <c r="A7011" s="1"/>
    </row>
    <row r="7012" spans="1:1" x14ac:dyDescent="0.35">
      <c r="A7012" s="1"/>
    </row>
    <row r="7013" spans="1:1" x14ac:dyDescent="0.35">
      <c r="A7013" s="1"/>
    </row>
    <row r="7014" spans="1:1" x14ac:dyDescent="0.35">
      <c r="A7014" s="1"/>
    </row>
    <row r="7015" spans="1:1" x14ac:dyDescent="0.35">
      <c r="A7015" s="1"/>
    </row>
    <row r="7016" spans="1:1" x14ac:dyDescent="0.35">
      <c r="A7016" s="1"/>
    </row>
    <row r="7017" spans="1:1" x14ac:dyDescent="0.35">
      <c r="A7017" s="1"/>
    </row>
    <row r="7018" spans="1:1" x14ac:dyDescent="0.35">
      <c r="A7018" s="1"/>
    </row>
    <row r="7019" spans="1:1" x14ac:dyDescent="0.35">
      <c r="A7019" s="1"/>
    </row>
    <row r="7020" spans="1:1" x14ac:dyDescent="0.35">
      <c r="A7020" s="1"/>
    </row>
    <row r="7021" spans="1:1" x14ac:dyDescent="0.35">
      <c r="A7021" s="1"/>
    </row>
    <row r="7022" spans="1:1" x14ac:dyDescent="0.35">
      <c r="A7022" s="1"/>
    </row>
    <row r="7023" spans="1:1" x14ac:dyDescent="0.35">
      <c r="A7023" s="1"/>
    </row>
    <row r="7024" spans="1:1" x14ac:dyDescent="0.35">
      <c r="A7024" s="1"/>
    </row>
    <row r="7025" spans="1:1" x14ac:dyDescent="0.35">
      <c r="A7025" s="1"/>
    </row>
    <row r="7026" spans="1:1" x14ac:dyDescent="0.35">
      <c r="A7026" s="1"/>
    </row>
    <row r="7027" spans="1:1" x14ac:dyDescent="0.35">
      <c r="A7027" s="1"/>
    </row>
    <row r="7028" spans="1:1" x14ac:dyDescent="0.35">
      <c r="A7028" s="1"/>
    </row>
    <row r="7029" spans="1:1" x14ac:dyDescent="0.35">
      <c r="A7029" s="1"/>
    </row>
    <row r="7030" spans="1:1" x14ac:dyDescent="0.35">
      <c r="A7030" s="1"/>
    </row>
    <row r="7031" spans="1:1" x14ac:dyDescent="0.35">
      <c r="A7031" s="1"/>
    </row>
    <row r="7032" spans="1:1" x14ac:dyDescent="0.35">
      <c r="A7032" s="1"/>
    </row>
    <row r="7033" spans="1:1" x14ac:dyDescent="0.35">
      <c r="A7033" s="1"/>
    </row>
    <row r="7034" spans="1:1" x14ac:dyDescent="0.35">
      <c r="A7034" s="1"/>
    </row>
    <row r="7035" spans="1:1" x14ac:dyDescent="0.35">
      <c r="A7035" s="1"/>
    </row>
    <row r="7036" spans="1:1" x14ac:dyDescent="0.35">
      <c r="A7036" s="1"/>
    </row>
    <row r="7037" spans="1:1" x14ac:dyDescent="0.35">
      <c r="A7037" s="1"/>
    </row>
    <row r="7038" spans="1:1" x14ac:dyDescent="0.35">
      <c r="A7038" s="1"/>
    </row>
    <row r="7039" spans="1:1" x14ac:dyDescent="0.35">
      <c r="A7039" s="1"/>
    </row>
    <row r="7040" spans="1:1" x14ac:dyDescent="0.35">
      <c r="A7040" s="1"/>
    </row>
    <row r="7041" spans="1:1" x14ac:dyDescent="0.35">
      <c r="A7041" s="1"/>
    </row>
    <row r="7042" spans="1:1" x14ac:dyDescent="0.35">
      <c r="A7042" s="1"/>
    </row>
    <row r="7043" spans="1:1" x14ac:dyDescent="0.35">
      <c r="A7043" s="1"/>
    </row>
    <row r="7044" spans="1:1" x14ac:dyDescent="0.35">
      <c r="A7044" s="1"/>
    </row>
    <row r="7045" spans="1:1" x14ac:dyDescent="0.35">
      <c r="A7045" s="1"/>
    </row>
    <row r="7046" spans="1:1" x14ac:dyDescent="0.35">
      <c r="A7046" s="1"/>
    </row>
    <row r="7047" spans="1:1" x14ac:dyDescent="0.35">
      <c r="A7047" s="1"/>
    </row>
    <row r="7048" spans="1:1" x14ac:dyDescent="0.35">
      <c r="A7048" s="1"/>
    </row>
    <row r="7049" spans="1:1" x14ac:dyDescent="0.35">
      <c r="A7049" s="1"/>
    </row>
    <row r="7050" spans="1:1" x14ac:dyDescent="0.35">
      <c r="A7050" s="1"/>
    </row>
    <row r="7051" spans="1:1" x14ac:dyDescent="0.35">
      <c r="A7051" s="1"/>
    </row>
    <row r="7052" spans="1:1" x14ac:dyDescent="0.35">
      <c r="A7052" s="1"/>
    </row>
    <row r="7053" spans="1:1" x14ac:dyDescent="0.35">
      <c r="A7053" s="1"/>
    </row>
    <row r="7054" spans="1:1" x14ac:dyDescent="0.35">
      <c r="A7054" s="1"/>
    </row>
    <row r="7055" spans="1:1" x14ac:dyDescent="0.35">
      <c r="A7055" s="1"/>
    </row>
    <row r="7056" spans="1:1" x14ac:dyDescent="0.35">
      <c r="A7056" s="1"/>
    </row>
    <row r="7057" spans="1:1" x14ac:dyDescent="0.35">
      <c r="A7057" s="1"/>
    </row>
    <row r="7058" spans="1:1" x14ac:dyDescent="0.35">
      <c r="A7058" s="1"/>
    </row>
    <row r="7059" spans="1:1" x14ac:dyDescent="0.35">
      <c r="A7059" s="1"/>
    </row>
    <row r="7060" spans="1:1" x14ac:dyDescent="0.35">
      <c r="A7060" s="1"/>
    </row>
    <row r="7061" spans="1:1" x14ac:dyDescent="0.35">
      <c r="A7061" s="1"/>
    </row>
    <row r="7062" spans="1:1" x14ac:dyDescent="0.35">
      <c r="A7062" s="1"/>
    </row>
    <row r="7063" spans="1:1" x14ac:dyDescent="0.35">
      <c r="A7063" s="1"/>
    </row>
    <row r="7064" spans="1:1" x14ac:dyDescent="0.35">
      <c r="A7064" s="1"/>
    </row>
    <row r="7065" spans="1:1" x14ac:dyDescent="0.35">
      <c r="A7065" s="1"/>
    </row>
    <row r="7066" spans="1:1" x14ac:dyDescent="0.35">
      <c r="A7066" s="1"/>
    </row>
    <row r="7067" spans="1:1" x14ac:dyDescent="0.35">
      <c r="A7067" s="1"/>
    </row>
    <row r="7068" spans="1:1" x14ac:dyDescent="0.35">
      <c r="A7068" s="1"/>
    </row>
    <row r="7069" spans="1:1" x14ac:dyDescent="0.35">
      <c r="A7069" s="1"/>
    </row>
    <row r="7070" spans="1:1" x14ac:dyDescent="0.35">
      <c r="A7070" s="1"/>
    </row>
    <row r="7071" spans="1:1" x14ac:dyDescent="0.35">
      <c r="A7071" s="1"/>
    </row>
    <row r="7072" spans="1:1" x14ac:dyDescent="0.35">
      <c r="A7072" s="1"/>
    </row>
    <row r="7073" spans="1:1" x14ac:dyDescent="0.35">
      <c r="A7073" s="1"/>
    </row>
    <row r="7074" spans="1:1" x14ac:dyDescent="0.35">
      <c r="A7074" s="1"/>
    </row>
    <row r="7075" spans="1:1" x14ac:dyDescent="0.35">
      <c r="A7075" s="1"/>
    </row>
    <row r="7076" spans="1:1" x14ac:dyDescent="0.35">
      <c r="A7076" s="1"/>
    </row>
    <row r="7077" spans="1:1" x14ac:dyDescent="0.35">
      <c r="A7077" s="1"/>
    </row>
    <row r="7078" spans="1:1" x14ac:dyDescent="0.35">
      <c r="A7078" s="1"/>
    </row>
    <row r="7079" spans="1:1" x14ac:dyDescent="0.35">
      <c r="A7079" s="1"/>
    </row>
    <row r="7080" spans="1:1" x14ac:dyDescent="0.35">
      <c r="A7080" s="1"/>
    </row>
    <row r="7081" spans="1:1" x14ac:dyDescent="0.35">
      <c r="A7081" s="1"/>
    </row>
    <row r="7082" spans="1:1" x14ac:dyDescent="0.35">
      <c r="A7082" s="1"/>
    </row>
    <row r="7083" spans="1:1" x14ac:dyDescent="0.35">
      <c r="A7083" s="1"/>
    </row>
    <row r="7084" spans="1:1" x14ac:dyDescent="0.35">
      <c r="A7084" s="1"/>
    </row>
    <row r="7085" spans="1:1" x14ac:dyDescent="0.35">
      <c r="A7085" s="1"/>
    </row>
    <row r="7086" spans="1:1" x14ac:dyDescent="0.35">
      <c r="A7086" s="1"/>
    </row>
    <row r="7087" spans="1:1" x14ac:dyDescent="0.35">
      <c r="A7087" s="1"/>
    </row>
    <row r="7088" spans="1:1" x14ac:dyDescent="0.35">
      <c r="A7088" s="1"/>
    </row>
    <row r="7089" spans="1:1" x14ac:dyDescent="0.35">
      <c r="A7089" s="1"/>
    </row>
    <row r="7090" spans="1:1" x14ac:dyDescent="0.35">
      <c r="A7090" s="1"/>
    </row>
    <row r="7091" spans="1:1" x14ac:dyDescent="0.35">
      <c r="A7091" s="1"/>
    </row>
    <row r="7092" spans="1:1" x14ac:dyDescent="0.35">
      <c r="A7092" s="1"/>
    </row>
    <row r="7093" spans="1:1" x14ac:dyDescent="0.35">
      <c r="A7093" s="1"/>
    </row>
    <row r="7094" spans="1:1" x14ac:dyDescent="0.35">
      <c r="A7094" s="1"/>
    </row>
    <row r="7095" spans="1:1" x14ac:dyDescent="0.35">
      <c r="A7095" s="1"/>
    </row>
    <row r="7096" spans="1:1" x14ac:dyDescent="0.35">
      <c r="A7096" s="1"/>
    </row>
    <row r="7097" spans="1:1" x14ac:dyDescent="0.35">
      <c r="A7097" s="1"/>
    </row>
    <row r="7098" spans="1:1" x14ac:dyDescent="0.35">
      <c r="A7098" s="1"/>
    </row>
    <row r="7099" spans="1:1" x14ac:dyDescent="0.35">
      <c r="A7099" s="1"/>
    </row>
    <row r="7100" spans="1:1" x14ac:dyDescent="0.35">
      <c r="A7100" s="1"/>
    </row>
    <row r="7101" spans="1:1" x14ac:dyDescent="0.35">
      <c r="A7101" s="1"/>
    </row>
    <row r="7102" spans="1:1" x14ac:dyDescent="0.35">
      <c r="A7102" s="1"/>
    </row>
    <row r="7103" spans="1:1" x14ac:dyDescent="0.35">
      <c r="A7103" s="1"/>
    </row>
    <row r="7104" spans="1:1" x14ac:dyDescent="0.35">
      <c r="A7104" s="1"/>
    </row>
    <row r="7105" spans="1:1" x14ac:dyDescent="0.35">
      <c r="A7105" s="1"/>
    </row>
    <row r="7106" spans="1:1" x14ac:dyDescent="0.35">
      <c r="A7106" s="1"/>
    </row>
    <row r="7107" spans="1:1" x14ac:dyDescent="0.35">
      <c r="A7107" s="1"/>
    </row>
    <row r="7108" spans="1:1" x14ac:dyDescent="0.35">
      <c r="A7108" s="1"/>
    </row>
    <row r="7109" spans="1:1" x14ac:dyDescent="0.35">
      <c r="A7109" s="1"/>
    </row>
    <row r="7110" spans="1:1" x14ac:dyDescent="0.35">
      <c r="A7110" s="1"/>
    </row>
    <row r="7111" spans="1:1" x14ac:dyDescent="0.35">
      <c r="A7111" s="1"/>
    </row>
    <row r="7112" spans="1:1" x14ac:dyDescent="0.35">
      <c r="A7112" s="1"/>
    </row>
    <row r="7113" spans="1:1" x14ac:dyDescent="0.35">
      <c r="A7113" s="1"/>
    </row>
    <row r="7114" spans="1:1" x14ac:dyDescent="0.35">
      <c r="A7114" s="1"/>
    </row>
    <row r="7115" spans="1:1" x14ac:dyDescent="0.35">
      <c r="A7115" s="1"/>
    </row>
    <row r="7116" spans="1:1" x14ac:dyDescent="0.35">
      <c r="A7116" s="1"/>
    </row>
    <row r="7117" spans="1:1" x14ac:dyDescent="0.35">
      <c r="A7117" s="1"/>
    </row>
    <row r="7118" spans="1:1" x14ac:dyDescent="0.35">
      <c r="A7118" s="1"/>
    </row>
    <row r="7119" spans="1:1" x14ac:dyDescent="0.35">
      <c r="A7119" s="1"/>
    </row>
    <row r="7120" spans="1:1" x14ac:dyDescent="0.35">
      <c r="A7120" s="1"/>
    </row>
    <row r="7121" spans="1:1" x14ac:dyDescent="0.35">
      <c r="A7121" s="1"/>
    </row>
    <row r="7122" spans="1:1" x14ac:dyDescent="0.35">
      <c r="A7122" s="1"/>
    </row>
    <row r="7123" spans="1:1" x14ac:dyDescent="0.35">
      <c r="A7123" s="1"/>
    </row>
    <row r="7124" spans="1:1" x14ac:dyDescent="0.35">
      <c r="A7124" s="1"/>
    </row>
    <row r="7125" spans="1:1" x14ac:dyDescent="0.35">
      <c r="A7125" s="1"/>
    </row>
    <row r="7126" spans="1:1" x14ac:dyDescent="0.35">
      <c r="A7126" s="1"/>
    </row>
    <row r="7127" spans="1:1" x14ac:dyDescent="0.35">
      <c r="A7127" s="1"/>
    </row>
    <row r="7128" spans="1:1" x14ac:dyDescent="0.35">
      <c r="A7128" s="1"/>
    </row>
    <row r="7129" spans="1:1" x14ac:dyDescent="0.35">
      <c r="A7129" s="1"/>
    </row>
    <row r="7130" spans="1:1" x14ac:dyDescent="0.35">
      <c r="A7130" s="1"/>
    </row>
    <row r="7131" spans="1:1" x14ac:dyDescent="0.35">
      <c r="A7131" s="1"/>
    </row>
    <row r="7132" spans="1:1" x14ac:dyDescent="0.35">
      <c r="A7132" s="1"/>
    </row>
    <row r="7133" spans="1:1" x14ac:dyDescent="0.35">
      <c r="A7133" s="1"/>
    </row>
    <row r="7134" spans="1:1" x14ac:dyDescent="0.35">
      <c r="A7134" s="1"/>
    </row>
    <row r="7135" spans="1:1" x14ac:dyDescent="0.35">
      <c r="A7135" s="1"/>
    </row>
    <row r="7136" spans="1:1" x14ac:dyDescent="0.35">
      <c r="A7136" s="1"/>
    </row>
    <row r="7137" spans="1:1" x14ac:dyDescent="0.35">
      <c r="A7137" s="1"/>
    </row>
    <row r="7138" spans="1:1" x14ac:dyDescent="0.35">
      <c r="A7138" s="1"/>
    </row>
    <row r="7139" spans="1:1" x14ac:dyDescent="0.35">
      <c r="A7139" s="1"/>
    </row>
    <row r="7140" spans="1:1" x14ac:dyDescent="0.35">
      <c r="A7140" s="1"/>
    </row>
    <row r="7141" spans="1:1" x14ac:dyDescent="0.35">
      <c r="A7141" s="1"/>
    </row>
    <row r="7142" spans="1:1" x14ac:dyDescent="0.35">
      <c r="A7142" s="1"/>
    </row>
    <row r="7143" spans="1:1" x14ac:dyDescent="0.35">
      <c r="A7143" s="1"/>
    </row>
    <row r="7144" spans="1:1" x14ac:dyDescent="0.35">
      <c r="A7144" s="1"/>
    </row>
    <row r="7145" spans="1:1" x14ac:dyDescent="0.35">
      <c r="A7145" s="1"/>
    </row>
    <row r="7146" spans="1:1" x14ac:dyDescent="0.35">
      <c r="A7146" s="1"/>
    </row>
    <row r="7147" spans="1:1" x14ac:dyDescent="0.35">
      <c r="A7147" s="1"/>
    </row>
    <row r="7148" spans="1:1" x14ac:dyDescent="0.35">
      <c r="A7148" s="1"/>
    </row>
    <row r="7149" spans="1:1" x14ac:dyDescent="0.35">
      <c r="A7149" s="1"/>
    </row>
    <row r="7150" spans="1:1" x14ac:dyDescent="0.35">
      <c r="A7150" s="1"/>
    </row>
    <row r="7151" spans="1:1" x14ac:dyDescent="0.35">
      <c r="A7151" s="1"/>
    </row>
    <row r="7152" spans="1:1" x14ac:dyDescent="0.35">
      <c r="A7152" s="1"/>
    </row>
    <row r="7153" spans="1:1" x14ac:dyDescent="0.35">
      <c r="A7153" s="1"/>
    </row>
    <row r="7154" spans="1:1" x14ac:dyDescent="0.35">
      <c r="A7154" s="1"/>
    </row>
    <row r="7155" spans="1:1" x14ac:dyDescent="0.35">
      <c r="A7155" s="1"/>
    </row>
    <row r="7156" spans="1:1" x14ac:dyDescent="0.35">
      <c r="A7156" s="1"/>
    </row>
    <row r="7157" spans="1:1" x14ac:dyDescent="0.35">
      <c r="A7157" s="1"/>
    </row>
    <row r="7158" spans="1:1" x14ac:dyDescent="0.35">
      <c r="A7158" s="1"/>
    </row>
    <row r="7159" spans="1:1" x14ac:dyDescent="0.35">
      <c r="A7159" s="1"/>
    </row>
    <row r="7160" spans="1:1" x14ac:dyDescent="0.35">
      <c r="A7160" s="1"/>
    </row>
    <row r="7161" spans="1:1" x14ac:dyDescent="0.35">
      <c r="A7161" s="1"/>
    </row>
    <row r="7162" spans="1:1" x14ac:dyDescent="0.35">
      <c r="A7162" s="1"/>
    </row>
    <row r="7163" spans="1:1" x14ac:dyDescent="0.35">
      <c r="A7163" s="1"/>
    </row>
    <row r="7164" spans="1:1" x14ac:dyDescent="0.35">
      <c r="A7164" s="1"/>
    </row>
    <row r="7165" spans="1:1" x14ac:dyDescent="0.35">
      <c r="A7165" s="1"/>
    </row>
    <row r="7166" spans="1:1" x14ac:dyDescent="0.35">
      <c r="A7166" s="1"/>
    </row>
    <row r="7167" spans="1:1" x14ac:dyDescent="0.35">
      <c r="A7167" s="1"/>
    </row>
    <row r="7168" spans="1:1" x14ac:dyDescent="0.35">
      <c r="A7168" s="1"/>
    </row>
    <row r="7169" spans="1:1" x14ac:dyDescent="0.35">
      <c r="A7169" s="1"/>
    </row>
    <row r="7170" spans="1:1" x14ac:dyDescent="0.35">
      <c r="A7170" s="1"/>
    </row>
    <row r="7171" spans="1:1" x14ac:dyDescent="0.35">
      <c r="A7171" s="1"/>
    </row>
    <row r="7172" spans="1:1" x14ac:dyDescent="0.35">
      <c r="A7172" s="1"/>
    </row>
    <row r="7173" spans="1:1" x14ac:dyDescent="0.35">
      <c r="A7173" s="1"/>
    </row>
    <row r="7174" spans="1:1" x14ac:dyDescent="0.35">
      <c r="A7174" s="1"/>
    </row>
    <row r="7175" spans="1:1" x14ac:dyDescent="0.35">
      <c r="A7175" s="1"/>
    </row>
    <row r="7176" spans="1:1" x14ac:dyDescent="0.35">
      <c r="A7176" s="1"/>
    </row>
    <row r="7177" spans="1:1" x14ac:dyDescent="0.35">
      <c r="A7177" s="1"/>
    </row>
    <row r="7178" spans="1:1" x14ac:dyDescent="0.35">
      <c r="A7178" s="1"/>
    </row>
    <row r="7179" spans="1:1" x14ac:dyDescent="0.35">
      <c r="A7179" s="1"/>
    </row>
    <row r="7180" spans="1:1" x14ac:dyDescent="0.35">
      <c r="A7180" s="1"/>
    </row>
    <row r="7181" spans="1:1" x14ac:dyDescent="0.35">
      <c r="A7181" s="1"/>
    </row>
    <row r="7182" spans="1:1" x14ac:dyDescent="0.35">
      <c r="A7182" s="1"/>
    </row>
    <row r="7183" spans="1:1" x14ac:dyDescent="0.35">
      <c r="A7183" s="1"/>
    </row>
    <row r="7184" spans="1:1" x14ac:dyDescent="0.35">
      <c r="A7184" s="1"/>
    </row>
    <row r="7185" spans="1:1" x14ac:dyDescent="0.35">
      <c r="A7185" s="1"/>
    </row>
    <row r="7186" spans="1:1" x14ac:dyDescent="0.35">
      <c r="A7186" s="1"/>
    </row>
    <row r="7187" spans="1:1" x14ac:dyDescent="0.35">
      <c r="A7187" s="1"/>
    </row>
    <row r="7188" spans="1:1" x14ac:dyDescent="0.35">
      <c r="A7188" s="1"/>
    </row>
    <row r="7189" spans="1:1" x14ac:dyDescent="0.35">
      <c r="A7189" s="1"/>
    </row>
    <row r="7190" spans="1:1" x14ac:dyDescent="0.35">
      <c r="A7190" s="1"/>
    </row>
    <row r="7191" spans="1:1" x14ac:dyDescent="0.35">
      <c r="A7191" s="1"/>
    </row>
    <row r="7192" spans="1:1" x14ac:dyDescent="0.35">
      <c r="A7192" s="1"/>
    </row>
    <row r="7193" spans="1:1" x14ac:dyDescent="0.35">
      <c r="A7193" s="1"/>
    </row>
    <row r="7194" spans="1:1" x14ac:dyDescent="0.35">
      <c r="A7194" s="1"/>
    </row>
    <row r="7195" spans="1:1" x14ac:dyDescent="0.35">
      <c r="A7195" s="1"/>
    </row>
    <row r="7196" spans="1:1" x14ac:dyDescent="0.35">
      <c r="A7196" s="1"/>
    </row>
    <row r="7197" spans="1:1" x14ac:dyDescent="0.35">
      <c r="A7197" s="1"/>
    </row>
    <row r="7198" spans="1:1" x14ac:dyDescent="0.35">
      <c r="A7198" s="1"/>
    </row>
    <row r="7199" spans="1:1" x14ac:dyDescent="0.35">
      <c r="A7199" s="1"/>
    </row>
    <row r="7200" spans="1:1" x14ac:dyDescent="0.35">
      <c r="A7200" s="1"/>
    </row>
    <row r="7201" spans="1:1" x14ac:dyDescent="0.35">
      <c r="A7201" s="1"/>
    </row>
    <row r="7202" spans="1:1" x14ac:dyDescent="0.35">
      <c r="A7202" s="1"/>
    </row>
    <row r="7203" spans="1:1" x14ac:dyDescent="0.35">
      <c r="A7203" s="1"/>
    </row>
    <row r="7204" spans="1:1" x14ac:dyDescent="0.35">
      <c r="A7204" s="1"/>
    </row>
    <row r="7205" spans="1:1" x14ac:dyDescent="0.35">
      <c r="A7205" s="1"/>
    </row>
    <row r="7206" spans="1:1" x14ac:dyDescent="0.35">
      <c r="A7206" s="1"/>
    </row>
    <row r="7207" spans="1:1" x14ac:dyDescent="0.35">
      <c r="A7207" s="1"/>
    </row>
    <row r="7208" spans="1:1" x14ac:dyDescent="0.35">
      <c r="A7208" s="1"/>
    </row>
    <row r="7209" spans="1:1" x14ac:dyDescent="0.35">
      <c r="A7209" s="1"/>
    </row>
    <row r="7210" spans="1:1" x14ac:dyDescent="0.35">
      <c r="A7210" s="1"/>
    </row>
    <row r="7211" spans="1:1" x14ac:dyDescent="0.35">
      <c r="A7211" s="1"/>
    </row>
    <row r="7212" spans="1:1" x14ac:dyDescent="0.35">
      <c r="A7212" s="1"/>
    </row>
    <row r="7213" spans="1:1" x14ac:dyDescent="0.35">
      <c r="A7213" s="1"/>
    </row>
    <row r="7214" spans="1:1" x14ac:dyDescent="0.35">
      <c r="A7214" s="1"/>
    </row>
    <row r="7215" spans="1:1" x14ac:dyDescent="0.35">
      <c r="A7215" s="1"/>
    </row>
    <row r="7216" spans="1:1" x14ac:dyDescent="0.35">
      <c r="A7216" s="1"/>
    </row>
    <row r="7217" spans="1:1" x14ac:dyDescent="0.35">
      <c r="A7217" s="1"/>
    </row>
    <row r="7218" spans="1:1" x14ac:dyDescent="0.35">
      <c r="A7218" s="1"/>
    </row>
    <row r="7219" spans="1:1" x14ac:dyDescent="0.35">
      <c r="A7219" s="1"/>
    </row>
    <row r="7220" spans="1:1" x14ac:dyDescent="0.35">
      <c r="A7220" s="1"/>
    </row>
    <row r="7221" spans="1:1" x14ac:dyDescent="0.35">
      <c r="A7221" s="1"/>
    </row>
    <row r="7222" spans="1:1" x14ac:dyDescent="0.35">
      <c r="A7222" s="1"/>
    </row>
    <row r="7223" spans="1:1" x14ac:dyDescent="0.35">
      <c r="A7223" s="1"/>
    </row>
    <row r="7224" spans="1:1" x14ac:dyDescent="0.35">
      <c r="A7224" s="1"/>
    </row>
    <row r="7225" spans="1:1" x14ac:dyDescent="0.35">
      <c r="A7225" s="1"/>
    </row>
    <row r="7226" spans="1:1" x14ac:dyDescent="0.35">
      <c r="A7226" s="1"/>
    </row>
    <row r="7227" spans="1:1" x14ac:dyDescent="0.35">
      <c r="A7227" s="1"/>
    </row>
    <row r="7228" spans="1:1" x14ac:dyDescent="0.35">
      <c r="A7228" s="1"/>
    </row>
    <row r="7229" spans="1:1" x14ac:dyDescent="0.35">
      <c r="A7229" s="1"/>
    </row>
    <row r="7230" spans="1:1" x14ac:dyDescent="0.35">
      <c r="A7230" s="1"/>
    </row>
    <row r="7231" spans="1:1" x14ac:dyDescent="0.35">
      <c r="A7231" s="1"/>
    </row>
    <row r="7232" spans="1:1" x14ac:dyDescent="0.35">
      <c r="A7232" s="1"/>
    </row>
    <row r="7233" spans="1:1" x14ac:dyDescent="0.35">
      <c r="A7233" s="1"/>
    </row>
    <row r="7234" spans="1:1" x14ac:dyDescent="0.35">
      <c r="A7234" s="1"/>
    </row>
    <row r="7235" spans="1:1" x14ac:dyDescent="0.35">
      <c r="A7235" s="1"/>
    </row>
    <row r="7236" spans="1:1" x14ac:dyDescent="0.35">
      <c r="A7236" s="1"/>
    </row>
    <row r="7237" spans="1:1" x14ac:dyDescent="0.35">
      <c r="A7237" s="1"/>
    </row>
    <row r="7238" spans="1:1" x14ac:dyDescent="0.35">
      <c r="A7238" s="1"/>
    </row>
    <row r="7239" spans="1:1" x14ac:dyDescent="0.35">
      <c r="A7239" s="1"/>
    </row>
    <row r="7240" spans="1:1" x14ac:dyDescent="0.35">
      <c r="A7240" s="1"/>
    </row>
    <row r="7241" spans="1:1" x14ac:dyDescent="0.35">
      <c r="A7241" s="1"/>
    </row>
    <row r="7242" spans="1:1" x14ac:dyDescent="0.35">
      <c r="A7242" s="1"/>
    </row>
    <row r="7243" spans="1:1" x14ac:dyDescent="0.35">
      <c r="A7243" s="1"/>
    </row>
    <row r="7244" spans="1:1" x14ac:dyDescent="0.35">
      <c r="A7244" s="1"/>
    </row>
    <row r="7245" spans="1:1" x14ac:dyDescent="0.35">
      <c r="A7245" s="1"/>
    </row>
    <row r="7246" spans="1:1" x14ac:dyDescent="0.35">
      <c r="A7246" s="1"/>
    </row>
    <row r="7247" spans="1:1" x14ac:dyDescent="0.35">
      <c r="A7247" s="1"/>
    </row>
    <row r="7248" spans="1:1" x14ac:dyDescent="0.35">
      <c r="A7248" s="1"/>
    </row>
    <row r="7249" spans="1:1" x14ac:dyDescent="0.35">
      <c r="A7249" s="1"/>
    </row>
    <row r="7250" spans="1:1" x14ac:dyDescent="0.35">
      <c r="A7250" s="1"/>
    </row>
    <row r="7251" spans="1:1" x14ac:dyDescent="0.35">
      <c r="A7251" s="1"/>
    </row>
    <row r="7252" spans="1:1" x14ac:dyDescent="0.35">
      <c r="A7252" s="1"/>
    </row>
    <row r="7253" spans="1:1" x14ac:dyDescent="0.35">
      <c r="A7253" s="1"/>
    </row>
    <row r="7254" spans="1:1" x14ac:dyDescent="0.35">
      <c r="A7254" s="1"/>
    </row>
    <row r="7255" spans="1:1" x14ac:dyDescent="0.35">
      <c r="A7255" s="1"/>
    </row>
    <row r="7256" spans="1:1" x14ac:dyDescent="0.35">
      <c r="A7256" s="1"/>
    </row>
    <row r="7257" spans="1:1" x14ac:dyDescent="0.35">
      <c r="A7257" s="1"/>
    </row>
    <row r="7258" spans="1:1" x14ac:dyDescent="0.35">
      <c r="A7258" s="1"/>
    </row>
    <row r="7259" spans="1:1" x14ac:dyDescent="0.35">
      <c r="A7259" s="1"/>
    </row>
    <row r="7260" spans="1:1" x14ac:dyDescent="0.35">
      <c r="A7260" s="1"/>
    </row>
    <row r="7261" spans="1:1" x14ac:dyDescent="0.35">
      <c r="A7261" s="1"/>
    </row>
    <row r="7262" spans="1:1" x14ac:dyDescent="0.35">
      <c r="A7262" s="1"/>
    </row>
    <row r="7263" spans="1:1" x14ac:dyDescent="0.35">
      <c r="A7263" s="1"/>
    </row>
    <row r="7264" spans="1:1" x14ac:dyDescent="0.35">
      <c r="A7264" s="1"/>
    </row>
    <row r="7265" spans="1:1" x14ac:dyDescent="0.35">
      <c r="A7265" s="1"/>
    </row>
    <row r="7266" spans="1:1" x14ac:dyDescent="0.35">
      <c r="A7266" s="1"/>
    </row>
    <row r="7267" spans="1:1" x14ac:dyDescent="0.35">
      <c r="A7267" s="1"/>
    </row>
    <row r="7268" spans="1:1" x14ac:dyDescent="0.35">
      <c r="A7268" s="1"/>
    </row>
    <row r="7269" spans="1:1" x14ac:dyDescent="0.35">
      <c r="A7269" s="1"/>
    </row>
    <row r="7270" spans="1:1" x14ac:dyDescent="0.35">
      <c r="A7270" s="1"/>
    </row>
    <row r="7271" spans="1:1" x14ac:dyDescent="0.35">
      <c r="A7271" s="1"/>
    </row>
    <row r="7272" spans="1:1" x14ac:dyDescent="0.35">
      <c r="A7272" s="1"/>
    </row>
    <row r="7273" spans="1:1" x14ac:dyDescent="0.35">
      <c r="A7273" s="1"/>
    </row>
    <row r="7274" spans="1:1" x14ac:dyDescent="0.35">
      <c r="A7274" s="1"/>
    </row>
    <row r="7275" spans="1:1" x14ac:dyDescent="0.35">
      <c r="A7275" s="1"/>
    </row>
    <row r="7276" spans="1:1" x14ac:dyDescent="0.35">
      <c r="A7276" s="1"/>
    </row>
    <row r="7277" spans="1:1" x14ac:dyDescent="0.35">
      <c r="A7277" s="1"/>
    </row>
    <row r="7278" spans="1:1" x14ac:dyDescent="0.35">
      <c r="A7278" s="1"/>
    </row>
    <row r="7279" spans="1:1" x14ac:dyDescent="0.35">
      <c r="A7279" s="1"/>
    </row>
    <row r="7280" spans="1:1" x14ac:dyDescent="0.35">
      <c r="A7280" s="1"/>
    </row>
    <row r="7281" spans="1:1" x14ac:dyDescent="0.35">
      <c r="A7281" s="1"/>
    </row>
    <row r="7282" spans="1:1" x14ac:dyDescent="0.35">
      <c r="A7282" s="1"/>
    </row>
    <row r="7283" spans="1:1" x14ac:dyDescent="0.35">
      <c r="A7283" s="1"/>
    </row>
    <row r="7284" spans="1:1" x14ac:dyDescent="0.35">
      <c r="A7284" s="1"/>
    </row>
    <row r="7285" spans="1:1" x14ac:dyDescent="0.35">
      <c r="A7285" s="1"/>
    </row>
    <row r="7286" spans="1:1" x14ac:dyDescent="0.35">
      <c r="A7286" s="1"/>
    </row>
    <row r="7287" spans="1:1" x14ac:dyDescent="0.35">
      <c r="A7287" s="1"/>
    </row>
    <row r="7288" spans="1:1" x14ac:dyDescent="0.35">
      <c r="A7288" s="1"/>
    </row>
    <row r="7289" spans="1:1" x14ac:dyDescent="0.35">
      <c r="A7289" s="1"/>
    </row>
    <row r="7290" spans="1:1" x14ac:dyDescent="0.35">
      <c r="A7290" s="1"/>
    </row>
    <row r="7291" spans="1:1" x14ac:dyDescent="0.35">
      <c r="A7291" s="1"/>
    </row>
    <row r="7292" spans="1:1" x14ac:dyDescent="0.35">
      <c r="A7292" s="1"/>
    </row>
    <row r="7293" spans="1:1" x14ac:dyDescent="0.35">
      <c r="A7293" s="1"/>
    </row>
    <row r="7294" spans="1:1" x14ac:dyDescent="0.35">
      <c r="A7294" s="1"/>
    </row>
    <row r="7295" spans="1:1" x14ac:dyDescent="0.35">
      <c r="A7295" s="1"/>
    </row>
    <row r="7296" spans="1:1" x14ac:dyDescent="0.35">
      <c r="A7296" s="1"/>
    </row>
    <row r="7297" spans="1:1" x14ac:dyDescent="0.35">
      <c r="A7297" s="1"/>
    </row>
    <row r="7298" spans="1:1" x14ac:dyDescent="0.35">
      <c r="A7298" s="1"/>
    </row>
    <row r="7299" spans="1:1" x14ac:dyDescent="0.35">
      <c r="A7299" s="1"/>
    </row>
    <row r="7300" spans="1:1" x14ac:dyDescent="0.35">
      <c r="A7300" s="1"/>
    </row>
    <row r="7301" spans="1:1" x14ac:dyDescent="0.35">
      <c r="A7301" s="1"/>
    </row>
    <row r="7302" spans="1:1" x14ac:dyDescent="0.35">
      <c r="A7302" s="1"/>
    </row>
    <row r="7303" spans="1:1" x14ac:dyDescent="0.35">
      <c r="A7303" s="1"/>
    </row>
    <row r="7304" spans="1:1" x14ac:dyDescent="0.35">
      <c r="A7304" s="1"/>
    </row>
    <row r="7305" spans="1:1" x14ac:dyDescent="0.35">
      <c r="A7305" s="1"/>
    </row>
    <row r="7306" spans="1:1" x14ac:dyDescent="0.35">
      <c r="A7306" s="1"/>
    </row>
    <row r="7307" spans="1:1" x14ac:dyDescent="0.35">
      <c r="A7307" s="1"/>
    </row>
    <row r="7308" spans="1:1" x14ac:dyDescent="0.35">
      <c r="A7308" s="1"/>
    </row>
    <row r="7309" spans="1:1" x14ac:dyDescent="0.35">
      <c r="A7309" s="1"/>
    </row>
    <row r="7310" spans="1:1" x14ac:dyDescent="0.35">
      <c r="A7310" s="1"/>
    </row>
    <row r="7311" spans="1:1" x14ac:dyDescent="0.35">
      <c r="A7311" s="1"/>
    </row>
    <row r="7312" spans="1:1" x14ac:dyDescent="0.35">
      <c r="A7312" s="1"/>
    </row>
    <row r="7313" spans="1:1" x14ac:dyDescent="0.35">
      <c r="A7313" s="1"/>
    </row>
    <row r="7314" spans="1:1" x14ac:dyDescent="0.35">
      <c r="A7314" s="1"/>
    </row>
    <row r="7315" spans="1:1" x14ac:dyDescent="0.35">
      <c r="A7315" s="1"/>
    </row>
    <row r="7316" spans="1:1" x14ac:dyDescent="0.35">
      <c r="A7316" s="1"/>
    </row>
    <row r="7317" spans="1:1" x14ac:dyDescent="0.35">
      <c r="A7317" s="1"/>
    </row>
    <row r="7318" spans="1:1" x14ac:dyDescent="0.35">
      <c r="A7318" s="1"/>
    </row>
    <row r="7319" spans="1:1" x14ac:dyDescent="0.35">
      <c r="A7319" s="1"/>
    </row>
    <row r="7320" spans="1:1" x14ac:dyDescent="0.35">
      <c r="A7320" s="1"/>
    </row>
    <row r="7321" spans="1:1" x14ac:dyDescent="0.35">
      <c r="A7321" s="1"/>
    </row>
    <row r="7322" spans="1:1" x14ac:dyDescent="0.35">
      <c r="A7322" s="1"/>
    </row>
    <row r="7323" spans="1:1" x14ac:dyDescent="0.35">
      <c r="A7323" s="1"/>
    </row>
    <row r="7324" spans="1:1" x14ac:dyDescent="0.35">
      <c r="A7324" s="1"/>
    </row>
    <row r="7325" spans="1:1" x14ac:dyDescent="0.35">
      <c r="A7325" s="1"/>
    </row>
    <row r="7326" spans="1:1" x14ac:dyDescent="0.35">
      <c r="A7326" s="1"/>
    </row>
    <row r="7327" spans="1:1" x14ac:dyDescent="0.35">
      <c r="A7327" s="1"/>
    </row>
    <row r="7328" spans="1:1" x14ac:dyDescent="0.35">
      <c r="A7328" s="1"/>
    </row>
    <row r="7329" spans="1:1" x14ac:dyDescent="0.35">
      <c r="A7329" s="1"/>
    </row>
    <row r="7330" spans="1:1" x14ac:dyDescent="0.35">
      <c r="A7330" s="1"/>
    </row>
    <row r="7331" spans="1:1" x14ac:dyDescent="0.35">
      <c r="A7331" s="1"/>
    </row>
    <row r="7332" spans="1:1" x14ac:dyDescent="0.35">
      <c r="A7332" s="1"/>
    </row>
    <row r="7333" spans="1:1" x14ac:dyDescent="0.35">
      <c r="A7333" s="1"/>
    </row>
    <row r="7334" spans="1:1" x14ac:dyDescent="0.35">
      <c r="A7334" s="1"/>
    </row>
    <row r="7335" spans="1:1" x14ac:dyDescent="0.35">
      <c r="A7335" s="1"/>
    </row>
    <row r="7336" spans="1:1" x14ac:dyDescent="0.35">
      <c r="A7336" s="1"/>
    </row>
    <row r="7337" spans="1:1" x14ac:dyDescent="0.35">
      <c r="A7337" s="1"/>
    </row>
    <row r="7338" spans="1:1" x14ac:dyDescent="0.35">
      <c r="A7338" s="1"/>
    </row>
    <row r="7339" spans="1:1" x14ac:dyDescent="0.35">
      <c r="A7339" s="1"/>
    </row>
    <row r="7340" spans="1:1" x14ac:dyDescent="0.35">
      <c r="A7340" s="1"/>
    </row>
    <row r="7341" spans="1:1" x14ac:dyDescent="0.35">
      <c r="A7341" s="1"/>
    </row>
    <row r="7342" spans="1:1" x14ac:dyDescent="0.35">
      <c r="A7342" s="1"/>
    </row>
    <row r="7343" spans="1:1" x14ac:dyDescent="0.35">
      <c r="A7343" s="1"/>
    </row>
    <row r="7344" spans="1:1" x14ac:dyDescent="0.35">
      <c r="A7344" s="1"/>
    </row>
    <row r="7345" spans="1:1" x14ac:dyDescent="0.35">
      <c r="A7345" s="1"/>
    </row>
    <row r="7346" spans="1:1" x14ac:dyDescent="0.35">
      <c r="A7346" s="1"/>
    </row>
    <row r="7347" spans="1:1" x14ac:dyDescent="0.35">
      <c r="A7347" s="1"/>
    </row>
    <row r="7348" spans="1:1" x14ac:dyDescent="0.35">
      <c r="A7348" s="1"/>
    </row>
    <row r="7349" spans="1:1" x14ac:dyDescent="0.35">
      <c r="A7349" s="1"/>
    </row>
    <row r="7350" spans="1:1" x14ac:dyDescent="0.35">
      <c r="A7350" s="1"/>
    </row>
    <row r="7351" spans="1:1" x14ac:dyDescent="0.35">
      <c r="A7351" s="1"/>
    </row>
    <row r="7352" spans="1:1" x14ac:dyDescent="0.35">
      <c r="A7352" s="1"/>
    </row>
    <row r="7353" spans="1:1" x14ac:dyDescent="0.35">
      <c r="A7353" s="1"/>
    </row>
    <row r="7354" spans="1:1" x14ac:dyDescent="0.35">
      <c r="A7354" s="1"/>
    </row>
    <row r="7355" spans="1:1" x14ac:dyDescent="0.35">
      <c r="A7355" s="1"/>
    </row>
    <row r="7356" spans="1:1" x14ac:dyDescent="0.35">
      <c r="A7356" s="1"/>
    </row>
    <row r="7357" spans="1:1" x14ac:dyDescent="0.35">
      <c r="A7357" s="1"/>
    </row>
    <row r="7358" spans="1:1" x14ac:dyDescent="0.35">
      <c r="A7358" s="1"/>
    </row>
    <row r="7359" spans="1:1" x14ac:dyDescent="0.35">
      <c r="A7359" s="1"/>
    </row>
    <row r="7360" spans="1:1" x14ac:dyDescent="0.35">
      <c r="A7360" s="1"/>
    </row>
    <row r="7361" spans="1:1" x14ac:dyDescent="0.35">
      <c r="A7361" s="1"/>
    </row>
    <row r="7362" spans="1:1" x14ac:dyDescent="0.35">
      <c r="A7362" s="1"/>
    </row>
    <row r="7363" spans="1:1" x14ac:dyDescent="0.35">
      <c r="A7363" s="1"/>
    </row>
    <row r="7364" spans="1:1" x14ac:dyDescent="0.35">
      <c r="A7364" s="1"/>
    </row>
    <row r="7365" spans="1:1" x14ac:dyDescent="0.35">
      <c r="A7365" s="1"/>
    </row>
    <row r="7366" spans="1:1" x14ac:dyDescent="0.35">
      <c r="A7366" s="1"/>
    </row>
    <row r="7367" spans="1:1" x14ac:dyDescent="0.35">
      <c r="A7367" s="1"/>
    </row>
    <row r="7368" spans="1:1" x14ac:dyDescent="0.35">
      <c r="A7368" s="1"/>
    </row>
    <row r="7369" spans="1:1" x14ac:dyDescent="0.35">
      <c r="A7369" s="1"/>
    </row>
    <row r="7370" spans="1:1" x14ac:dyDescent="0.35">
      <c r="A7370" s="1"/>
    </row>
    <row r="7371" spans="1:1" x14ac:dyDescent="0.35">
      <c r="A7371" s="1"/>
    </row>
    <row r="7372" spans="1:1" x14ac:dyDescent="0.35">
      <c r="A7372" s="1"/>
    </row>
    <row r="7373" spans="1:1" x14ac:dyDescent="0.35">
      <c r="A7373" s="1"/>
    </row>
    <row r="7374" spans="1:1" x14ac:dyDescent="0.35">
      <c r="A7374" s="1"/>
    </row>
    <row r="7375" spans="1:1" x14ac:dyDescent="0.35">
      <c r="A7375" s="1"/>
    </row>
    <row r="7376" spans="1:1" x14ac:dyDescent="0.35">
      <c r="A7376" s="1"/>
    </row>
    <row r="7377" spans="1:1" x14ac:dyDescent="0.35">
      <c r="A7377" s="1"/>
    </row>
    <row r="7378" spans="1:1" x14ac:dyDescent="0.35">
      <c r="A7378" s="1"/>
    </row>
    <row r="7379" spans="1:1" x14ac:dyDescent="0.35">
      <c r="A7379" s="1"/>
    </row>
    <row r="7380" spans="1:1" x14ac:dyDescent="0.35">
      <c r="A7380" s="1"/>
    </row>
    <row r="7381" spans="1:1" x14ac:dyDescent="0.35">
      <c r="A7381" s="1"/>
    </row>
    <row r="7382" spans="1:1" x14ac:dyDescent="0.35">
      <c r="A7382" s="1"/>
    </row>
    <row r="7383" spans="1:1" x14ac:dyDescent="0.35">
      <c r="A7383" s="1"/>
    </row>
    <row r="7384" spans="1:1" x14ac:dyDescent="0.35">
      <c r="A7384" s="1"/>
    </row>
    <row r="7385" spans="1:1" x14ac:dyDescent="0.35">
      <c r="A7385" s="1"/>
    </row>
    <row r="7386" spans="1:1" x14ac:dyDescent="0.35">
      <c r="A7386" s="1"/>
    </row>
    <row r="7387" spans="1:1" x14ac:dyDescent="0.35">
      <c r="A7387" s="1"/>
    </row>
    <row r="7388" spans="1:1" x14ac:dyDescent="0.35">
      <c r="A7388" s="1"/>
    </row>
    <row r="7389" spans="1:1" x14ac:dyDescent="0.35">
      <c r="A7389" s="1"/>
    </row>
    <row r="7390" spans="1:1" x14ac:dyDescent="0.35">
      <c r="A7390" s="1"/>
    </row>
    <row r="7391" spans="1:1" x14ac:dyDescent="0.35">
      <c r="A7391" s="1"/>
    </row>
    <row r="7392" spans="1:1" x14ac:dyDescent="0.35">
      <c r="A7392" s="1"/>
    </row>
    <row r="7393" spans="1:1" x14ac:dyDescent="0.35">
      <c r="A7393" s="1"/>
    </row>
    <row r="7394" spans="1:1" x14ac:dyDescent="0.35">
      <c r="A7394" s="1"/>
    </row>
    <row r="7395" spans="1:1" x14ac:dyDescent="0.35">
      <c r="A7395" s="1"/>
    </row>
    <row r="7396" spans="1:1" x14ac:dyDescent="0.35">
      <c r="A7396" s="1"/>
    </row>
    <row r="7397" spans="1:1" x14ac:dyDescent="0.35">
      <c r="A7397" s="1"/>
    </row>
    <row r="7398" spans="1:1" x14ac:dyDescent="0.35">
      <c r="A7398" s="1"/>
    </row>
    <row r="7399" spans="1:1" x14ac:dyDescent="0.35">
      <c r="A7399" s="1"/>
    </row>
    <row r="7400" spans="1:1" x14ac:dyDescent="0.35">
      <c r="A7400" s="1"/>
    </row>
    <row r="7401" spans="1:1" x14ac:dyDescent="0.35">
      <c r="A7401" s="1"/>
    </row>
    <row r="7402" spans="1:1" x14ac:dyDescent="0.35">
      <c r="A7402" s="1"/>
    </row>
    <row r="7403" spans="1:1" x14ac:dyDescent="0.35">
      <c r="A7403" s="1"/>
    </row>
    <row r="7404" spans="1:1" x14ac:dyDescent="0.35">
      <c r="A7404" s="1"/>
    </row>
    <row r="7405" spans="1:1" x14ac:dyDescent="0.35">
      <c r="A7405" s="1"/>
    </row>
    <row r="7406" spans="1:1" x14ac:dyDescent="0.35">
      <c r="A7406" s="1"/>
    </row>
    <row r="7407" spans="1:1" x14ac:dyDescent="0.35">
      <c r="A7407" s="1"/>
    </row>
    <row r="7408" spans="1:1" x14ac:dyDescent="0.35">
      <c r="A7408" s="1"/>
    </row>
    <row r="7409" spans="1:1" x14ac:dyDescent="0.35">
      <c r="A7409" s="1"/>
    </row>
    <row r="7410" spans="1:1" x14ac:dyDescent="0.35">
      <c r="A7410" s="1"/>
    </row>
    <row r="7411" spans="1:1" x14ac:dyDescent="0.35">
      <c r="A7411" s="1"/>
    </row>
    <row r="7412" spans="1:1" x14ac:dyDescent="0.35">
      <c r="A7412" s="1"/>
    </row>
    <row r="7413" spans="1:1" x14ac:dyDescent="0.35">
      <c r="A7413" s="1"/>
    </row>
    <row r="7414" spans="1:1" x14ac:dyDescent="0.35">
      <c r="A7414" s="1"/>
    </row>
    <row r="7415" spans="1:1" x14ac:dyDescent="0.35">
      <c r="A7415" s="1"/>
    </row>
    <row r="7416" spans="1:1" x14ac:dyDescent="0.35">
      <c r="A7416" s="1"/>
    </row>
    <row r="7417" spans="1:1" x14ac:dyDescent="0.35">
      <c r="A7417" s="1"/>
    </row>
    <row r="7418" spans="1:1" x14ac:dyDescent="0.35">
      <c r="A7418" s="1"/>
    </row>
    <row r="7419" spans="1:1" x14ac:dyDescent="0.35">
      <c r="A7419" s="1"/>
    </row>
    <row r="7420" spans="1:1" x14ac:dyDescent="0.35">
      <c r="A7420" s="1"/>
    </row>
    <row r="7421" spans="1:1" x14ac:dyDescent="0.35">
      <c r="A7421" s="1"/>
    </row>
    <row r="7422" spans="1:1" x14ac:dyDescent="0.35">
      <c r="A7422" s="1"/>
    </row>
    <row r="7423" spans="1:1" x14ac:dyDescent="0.35">
      <c r="A7423" s="1"/>
    </row>
    <row r="7424" spans="1:1" x14ac:dyDescent="0.35">
      <c r="A7424" s="1"/>
    </row>
    <row r="7425" spans="1:1" x14ac:dyDescent="0.35">
      <c r="A7425" s="1"/>
    </row>
    <row r="7426" spans="1:1" x14ac:dyDescent="0.35">
      <c r="A7426" s="1"/>
    </row>
    <row r="7427" spans="1:1" x14ac:dyDescent="0.35">
      <c r="A7427" s="1"/>
    </row>
    <row r="7428" spans="1:1" x14ac:dyDescent="0.35">
      <c r="A7428" s="1"/>
    </row>
    <row r="7429" spans="1:1" x14ac:dyDescent="0.35">
      <c r="A7429" s="1"/>
    </row>
    <row r="7430" spans="1:1" x14ac:dyDescent="0.35">
      <c r="A7430" s="1"/>
    </row>
    <row r="7431" spans="1:1" x14ac:dyDescent="0.35">
      <c r="A7431" s="1"/>
    </row>
    <row r="7432" spans="1:1" x14ac:dyDescent="0.35">
      <c r="A7432" s="1"/>
    </row>
    <row r="7433" spans="1:1" x14ac:dyDescent="0.35">
      <c r="A7433" s="1"/>
    </row>
    <row r="7434" spans="1:1" x14ac:dyDescent="0.35">
      <c r="A7434" s="1"/>
    </row>
    <row r="7435" spans="1:1" x14ac:dyDescent="0.35">
      <c r="A7435" s="1"/>
    </row>
    <row r="7436" spans="1:1" x14ac:dyDescent="0.35">
      <c r="A7436" s="1"/>
    </row>
    <row r="7437" spans="1:1" x14ac:dyDescent="0.35">
      <c r="A7437" s="1"/>
    </row>
    <row r="7438" spans="1:1" x14ac:dyDescent="0.35">
      <c r="A7438" s="1"/>
    </row>
    <row r="7439" spans="1:1" x14ac:dyDescent="0.35">
      <c r="A7439" s="1"/>
    </row>
    <row r="7440" spans="1:1" x14ac:dyDescent="0.35">
      <c r="A7440" s="1"/>
    </row>
    <row r="7441" spans="1:1" x14ac:dyDescent="0.35">
      <c r="A7441" s="1"/>
    </row>
    <row r="7442" spans="1:1" x14ac:dyDescent="0.35">
      <c r="A7442" s="1"/>
    </row>
    <row r="7443" spans="1:1" x14ac:dyDescent="0.35">
      <c r="A7443" s="1"/>
    </row>
    <row r="7444" spans="1:1" x14ac:dyDescent="0.35">
      <c r="A7444" s="1"/>
    </row>
    <row r="7445" spans="1:1" x14ac:dyDescent="0.35">
      <c r="A7445" s="1"/>
    </row>
    <row r="7446" spans="1:1" x14ac:dyDescent="0.35">
      <c r="A7446" s="1"/>
    </row>
    <row r="7447" spans="1:1" x14ac:dyDescent="0.35">
      <c r="A7447" s="1"/>
    </row>
    <row r="7448" spans="1:1" x14ac:dyDescent="0.35">
      <c r="A7448" s="1"/>
    </row>
    <row r="7449" spans="1:1" x14ac:dyDescent="0.35">
      <c r="A7449" s="1"/>
    </row>
    <row r="7450" spans="1:1" x14ac:dyDescent="0.35">
      <c r="A7450" s="1"/>
    </row>
    <row r="7451" spans="1:1" x14ac:dyDescent="0.35">
      <c r="A7451" s="1"/>
    </row>
    <row r="7452" spans="1:1" x14ac:dyDescent="0.35">
      <c r="A7452" s="1"/>
    </row>
    <row r="7453" spans="1:1" x14ac:dyDescent="0.35">
      <c r="A7453" s="1"/>
    </row>
    <row r="7454" spans="1:1" x14ac:dyDescent="0.35">
      <c r="A7454" s="1"/>
    </row>
    <row r="7455" spans="1:1" x14ac:dyDescent="0.35">
      <c r="A7455" s="1"/>
    </row>
    <row r="7456" spans="1:1" x14ac:dyDescent="0.35">
      <c r="A7456" s="1"/>
    </row>
    <row r="7457" spans="1:1" x14ac:dyDescent="0.35">
      <c r="A7457" s="1"/>
    </row>
    <row r="7458" spans="1:1" x14ac:dyDescent="0.35">
      <c r="A7458" s="1"/>
    </row>
    <row r="7459" spans="1:1" x14ac:dyDescent="0.35">
      <c r="A7459" s="1"/>
    </row>
    <row r="7460" spans="1:1" x14ac:dyDescent="0.35">
      <c r="A7460" s="1"/>
    </row>
    <row r="7461" spans="1:1" x14ac:dyDescent="0.35">
      <c r="A7461" s="1"/>
    </row>
    <row r="7462" spans="1:1" x14ac:dyDescent="0.35">
      <c r="A7462" s="1"/>
    </row>
    <row r="7463" spans="1:1" x14ac:dyDescent="0.35">
      <c r="A7463" s="1"/>
    </row>
    <row r="7464" spans="1:1" x14ac:dyDescent="0.35">
      <c r="A7464" s="1"/>
    </row>
    <row r="7465" spans="1:1" x14ac:dyDescent="0.35">
      <c r="A7465" s="1"/>
    </row>
    <row r="7466" spans="1:1" x14ac:dyDescent="0.35">
      <c r="A7466" s="1"/>
    </row>
    <row r="7467" spans="1:1" x14ac:dyDescent="0.35">
      <c r="A7467" s="1"/>
    </row>
    <row r="7468" spans="1:1" x14ac:dyDescent="0.35">
      <c r="A7468" s="1"/>
    </row>
    <row r="7469" spans="1:1" x14ac:dyDescent="0.35">
      <c r="A7469" s="1"/>
    </row>
    <row r="7470" spans="1:1" x14ac:dyDescent="0.35">
      <c r="A7470" s="1"/>
    </row>
    <row r="7471" spans="1:1" x14ac:dyDescent="0.35">
      <c r="A7471" s="1"/>
    </row>
    <row r="7472" spans="1:1" x14ac:dyDescent="0.35">
      <c r="A7472" s="1"/>
    </row>
    <row r="7473" spans="1:1" x14ac:dyDescent="0.35">
      <c r="A7473" s="1"/>
    </row>
    <row r="7474" spans="1:1" x14ac:dyDescent="0.35">
      <c r="A7474" s="1"/>
    </row>
    <row r="7475" spans="1:1" x14ac:dyDescent="0.35">
      <c r="A7475" s="1"/>
    </row>
    <row r="7476" spans="1:1" x14ac:dyDescent="0.35">
      <c r="A7476" s="1"/>
    </row>
    <row r="7477" spans="1:1" x14ac:dyDescent="0.35">
      <c r="A7477" s="1"/>
    </row>
    <row r="7478" spans="1:1" x14ac:dyDescent="0.35">
      <c r="A7478" s="1"/>
    </row>
    <row r="7479" spans="1:1" x14ac:dyDescent="0.35">
      <c r="A7479" s="1"/>
    </row>
    <row r="7480" spans="1:1" x14ac:dyDescent="0.35">
      <c r="A7480" s="1"/>
    </row>
    <row r="7481" spans="1:1" x14ac:dyDescent="0.35">
      <c r="A7481" s="1"/>
    </row>
    <row r="7482" spans="1:1" x14ac:dyDescent="0.35">
      <c r="A7482" s="1"/>
    </row>
    <row r="7483" spans="1:1" x14ac:dyDescent="0.35">
      <c r="A7483" s="1"/>
    </row>
    <row r="7484" spans="1:1" x14ac:dyDescent="0.35">
      <c r="A7484" s="1"/>
    </row>
    <row r="7485" spans="1:1" x14ac:dyDescent="0.35">
      <c r="A7485" s="1"/>
    </row>
    <row r="7486" spans="1:1" x14ac:dyDescent="0.35">
      <c r="A7486" s="1"/>
    </row>
    <row r="7487" spans="1:1" x14ac:dyDescent="0.35">
      <c r="A7487" s="1"/>
    </row>
    <row r="7488" spans="1:1" x14ac:dyDescent="0.35">
      <c r="A7488" s="1"/>
    </row>
    <row r="7489" spans="1:1" x14ac:dyDescent="0.35">
      <c r="A7489" s="1"/>
    </row>
    <row r="7490" spans="1:1" x14ac:dyDescent="0.35">
      <c r="A7490" s="1"/>
    </row>
    <row r="7491" spans="1:1" x14ac:dyDescent="0.35">
      <c r="A7491" s="1"/>
    </row>
    <row r="7492" spans="1:1" x14ac:dyDescent="0.35">
      <c r="A7492" s="1"/>
    </row>
    <row r="7493" spans="1:1" x14ac:dyDescent="0.35">
      <c r="A7493" s="1"/>
    </row>
    <row r="7494" spans="1:1" x14ac:dyDescent="0.35">
      <c r="A7494" s="1"/>
    </row>
    <row r="7495" spans="1:1" x14ac:dyDescent="0.35">
      <c r="A7495" s="1"/>
    </row>
    <row r="7496" spans="1:1" x14ac:dyDescent="0.35">
      <c r="A7496" s="1"/>
    </row>
    <row r="7497" spans="1:1" x14ac:dyDescent="0.35">
      <c r="A7497" s="1"/>
    </row>
    <row r="7498" spans="1:1" x14ac:dyDescent="0.35">
      <c r="A7498" s="1"/>
    </row>
    <row r="7499" spans="1:1" x14ac:dyDescent="0.35">
      <c r="A7499" s="1"/>
    </row>
    <row r="7500" spans="1:1" x14ac:dyDescent="0.35">
      <c r="A7500" s="1"/>
    </row>
    <row r="7501" spans="1:1" x14ac:dyDescent="0.35">
      <c r="A7501" s="1"/>
    </row>
    <row r="7502" spans="1:1" x14ac:dyDescent="0.35">
      <c r="A7502" s="1"/>
    </row>
    <row r="7503" spans="1:1" x14ac:dyDescent="0.35">
      <c r="A7503" s="1"/>
    </row>
    <row r="7504" spans="1:1" x14ac:dyDescent="0.35">
      <c r="A7504" s="1"/>
    </row>
    <row r="7505" spans="1:1" x14ac:dyDescent="0.35">
      <c r="A7505" s="1"/>
    </row>
    <row r="7506" spans="1:1" x14ac:dyDescent="0.35">
      <c r="A7506" s="1"/>
    </row>
    <row r="7507" spans="1:1" x14ac:dyDescent="0.35">
      <c r="A7507" s="1"/>
    </row>
    <row r="7508" spans="1:1" x14ac:dyDescent="0.35">
      <c r="A7508" s="1"/>
    </row>
    <row r="7509" spans="1:1" x14ac:dyDescent="0.35">
      <c r="A7509" s="1"/>
    </row>
    <row r="7510" spans="1:1" x14ac:dyDescent="0.35">
      <c r="A7510" s="1"/>
    </row>
    <row r="7511" spans="1:1" x14ac:dyDescent="0.35">
      <c r="A7511" s="1"/>
    </row>
    <row r="7512" spans="1:1" x14ac:dyDescent="0.35">
      <c r="A7512" s="1"/>
    </row>
    <row r="7513" spans="1:1" x14ac:dyDescent="0.35">
      <c r="A7513" s="1"/>
    </row>
    <row r="7514" spans="1:1" x14ac:dyDescent="0.35">
      <c r="A7514" s="1"/>
    </row>
    <row r="7515" spans="1:1" x14ac:dyDescent="0.35">
      <c r="A7515" s="1"/>
    </row>
    <row r="7516" spans="1:1" x14ac:dyDescent="0.35">
      <c r="A7516" s="1"/>
    </row>
    <row r="7517" spans="1:1" x14ac:dyDescent="0.35">
      <c r="A7517" s="1"/>
    </row>
    <row r="7518" spans="1:1" x14ac:dyDescent="0.35">
      <c r="A7518" s="1"/>
    </row>
    <row r="7519" spans="1:1" x14ac:dyDescent="0.35">
      <c r="A7519" s="1"/>
    </row>
    <row r="7520" spans="1:1" x14ac:dyDescent="0.35">
      <c r="A7520" s="1"/>
    </row>
    <row r="7521" spans="1:1" x14ac:dyDescent="0.35">
      <c r="A7521" s="1"/>
    </row>
    <row r="7522" spans="1:1" x14ac:dyDescent="0.35">
      <c r="A7522" s="1"/>
    </row>
    <row r="7523" spans="1:1" x14ac:dyDescent="0.35">
      <c r="A7523" s="1"/>
    </row>
    <row r="7524" spans="1:1" x14ac:dyDescent="0.35">
      <c r="A7524" s="1"/>
    </row>
    <row r="7525" spans="1:1" x14ac:dyDescent="0.35">
      <c r="A7525" s="1"/>
    </row>
    <row r="7526" spans="1:1" x14ac:dyDescent="0.35">
      <c r="A7526" s="1"/>
    </row>
    <row r="7527" spans="1:1" x14ac:dyDescent="0.35">
      <c r="A7527" s="1"/>
    </row>
    <row r="7528" spans="1:1" x14ac:dyDescent="0.35">
      <c r="A7528" s="1"/>
    </row>
    <row r="7529" spans="1:1" x14ac:dyDescent="0.35">
      <c r="A7529" s="1"/>
    </row>
    <row r="7530" spans="1:1" x14ac:dyDescent="0.35">
      <c r="A7530" s="1"/>
    </row>
    <row r="7531" spans="1:1" x14ac:dyDescent="0.35">
      <c r="A7531" s="1"/>
    </row>
    <row r="7532" spans="1:1" x14ac:dyDescent="0.35">
      <c r="A7532" s="1"/>
    </row>
    <row r="7533" spans="1:1" x14ac:dyDescent="0.35">
      <c r="A7533" s="1"/>
    </row>
    <row r="7534" spans="1:1" x14ac:dyDescent="0.35">
      <c r="A7534" s="1"/>
    </row>
    <row r="7535" spans="1:1" x14ac:dyDescent="0.35">
      <c r="A7535" s="1"/>
    </row>
    <row r="7536" spans="1:1" x14ac:dyDescent="0.35">
      <c r="A7536" s="1"/>
    </row>
    <row r="7537" spans="1:1" x14ac:dyDescent="0.35">
      <c r="A7537" s="1"/>
    </row>
    <row r="7538" spans="1:1" x14ac:dyDescent="0.35">
      <c r="A7538" s="1"/>
    </row>
    <row r="7539" spans="1:1" x14ac:dyDescent="0.35">
      <c r="A7539" s="1"/>
    </row>
    <row r="7540" spans="1:1" x14ac:dyDescent="0.35">
      <c r="A7540" s="1"/>
    </row>
    <row r="7541" spans="1:1" x14ac:dyDescent="0.35">
      <c r="A7541" s="1"/>
    </row>
    <row r="7542" spans="1:1" x14ac:dyDescent="0.35">
      <c r="A7542" s="1"/>
    </row>
    <row r="7543" spans="1:1" x14ac:dyDescent="0.35">
      <c r="A7543" s="1"/>
    </row>
    <row r="7544" spans="1:1" x14ac:dyDescent="0.35">
      <c r="A7544" s="1"/>
    </row>
    <row r="7545" spans="1:1" x14ac:dyDescent="0.35">
      <c r="A7545" s="1"/>
    </row>
    <row r="7546" spans="1:1" x14ac:dyDescent="0.35">
      <c r="A7546" s="1"/>
    </row>
    <row r="7547" spans="1:1" x14ac:dyDescent="0.35">
      <c r="A7547" s="1"/>
    </row>
    <row r="7548" spans="1:1" x14ac:dyDescent="0.35">
      <c r="A7548" s="1"/>
    </row>
    <row r="7549" spans="1:1" x14ac:dyDescent="0.35">
      <c r="A7549" s="1"/>
    </row>
    <row r="7550" spans="1:1" x14ac:dyDescent="0.35">
      <c r="A7550" s="1"/>
    </row>
    <row r="7551" spans="1:1" x14ac:dyDescent="0.35">
      <c r="A7551" s="1"/>
    </row>
    <row r="7552" spans="1:1" x14ac:dyDescent="0.35">
      <c r="A7552" s="1"/>
    </row>
    <row r="7553" spans="1:1" x14ac:dyDescent="0.35">
      <c r="A7553" s="1"/>
    </row>
    <row r="7554" spans="1:1" x14ac:dyDescent="0.35">
      <c r="A7554" s="1"/>
    </row>
    <row r="7555" spans="1:1" x14ac:dyDescent="0.35">
      <c r="A7555" s="1"/>
    </row>
    <row r="7556" spans="1:1" x14ac:dyDescent="0.35">
      <c r="A7556" s="1"/>
    </row>
    <row r="7557" spans="1:1" x14ac:dyDescent="0.35">
      <c r="A7557" s="1"/>
    </row>
    <row r="7558" spans="1:1" x14ac:dyDescent="0.35">
      <c r="A7558" s="1"/>
    </row>
    <row r="7559" spans="1:1" x14ac:dyDescent="0.35">
      <c r="A7559" s="1"/>
    </row>
    <row r="7560" spans="1:1" x14ac:dyDescent="0.35">
      <c r="A7560" s="1"/>
    </row>
    <row r="7561" spans="1:1" x14ac:dyDescent="0.35">
      <c r="A7561" s="1"/>
    </row>
    <row r="7562" spans="1:1" x14ac:dyDescent="0.35">
      <c r="A7562" s="1"/>
    </row>
    <row r="7563" spans="1:1" x14ac:dyDescent="0.35">
      <c r="A7563" s="1"/>
    </row>
    <row r="7564" spans="1:1" x14ac:dyDescent="0.35">
      <c r="A7564" s="1"/>
    </row>
    <row r="7565" spans="1:1" x14ac:dyDescent="0.35">
      <c r="A7565" s="1"/>
    </row>
    <row r="7566" spans="1:1" x14ac:dyDescent="0.35">
      <c r="A7566" s="1"/>
    </row>
    <row r="7567" spans="1:1" x14ac:dyDescent="0.35">
      <c r="A7567" s="1"/>
    </row>
    <row r="7568" spans="1:1" x14ac:dyDescent="0.35">
      <c r="A7568" s="1"/>
    </row>
    <row r="7569" spans="1:1" x14ac:dyDescent="0.35">
      <c r="A7569" s="1"/>
    </row>
    <row r="7570" spans="1:1" x14ac:dyDescent="0.35">
      <c r="A7570" s="1"/>
    </row>
    <row r="7571" spans="1:1" x14ac:dyDescent="0.35">
      <c r="A7571" s="1"/>
    </row>
    <row r="7572" spans="1:1" x14ac:dyDescent="0.35">
      <c r="A7572" s="1"/>
    </row>
    <row r="7573" spans="1:1" x14ac:dyDescent="0.35">
      <c r="A7573" s="1"/>
    </row>
    <row r="7574" spans="1:1" x14ac:dyDescent="0.35">
      <c r="A7574" s="1"/>
    </row>
    <row r="7575" spans="1:1" x14ac:dyDescent="0.35">
      <c r="A7575" s="1"/>
    </row>
    <row r="7576" spans="1:1" x14ac:dyDescent="0.35">
      <c r="A7576" s="1"/>
    </row>
    <row r="7577" spans="1:1" x14ac:dyDescent="0.35">
      <c r="A7577" s="1"/>
    </row>
    <row r="7578" spans="1:1" x14ac:dyDescent="0.35">
      <c r="A7578" s="1"/>
    </row>
    <row r="7579" spans="1:1" x14ac:dyDescent="0.35">
      <c r="A7579" s="1"/>
    </row>
    <row r="7580" spans="1:1" x14ac:dyDescent="0.35">
      <c r="A7580" s="1"/>
    </row>
    <row r="7581" spans="1:1" x14ac:dyDescent="0.35">
      <c r="A7581" s="1"/>
    </row>
    <row r="7582" spans="1:1" x14ac:dyDescent="0.35">
      <c r="A7582" s="1"/>
    </row>
    <row r="7583" spans="1:1" x14ac:dyDescent="0.35">
      <c r="A7583" s="1"/>
    </row>
    <row r="7584" spans="1:1" x14ac:dyDescent="0.35">
      <c r="A7584" s="1"/>
    </row>
    <row r="7585" spans="1:1" x14ac:dyDescent="0.35">
      <c r="A7585" s="1"/>
    </row>
    <row r="7586" spans="1:1" x14ac:dyDescent="0.35">
      <c r="A7586" s="1"/>
    </row>
    <row r="7587" spans="1:1" x14ac:dyDescent="0.35">
      <c r="A7587" s="1"/>
    </row>
    <row r="7588" spans="1:1" x14ac:dyDescent="0.35">
      <c r="A7588" s="1"/>
    </row>
    <row r="7589" spans="1:1" x14ac:dyDescent="0.35">
      <c r="A7589" s="1"/>
    </row>
    <row r="7590" spans="1:1" x14ac:dyDescent="0.35">
      <c r="A7590" s="1"/>
    </row>
    <row r="7591" spans="1:1" x14ac:dyDescent="0.35">
      <c r="A7591" s="1"/>
    </row>
    <row r="7592" spans="1:1" x14ac:dyDescent="0.35">
      <c r="A7592" s="1"/>
    </row>
    <row r="7593" spans="1:1" x14ac:dyDescent="0.35">
      <c r="A7593" s="1"/>
    </row>
    <row r="7594" spans="1:1" x14ac:dyDescent="0.35">
      <c r="A7594" s="1"/>
    </row>
    <row r="7595" spans="1:1" x14ac:dyDescent="0.35">
      <c r="A7595" s="1"/>
    </row>
    <row r="7596" spans="1:1" x14ac:dyDescent="0.35">
      <c r="A7596" s="1"/>
    </row>
    <row r="7597" spans="1:1" x14ac:dyDescent="0.35">
      <c r="A7597" s="1"/>
    </row>
    <row r="7598" spans="1:1" x14ac:dyDescent="0.35">
      <c r="A7598" s="1"/>
    </row>
    <row r="7599" spans="1:1" x14ac:dyDescent="0.35">
      <c r="A7599" s="1"/>
    </row>
    <row r="7600" spans="1:1" x14ac:dyDescent="0.35">
      <c r="A7600" s="1"/>
    </row>
    <row r="7601" spans="1:1" x14ac:dyDescent="0.35">
      <c r="A7601" s="1"/>
    </row>
    <row r="7602" spans="1:1" x14ac:dyDescent="0.35">
      <c r="A7602" s="1"/>
    </row>
    <row r="7603" spans="1:1" x14ac:dyDescent="0.35">
      <c r="A7603" s="1"/>
    </row>
    <row r="7604" spans="1:1" x14ac:dyDescent="0.35">
      <c r="A7604" s="1"/>
    </row>
    <row r="7605" spans="1:1" x14ac:dyDescent="0.35">
      <c r="A7605" s="1"/>
    </row>
    <row r="7606" spans="1:1" x14ac:dyDescent="0.35">
      <c r="A7606" s="1"/>
    </row>
    <row r="7607" spans="1:1" x14ac:dyDescent="0.35">
      <c r="A7607" s="1"/>
    </row>
    <row r="7608" spans="1:1" x14ac:dyDescent="0.35">
      <c r="A7608" s="1"/>
    </row>
    <row r="7609" spans="1:1" x14ac:dyDescent="0.35">
      <c r="A7609" s="1"/>
    </row>
    <row r="7610" spans="1:1" x14ac:dyDescent="0.35">
      <c r="A7610" s="1"/>
    </row>
    <row r="7611" spans="1:1" x14ac:dyDescent="0.35">
      <c r="A7611" s="1"/>
    </row>
    <row r="7612" spans="1:1" x14ac:dyDescent="0.35">
      <c r="A7612" s="1"/>
    </row>
    <row r="7613" spans="1:1" x14ac:dyDescent="0.35">
      <c r="A7613" s="1"/>
    </row>
    <row r="7614" spans="1:1" x14ac:dyDescent="0.35">
      <c r="A7614" s="1"/>
    </row>
    <row r="7615" spans="1:1" x14ac:dyDescent="0.35">
      <c r="A7615" s="1"/>
    </row>
    <row r="7616" spans="1:1" x14ac:dyDescent="0.35">
      <c r="A7616" s="1"/>
    </row>
    <row r="7617" spans="1:1" x14ac:dyDescent="0.35">
      <c r="A7617" s="1"/>
    </row>
    <row r="7618" spans="1:1" x14ac:dyDescent="0.35">
      <c r="A7618" s="1"/>
    </row>
    <row r="7619" spans="1:1" x14ac:dyDescent="0.35">
      <c r="A7619" s="1"/>
    </row>
    <row r="7620" spans="1:1" x14ac:dyDescent="0.35">
      <c r="A7620" s="1"/>
    </row>
    <row r="7621" spans="1:1" x14ac:dyDescent="0.35">
      <c r="A7621" s="1"/>
    </row>
    <row r="7622" spans="1:1" x14ac:dyDescent="0.35">
      <c r="A7622" s="1"/>
    </row>
    <row r="7623" spans="1:1" x14ac:dyDescent="0.35">
      <c r="A7623" s="1"/>
    </row>
    <row r="7624" spans="1:1" x14ac:dyDescent="0.35">
      <c r="A7624" s="1"/>
    </row>
    <row r="7625" spans="1:1" x14ac:dyDescent="0.35">
      <c r="A7625" s="1"/>
    </row>
    <row r="7626" spans="1:1" x14ac:dyDescent="0.35">
      <c r="A7626" s="1"/>
    </row>
    <row r="7627" spans="1:1" x14ac:dyDescent="0.35">
      <c r="A7627" s="1"/>
    </row>
    <row r="7628" spans="1:1" x14ac:dyDescent="0.35">
      <c r="A7628" s="1"/>
    </row>
    <row r="7629" spans="1:1" x14ac:dyDescent="0.35">
      <c r="A7629" s="1"/>
    </row>
    <row r="7630" spans="1:1" x14ac:dyDescent="0.35">
      <c r="A7630" s="1"/>
    </row>
    <row r="7631" spans="1:1" x14ac:dyDescent="0.35">
      <c r="A7631" s="1"/>
    </row>
    <row r="7632" spans="1:1" x14ac:dyDescent="0.35">
      <c r="A7632" s="1"/>
    </row>
    <row r="7633" spans="1:1" x14ac:dyDescent="0.35">
      <c r="A7633" s="1"/>
    </row>
    <row r="7634" spans="1:1" x14ac:dyDescent="0.35">
      <c r="A7634" s="1"/>
    </row>
    <row r="7635" spans="1:1" x14ac:dyDescent="0.35">
      <c r="A7635" s="1"/>
    </row>
    <row r="7636" spans="1:1" x14ac:dyDescent="0.35">
      <c r="A7636" s="1"/>
    </row>
    <row r="7637" spans="1:1" x14ac:dyDescent="0.35">
      <c r="A7637" s="1"/>
    </row>
    <row r="7638" spans="1:1" x14ac:dyDescent="0.35">
      <c r="A7638" s="1"/>
    </row>
    <row r="7639" spans="1:1" x14ac:dyDescent="0.35">
      <c r="A7639" s="1"/>
    </row>
    <row r="7640" spans="1:1" x14ac:dyDescent="0.35">
      <c r="A7640" s="1"/>
    </row>
    <row r="7641" spans="1:1" x14ac:dyDescent="0.35">
      <c r="A7641" s="1"/>
    </row>
    <row r="7642" spans="1:1" x14ac:dyDescent="0.35">
      <c r="A7642" s="1"/>
    </row>
    <row r="7643" spans="1:1" x14ac:dyDescent="0.35">
      <c r="A7643" s="1"/>
    </row>
    <row r="7644" spans="1:1" x14ac:dyDescent="0.35">
      <c r="A7644" s="1"/>
    </row>
    <row r="7645" spans="1:1" x14ac:dyDescent="0.35">
      <c r="A7645" s="1"/>
    </row>
    <row r="7646" spans="1:1" x14ac:dyDescent="0.35">
      <c r="A7646" s="1"/>
    </row>
    <row r="7647" spans="1:1" x14ac:dyDescent="0.35">
      <c r="A7647" s="1"/>
    </row>
    <row r="7648" spans="1:1" x14ac:dyDescent="0.35">
      <c r="A7648" s="1"/>
    </row>
    <row r="7649" spans="1:1" x14ac:dyDescent="0.35">
      <c r="A7649" s="1"/>
    </row>
    <row r="7650" spans="1:1" x14ac:dyDescent="0.35">
      <c r="A7650" s="1"/>
    </row>
    <row r="7651" spans="1:1" x14ac:dyDescent="0.35">
      <c r="A7651" s="1"/>
    </row>
    <row r="7652" spans="1:1" x14ac:dyDescent="0.35">
      <c r="A7652" s="1"/>
    </row>
    <row r="7653" spans="1:1" x14ac:dyDescent="0.35">
      <c r="A7653" s="1"/>
    </row>
    <row r="7654" spans="1:1" x14ac:dyDescent="0.35">
      <c r="A7654" s="1"/>
    </row>
    <row r="7655" spans="1:1" x14ac:dyDescent="0.35">
      <c r="A7655" s="1"/>
    </row>
    <row r="7656" spans="1:1" x14ac:dyDescent="0.35">
      <c r="A7656" s="1"/>
    </row>
    <row r="7657" spans="1:1" x14ac:dyDescent="0.35">
      <c r="A7657" s="1"/>
    </row>
    <row r="7658" spans="1:1" x14ac:dyDescent="0.35">
      <c r="A7658" s="1"/>
    </row>
    <row r="7659" spans="1:1" x14ac:dyDescent="0.35">
      <c r="A7659" s="1"/>
    </row>
    <row r="7660" spans="1:1" x14ac:dyDescent="0.35">
      <c r="A7660" s="1"/>
    </row>
    <row r="7661" spans="1:1" x14ac:dyDescent="0.35">
      <c r="A7661" s="1"/>
    </row>
    <row r="7662" spans="1:1" x14ac:dyDescent="0.35">
      <c r="A7662" s="1"/>
    </row>
    <row r="7663" spans="1:1" x14ac:dyDescent="0.35">
      <c r="A7663" s="1"/>
    </row>
    <row r="7664" spans="1:1" x14ac:dyDescent="0.35">
      <c r="A7664" s="1"/>
    </row>
    <row r="7665" spans="1:1" x14ac:dyDescent="0.35">
      <c r="A7665" s="1"/>
    </row>
    <row r="7666" spans="1:1" x14ac:dyDescent="0.35">
      <c r="A7666" s="1"/>
    </row>
    <row r="7667" spans="1:1" x14ac:dyDescent="0.35">
      <c r="A7667" s="1"/>
    </row>
    <row r="7668" spans="1:1" x14ac:dyDescent="0.35">
      <c r="A7668" s="1"/>
    </row>
    <row r="7669" spans="1:1" x14ac:dyDescent="0.35">
      <c r="A7669" s="1"/>
    </row>
    <row r="7670" spans="1:1" x14ac:dyDescent="0.35">
      <c r="A7670" s="1"/>
    </row>
    <row r="7671" spans="1:1" x14ac:dyDescent="0.35">
      <c r="A7671" s="1"/>
    </row>
    <row r="7672" spans="1:1" x14ac:dyDescent="0.35">
      <c r="A7672" s="1"/>
    </row>
    <row r="7673" spans="1:1" x14ac:dyDescent="0.35">
      <c r="A7673" s="1"/>
    </row>
    <row r="7674" spans="1:1" x14ac:dyDescent="0.35">
      <c r="A7674" s="1"/>
    </row>
    <row r="7675" spans="1:1" x14ac:dyDescent="0.35">
      <c r="A7675" s="1"/>
    </row>
    <row r="7676" spans="1:1" x14ac:dyDescent="0.35">
      <c r="A7676" s="1"/>
    </row>
    <row r="7677" spans="1:1" x14ac:dyDescent="0.35">
      <c r="A7677" s="1"/>
    </row>
    <row r="7678" spans="1:1" x14ac:dyDescent="0.35">
      <c r="A7678" s="1"/>
    </row>
    <row r="7679" spans="1:1" x14ac:dyDescent="0.35">
      <c r="A7679" s="1"/>
    </row>
    <row r="7680" spans="1:1" x14ac:dyDescent="0.35">
      <c r="A7680" s="1"/>
    </row>
    <row r="7681" spans="1:1" x14ac:dyDescent="0.35">
      <c r="A7681" s="1"/>
    </row>
    <row r="7682" spans="1:1" x14ac:dyDescent="0.35">
      <c r="A7682" s="1"/>
    </row>
    <row r="7683" spans="1:1" x14ac:dyDescent="0.35">
      <c r="A7683" s="1"/>
    </row>
    <row r="7684" spans="1:1" x14ac:dyDescent="0.35">
      <c r="A7684" s="1"/>
    </row>
    <row r="7685" spans="1:1" x14ac:dyDescent="0.35">
      <c r="A7685" s="1"/>
    </row>
    <row r="7686" spans="1:1" x14ac:dyDescent="0.35">
      <c r="A7686" s="1"/>
    </row>
    <row r="7687" spans="1:1" x14ac:dyDescent="0.35">
      <c r="A7687" s="1"/>
    </row>
    <row r="7688" spans="1:1" x14ac:dyDescent="0.35">
      <c r="A7688" s="1"/>
    </row>
    <row r="7689" spans="1:1" x14ac:dyDescent="0.35">
      <c r="A7689" s="1"/>
    </row>
    <row r="7690" spans="1:1" x14ac:dyDescent="0.35">
      <c r="A7690" s="1"/>
    </row>
    <row r="7691" spans="1:1" x14ac:dyDescent="0.35">
      <c r="A7691" s="1"/>
    </row>
    <row r="7692" spans="1:1" x14ac:dyDescent="0.35">
      <c r="A7692" s="1"/>
    </row>
    <row r="7693" spans="1:1" x14ac:dyDescent="0.35">
      <c r="A7693" s="1"/>
    </row>
    <row r="7694" spans="1:1" x14ac:dyDescent="0.35">
      <c r="A7694" s="1"/>
    </row>
    <row r="7695" spans="1:1" x14ac:dyDescent="0.35">
      <c r="A7695" s="1"/>
    </row>
    <row r="7696" spans="1:1" x14ac:dyDescent="0.35">
      <c r="A7696" s="1"/>
    </row>
    <row r="7697" spans="1:1" x14ac:dyDescent="0.35">
      <c r="A7697" s="1"/>
    </row>
    <row r="7698" spans="1:1" x14ac:dyDescent="0.35">
      <c r="A7698" s="1"/>
    </row>
    <row r="7699" spans="1:1" x14ac:dyDescent="0.35">
      <c r="A7699" s="1"/>
    </row>
    <row r="7700" spans="1:1" x14ac:dyDescent="0.35">
      <c r="A7700" s="1"/>
    </row>
    <row r="7701" spans="1:1" x14ac:dyDescent="0.35">
      <c r="A7701" s="1"/>
    </row>
    <row r="7702" spans="1:1" x14ac:dyDescent="0.35">
      <c r="A7702" s="1"/>
    </row>
    <row r="7703" spans="1:1" x14ac:dyDescent="0.35">
      <c r="A7703" s="1"/>
    </row>
    <row r="7704" spans="1:1" x14ac:dyDescent="0.35">
      <c r="A7704" s="1"/>
    </row>
    <row r="7705" spans="1:1" x14ac:dyDescent="0.35">
      <c r="A7705" s="1"/>
    </row>
    <row r="7706" spans="1:1" x14ac:dyDescent="0.35">
      <c r="A7706" s="1"/>
    </row>
    <row r="7707" spans="1:1" x14ac:dyDescent="0.35">
      <c r="A7707" s="1"/>
    </row>
    <row r="7708" spans="1:1" x14ac:dyDescent="0.35">
      <c r="A7708" s="1"/>
    </row>
    <row r="7709" spans="1:1" x14ac:dyDescent="0.35">
      <c r="A7709" s="1"/>
    </row>
    <row r="7710" spans="1:1" x14ac:dyDescent="0.35">
      <c r="A7710" s="1"/>
    </row>
    <row r="7711" spans="1:1" x14ac:dyDescent="0.35">
      <c r="A7711" s="1"/>
    </row>
    <row r="7712" spans="1:1" x14ac:dyDescent="0.35">
      <c r="A7712" s="1"/>
    </row>
    <row r="7713" spans="1:1" x14ac:dyDescent="0.35">
      <c r="A7713" s="1"/>
    </row>
    <row r="7714" spans="1:1" x14ac:dyDescent="0.35">
      <c r="A7714" s="1"/>
    </row>
    <row r="7715" spans="1:1" x14ac:dyDescent="0.35">
      <c r="A7715" s="1"/>
    </row>
    <row r="7716" spans="1:1" x14ac:dyDescent="0.35">
      <c r="A7716" s="1"/>
    </row>
    <row r="7717" spans="1:1" x14ac:dyDescent="0.35">
      <c r="A7717" s="1"/>
    </row>
    <row r="7718" spans="1:1" x14ac:dyDescent="0.35">
      <c r="A7718" s="1"/>
    </row>
    <row r="7719" spans="1:1" x14ac:dyDescent="0.35">
      <c r="A7719" s="1"/>
    </row>
    <row r="7720" spans="1:1" x14ac:dyDescent="0.35">
      <c r="A7720" s="1"/>
    </row>
    <row r="7721" spans="1:1" x14ac:dyDescent="0.35">
      <c r="A7721" s="1"/>
    </row>
    <row r="7722" spans="1:1" x14ac:dyDescent="0.35">
      <c r="A7722" s="1"/>
    </row>
    <row r="7723" spans="1:1" x14ac:dyDescent="0.35">
      <c r="A7723" s="1"/>
    </row>
    <row r="7724" spans="1:1" x14ac:dyDescent="0.35">
      <c r="A7724" s="1"/>
    </row>
    <row r="7725" spans="1:1" x14ac:dyDescent="0.35">
      <c r="A7725" s="1"/>
    </row>
    <row r="7726" spans="1:1" x14ac:dyDescent="0.35">
      <c r="A7726" s="1"/>
    </row>
    <row r="7727" spans="1:1" x14ac:dyDescent="0.35">
      <c r="A7727" s="1"/>
    </row>
    <row r="7728" spans="1:1" x14ac:dyDescent="0.35">
      <c r="A7728" s="1"/>
    </row>
    <row r="7729" spans="1:1" x14ac:dyDescent="0.35">
      <c r="A7729" s="1"/>
    </row>
    <row r="7730" spans="1:1" x14ac:dyDescent="0.35">
      <c r="A7730" s="1"/>
    </row>
    <row r="7731" spans="1:1" x14ac:dyDescent="0.35">
      <c r="A7731" s="1"/>
    </row>
    <row r="7732" spans="1:1" x14ac:dyDescent="0.35">
      <c r="A7732" s="1"/>
    </row>
    <row r="7733" spans="1:1" x14ac:dyDescent="0.35">
      <c r="A7733" s="1"/>
    </row>
    <row r="7734" spans="1:1" x14ac:dyDescent="0.35">
      <c r="A7734" s="1"/>
    </row>
    <row r="7735" spans="1:1" x14ac:dyDescent="0.35">
      <c r="A7735" s="1"/>
    </row>
    <row r="7736" spans="1:1" x14ac:dyDescent="0.35">
      <c r="A7736" s="1"/>
    </row>
    <row r="7737" spans="1:1" x14ac:dyDescent="0.35">
      <c r="A7737" s="1"/>
    </row>
    <row r="7738" spans="1:1" x14ac:dyDescent="0.35">
      <c r="A7738" s="1"/>
    </row>
    <row r="7739" spans="1:1" x14ac:dyDescent="0.35">
      <c r="A7739" s="1"/>
    </row>
    <row r="7740" spans="1:1" x14ac:dyDescent="0.35">
      <c r="A7740" s="1"/>
    </row>
    <row r="7741" spans="1:1" x14ac:dyDescent="0.35">
      <c r="A7741" s="1"/>
    </row>
    <row r="7742" spans="1:1" x14ac:dyDescent="0.35">
      <c r="A7742" s="1"/>
    </row>
    <row r="7743" spans="1:1" x14ac:dyDescent="0.35">
      <c r="A7743" s="1"/>
    </row>
    <row r="7744" spans="1:1" x14ac:dyDescent="0.35">
      <c r="A7744" s="1"/>
    </row>
    <row r="7745" spans="1:1" x14ac:dyDescent="0.35">
      <c r="A7745" s="1"/>
    </row>
    <row r="7746" spans="1:1" x14ac:dyDescent="0.35">
      <c r="A7746" s="1"/>
    </row>
    <row r="7747" spans="1:1" x14ac:dyDescent="0.35">
      <c r="A7747" s="1"/>
    </row>
    <row r="7748" spans="1:1" x14ac:dyDescent="0.35">
      <c r="A7748" s="1"/>
    </row>
    <row r="7749" spans="1:1" x14ac:dyDescent="0.35">
      <c r="A7749" s="1"/>
    </row>
    <row r="7750" spans="1:1" x14ac:dyDescent="0.35">
      <c r="A7750" s="1"/>
    </row>
    <row r="7751" spans="1:1" x14ac:dyDescent="0.35">
      <c r="A7751" s="1"/>
    </row>
    <row r="7752" spans="1:1" x14ac:dyDescent="0.35">
      <c r="A7752" s="1"/>
    </row>
    <row r="7753" spans="1:1" x14ac:dyDescent="0.35">
      <c r="A7753" s="1"/>
    </row>
    <row r="7754" spans="1:1" x14ac:dyDescent="0.35">
      <c r="A7754" s="1"/>
    </row>
    <row r="7755" spans="1:1" x14ac:dyDescent="0.35">
      <c r="A7755" s="1"/>
    </row>
    <row r="7756" spans="1:1" x14ac:dyDescent="0.35">
      <c r="A7756" s="1"/>
    </row>
    <row r="7757" spans="1:1" x14ac:dyDescent="0.35">
      <c r="A7757" s="1"/>
    </row>
    <row r="7758" spans="1:1" x14ac:dyDescent="0.35">
      <c r="A7758" s="1"/>
    </row>
    <row r="7759" spans="1:1" x14ac:dyDescent="0.35">
      <c r="A7759" s="1"/>
    </row>
    <row r="7760" spans="1:1" x14ac:dyDescent="0.35">
      <c r="A7760" s="1"/>
    </row>
    <row r="7761" spans="1:1" x14ac:dyDescent="0.35">
      <c r="A7761" s="1"/>
    </row>
    <row r="7762" spans="1:1" x14ac:dyDescent="0.35">
      <c r="A7762" s="1"/>
    </row>
    <row r="7763" spans="1:1" x14ac:dyDescent="0.35">
      <c r="A7763" s="1"/>
    </row>
    <row r="7764" spans="1:1" x14ac:dyDescent="0.35">
      <c r="A7764" s="1"/>
    </row>
    <row r="7765" spans="1:1" x14ac:dyDescent="0.35">
      <c r="A7765" s="1"/>
    </row>
    <row r="7766" spans="1:1" x14ac:dyDescent="0.35">
      <c r="A7766" s="1"/>
    </row>
    <row r="7767" spans="1:1" x14ac:dyDescent="0.35">
      <c r="A7767" s="1"/>
    </row>
    <row r="7768" spans="1:1" x14ac:dyDescent="0.35">
      <c r="A7768" s="1"/>
    </row>
    <row r="7769" spans="1:1" x14ac:dyDescent="0.35">
      <c r="A7769" s="1"/>
    </row>
    <row r="7770" spans="1:1" x14ac:dyDescent="0.35">
      <c r="A7770" s="1"/>
    </row>
    <row r="7771" spans="1:1" x14ac:dyDescent="0.35">
      <c r="A7771" s="1"/>
    </row>
    <row r="7772" spans="1:1" x14ac:dyDescent="0.35">
      <c r="A7772" s="1"/>
    </row>
    <row r="7773" spans="1:1" x14ac:dyDescent="0.35">
      <c r="A7773" s="1"/>
    </row>
    <row r="7774" spans="1:1" x14ac:dyDescent="0.35">
      <c r="A7774" s="1"/>
    </row>
    <row r="7775" spans="1:1" x14ac:dyDescent="0.35">
      <c r="A7775" s="1"/>
    </row>
    <row r="7776" spans="1:1" x14ac:dyDescent="0.35">
      <c r="A7776" s="1"/>
    </row>
    <row r="7777" spans="1:1" x14ac:dyDescent="0.35">
      <c r="A7777" s="1"/>
    </row>
    <row r="7778" spans="1:1" x14ac:dyDescent="0.35">
      <c r="A7778" s="1"/>
    </row>
    <row r="7779" spans="1:1" x14ac:dyDescent="0.35">
      <c r="A7779" s="1"/>
    </row>
    <row r="7780" spans="1:1" x14ac:dyDescent="0.35">
      <c r="A7780" s="1"/>
    </row>
    <row r="7781" spans="1:1" x14ac:dyDescent="0.35">
      <c r="A7781" s="1"/>
    </row>
    <row r="7782" spans="1:1" x14ac:dyDescent="0.35">
      <c r="A7782" s="1"/>
    </row>
    <row r="7783" spans="1:1" x14ac:dyDescent="0.35">
      <c r="A7783" s="1"/>
    </row>
    <row r="7784" spans="1:1" x14ac:dyDescent="0.35">
      <c r="A7784" s="1"/>
    </row>
    <row r="7785" spans="1:1" x14ac:dyDescent="0.35">
      <c r="A7785" s="1"/>
    </row>
    <row r="7786" spans="1:1" x14ac:dyDescent="0.35">
      <c r="A7786" s="1"/>
    </row>
    <row r="7787" spans="1:1" x14ac:dyDescent="0.35">
      <c r="A7787" s="1"/>
    </row>
    <row r="7788" spans="1:1" x14ac:dyDescent="0.35">
      <c r="A7788" s="1"/>
    </row>
    <row r="7789" spans="1:1" x14ac:dyDescent="0.35">
      <c r="A7789" s="1"/>
    </row>
    <row r="7790" spans="1:1" x14ac:dyDescent="0.35">
      <c r="A7790" s="1"/>
    </row>
    <row r="7791" spans="1:1" x14ac:dyDescent="0.35">
      <c r="A7791" s="1"/>
    </row>
    <row r="7792" spans="1:1" x14ac:dyDescent="0.35">
      <c r="A7792" s="1"/>
    </row>
    <row r="7793" spans="1:1" x14ac:dyDescent="0.35">
      <c r="A7793" s="1"/>
    </row>
    <row r="7794" spans="1:1" x14ac:dyDescent="0.35">
      <c r="A7794" s="1"/>
    </row>
    <row r="7795" spans="1:1" x14ac:dyDescent="0.35">
      <c r="A7795" s="1"/>
    </row>
    <row r="7796" spans="1:1" x14ac:dyDescent="0.35">
      <c r="A7796" s="1"/>
    </row>
    <row r="7797" spans="1:1" x14ac:dyDescent="0.35">
      <c r="A7797" s="1"/>
    </row>
    <row r="7798" spans="1:1" x14ac:dyDescent="0.35">
      <c r="A7798" s="1"/>
    </row>
    <row r="7799" spans="1:1" x14ac:dyDescent="0.35">
      <c r="A7799" s="1"/>
    </row>
    <row r="7800" spans="1:1" x14ac:dyDescent="0.35">
      <c r="A7800" s="1"/>
    </row>
    <row r="7801" spans="1:1" x14ac:dyDescent="0.35">
      <c r="A7801" s="1"/>
    </row>
    <row r="7802" spans="1:1" x14ac:dyDescent="0.35">
      <c r="A7802" s="1"/>
    </row>
    <row r="7803" spans="1:1" x14ac:dyDescent="0.35">
      <c r="A7803" s="1"/>
    </row>
    <row r="7804" spans="1:1" x14ac:dyDescent="0.35">
      <c r="A7804" s="1"/>
    </row>
    <row r="7805" spans="1:1" x14ac:dyDescent="0.35">
      <c r="A7805" s="1"/>
    </row>
    <row r="7806" spans="1:1" x14ac:dyDescent="0.35">
      <c r="A7806" s="1"/>
    </row>
    <row r="7807" spans="1:1" x14ac:dyDescent="0.35">
      <c r="A7807" s="1"/>
    </row>
    <row r="7808" spans="1:1" x14ac:dyDescent="0.35">
      <c r="A7808" s="1"/>
    </row>
    <row r="7809" spans="1:1" x14ac:dyDescent="0.35">
      <c r="A7809" s="1"/>
    </row>
    <row r="7810" spans="1:1" x14ac:dyDescent="0.35">
      <c r="A7810" s="1"/>
    </row>
    <row r="7811" spans="1:1" x14ac:dyDescent="0.35">
      <c r="A7811" s="1"/>
    </row>
    <row r="7812" spans="1:1" x14ac:dyDescent="0.35">
      <c r="A7812" s="1"/>
    </row>
    <row r="7813" spans="1:1" x14ac:dyDescent="0.35">
      <c r="A7813" s="1"/>
    </row>
    <row r="7814" spans="1:1" x14ac:dyDescent="0.35">
      <c r="A7814" s="1"/>
    </row>
    <row r="7815" spans="1:1" x14ac:dyDescent="0.35">
      <c r="A7815" s="1"/>
    </row>
    <row r="7816" spans="1:1" x14ac:dyDescent="0.35">
      <c r="A7816" s="1"/>
    </row>
    <row r="7817" spans="1:1" x14ac:dyDescent="0.35">
      <c r="A7817" s="1"/>
    </row>
    <row r="7818" spans="1:1" x14ac:dyDescent="0.35">
      <c r="A7818" s="1"/>
    </row>
    <row r="7819" spans="1:1" x14ac:dyDescent="0.35">
      <c r="A7819" s="1"/>
    </row>
    <row r="7820" spans="1:1" x14ac:dyDescent="0.35">
      <c r="A7820" s="1"/>
    </row>
    <row r="7821" spans="1:1" x14ac:dyDescent="0.35">
      <c r="A7821" s="1"/>
    </row>
    <row r="7822" spans="1:1" x14ac:dyDescent="0.35">
      <c r="A7822" s="1"/>
    </row>
    <row r="7823" spans="1:1" x14ac:dyDescent="0.35">
      <c r="A7823" s="1"/>
    </row>
    <row r="7824" spans="1:1" x14ac:dyDescent="0.35">
      <c r="A7824" s="1"/>
    </row>
    <row r="7825" spans="1:1" x14ac:dyDescent="0.35">
      <c r="A7825" s="1"/>
    </row>
    <row r="7826" spans="1:1" x14ac:dyDescent="0.35">
      <c r="A7826" s="1"/>
    </row>
    <row r="7827" spans="1:1" x14ac:dyDescent="0.35">
      <c r="A7827" s="1"/>
    </row>
    <row r="7828" spans="1:1" x14ac:dyDescent="0.35">
      <c r="A7828" s="1"/>
    </row>
    <row r="7829" spans="1:1" x14ac:dyDescent="0.35">
      <c r="A7829" s="1"/>
    </row>
    <row r="7830" spans="1:1" x14ac:dyDescent="0.35">
      <c r="A7830" s="1"/>
    </row>
    <row r="7831" spans="1:1" x14ac:dyDescent="0.35">
      <c r="A7831" s="1"/>
    </row>
    <row r="7832" spans="1:1" x14ac:dyDescent="0.35">
      <c r="A7832" s="1"/>
    </row>
    <row r="7833" spans="1:1" x14ac:dyDescent="0.35">
      <c r="A7833" s="1"/>
    </row>
    <row r="7834" spans="1:1" x14ac:dyDescent="0.35">
      <c r="A7834" s="1"/>
    </row>
    <row r="7835" spans="1:1" x14ac:dyDescent="0.35">
      <c r="A7835" s="1"/>
    </row>
    <row r="7836" spans="1:1" x14ac:dyDescent="0.35">
      <c r="A7836" s="1"/>
    </row>
    <row r="7837" spans="1:1" x14ac:dyDescent="0.35">
      <c r="A7837" s="1"/>
    </row>
    <row r="7838" spans="1:1" x14ac:dyDescent="0.35">
      <c r="A7838" s="1"/>
    </row>
    <row r="7839" spans="1:1" x14ac:dyDescent="0.35">
      <c r="A7839" s="1"/>
    </row>
    <row r="7840" spans="1:1" x14ac:dyDescent="0.35">
      <c r="A7840" s="1"/>
    </row>
    <row r="7841" spans="1:1" x14ac:dyDescent="0.35">
      <c r="A7841" s="1"/>
    </row>
    <row r="7842" spans="1:1" x14ac:dyDescent="0.35">
      <c r="A7842" s="1"/>
    </row>
    <row r="7843" spans="1:1" x14ac:dyDescent="0.35">
      <c r="A7843" s="1"/>
    </row>
    <row r="7844" spans="1:1" x14ac:dyDescent="0.35">
      <c r="A7844" s="1"/>
    </row>
    <row r="7845" spans="1:1" x14ac:dyDescent="0.35">
      <c r="A7845" s="1"/>
    </row>
    <row r="7846" spans="1:1" x14ac:dyDescent="0.35">
      <c r="A7846" s="1"/>
    </row>
    <row r="7847" spans="1:1" x14ac:dyDescent="0.35">
      <c r="A7847" s="1"/>
    </row>
    <row r="7848" spans="1:1" x14ac:dyDescent="0.35">
      <c r="A7848" s="1"/>
    </row>
    <row r="7849" spans="1:1" x14ac:dyDescent="0.35">
      <c r="A7849" s="1"/>
    </row>
    <row r="7850" spans="1:1" x14ac:dyDescent="0.35">
      <c r="A7850" s="1"/>
    </row>
    <row r="7851" spans="1:1" x14ac:dyDescent="0.35">
      <c r="A7851" s="1"/>
    </row>
    <row r="7852" spans="1:1" x14ac:dyDescent="0.35">
      <c r="A7852" s="1"/>
    </row>
    <row r="7853" spans="1:1" x14ac:dyDescent="0.35">
      <c r="A7853" s="1"/>
    </row>
    <row r="7854" spans="1:1" x14ac:dyDescent="0.35">
      <c r="A7854" s="1"/>
    </row>
    <row r="7855" spans="1:1" x14ac:dyDescent="0.35">
      <c r="A7855" s="1"/>
    </row>
    <row r="7856" spans="1:1" x14ac:dyDescent="0.35">
      <c r="A7856" s="1"/>
    </row>
    <row r="7857" spans="1:1" x14ac:dyDescent="0.35">
      <c r="A7857" s="1"/>
    </row>
    <row r="7858" spans="1:1" x14ac:dyDescent="0.35">
      <c r="A7858" s="1"/>
    </row>
    <row r="7859" spans="1:1" x14ac:dyDescent="0.35">
      <c r="A7859" s="1"/>
    </row>
    <row r="7860" spans="1:1" x14ac:dyDescent="0.35">
      <c r="A7860" s="1"/>
    </row>
    <row r="7861" spans="1:1" x14ac:dyDescent="0.35">
      <c r="A7861" s="1"/>
    </row>
    <row r="7862" spans="1:1" x14ac:dyDescent="0.35">
      <c r="A7862" s="1"/>
    </row>
    <row r="7863" spans="1:1" x14ac:dyDescent="0.35">
      <c r="A7863" s="1"/>
    </row>
    <row r="7864" spans="1:1" x14ac:dyDescent="0.35">
      <c r="A7864" s="1"/>
    </row>
    <row r="7865" spans="1:1" x14ac:dyDescent="0.35">
      <c r="A7865" s="1"/>
    </row>
    <row r="7866" spans="1:1" x14ac:dyDescent="0.35">
      <c r="A7866" s="1"/>
    </row>
    <row r="7867" spans="1:1" x14ac:dyDescent="0.35">
      <c r="A7867" s="1"/>
    </row>
    <row r="7868" spans="1:1" x14ac:dyDescent="0.35">
      <c r="A7868" s="1"/>
    </row>
    <row r="7869" spans="1:1" x14ac:dyDescent="0.35">
      <c r="A7869" s="1"/>
    </row>
    <row r="7870" spans="1:1" x14ac:dyDescent="0.35">
      <c r="A7870" s="1"/>
    </row>
    <row r="7871" spans="1:1" x14ac:dyDescent="0.35">
      <c r="A7871" s="1"/>
    </row>
    <row r="7872" spans="1:1" x14ac:dyDescent="0.35">
      <c r="A7872" s="1"/>
    </row>
    <row r="7873" spans="1:1" x14ac:dyDescent="0.35">
      <c r="A7873" s="1"/>
    </row>
    <row r="7874" spans="1:1" x14ac:dyDescent="0.35">
      <c r="A7874" s="1"/>
    </row>
    <row r="7875" spans="1:1" x14ac:dyDescent="0.35">
      <c r="A7875" s="1"/>
    </row>
    <row r="7876" spans="1:1" x14ac:dyDescent="0.35">
      <c r="A7876" s="1"/>
    </row>
    <row r="7877" spans="1:1" x14ac:dyDescent="0.35">
      <c r="A7877" s="1"/>
    </row>
    <row r="7878" spans="1:1" x14ac:dyDescent="0.35">
      <c r="A7878" s="1"/>
    </row>
    <row r="7879" spans="1:1" x14ac:dyDescent="0.35">
      <c r="A7879" s="1"/>
    </row>
    <row r="7880" spans="1:1" x14ac:dyDescent="0.35">
      <c r="A7880" s="1"/>
    </row>
    <row r="7881" spans="1:1" x14ac:dyDescent="0.35">
      <c r="A7881" s="1"/>
    </row>
    <row r="7882" spans="1:1" x14ac:dyDescent="0.35">
      <c r="A7882" s="1"/>
    </row>
    <row r="7883" spans="1:1" x14ac:dyDescent="0.35">
      <c r="A7883" s="1"/>
    </row>
    <row r="7884" spans="1:1" x14ac:dyDescent="0.35">
      <c r="A7884" s="1"/>
    </row>
    <row r="7885" spans="1:1" x14ac:dyDescent="0.35">
      <c r="A7885" s="1"/>
    </row>
    <row r="7886" spans="1:1" x14ac:dyDescent="0.35">
      <c r="A7886" s="1"/>
    </row>
    <row r="7887" spans="1:1" x14ac:dyDescent="0.35">
      <c r="A7887" s="1"/>
    </row>
    <row r="7888" spans="1:1" x14ac:dyDescent="0.35">
      <c r="A7888" s="1"/>
    </row>
    <row r="7889" spans="1:1" x14ac:dyDescent="0.35">
      <c r="A7889" s="1"/>
    </row>
    <row r="7890" spans="1:1" x14ac:dyDescent="0.35">
      <c r="A7890" s="1"/>
    </row>
    <row r="7891" spans="1:1" x14ac:dyDescent="0.35">
      <c r="A7891" s="1"/>
    </row>
    <row r="7892" spans="1:1" x14ac:dyDescent="0.35">
      <c r="A7892" s="1"/>
    </row>
    <row r="7893" spans="1:1" x14ac:dyDescent="0.35">
      <c r="A7893" s="1"/>
    </row>
    <row r="7894" spans="1:1" x14ac:dyDescent="0.35">
      <c r="A7894" s="1"/>
    </row>
    <row r="7895" spans="1:1" x14ac:dyDescent="0.35">
      <c r="A7895" s="1"/>
    </row>
    <row r="7896" spans="1:1" x14ac:dyDescent="0.35">
      <c r="A7896" s="1"/>
    </row>
    <row r="7897" spans="1:1" x14ac:dyDescent="0.35">
      <c r="A7897" s="1"/>
    </row>
    <row r="7898" spans="1:1" x14ac:dyDescent="0.35">
      <c r="A7898" s="1"/>
    </row>
    <row r="7899" spans="1:1" x14ac:dyDescent="0.35">
      <c r="A7899" s="1"/>
    </row>
    <row r="7900" spans="1:1" x14ac:dyDescent="0.35">
      <c r="A7900" s="1"/>
    </row>
    <row r="7901" spans="1:1" x14ac:dyDescent="0.35">
      <c r="A7901" s="1"/>
    </row>
    <row r="7902" spans="1:1" x14ac:dyDescent="0.35">
      <c r="A7902" s="1"/>
    </row>
    <row r="7903" spans="1:1" x14ac:dyDescent="0.35">
      <c r="A7903" s="1"/>
    </row>
    <row r="7904" spans="1:1" x14ac:dyDescent="0.35">
      <c r="A7904" s="1"/>
    </row>
    <row r="7905" spans="1:1" x14ac:dyDescent="0.35">
      <c r="A7905" s="1"/>
    </row>
    <row r="7906" spans="1:1" x14ac:dyDescent="0.35">
      <c r="A7906" s="1"/>
    </row>
    <row r="7907" spans="1:1" x14ac:dyDescent="0.35">
      <c r="A7907" s="1"/>
    </row>
    <row r="7908" spans="1:1" x14ac:dyDescent="0.35">
      <c r="A7908" s="1"/>
    </row>
    <row r="7909" spans="1:1" x14ac:dyDescent="0.35">
      <c r="A7909" s="1"/>
    </row>
    <row r="7910" spans="1:1" x14ac:dyDescent="0.35">
      <c r="A7910" s="1"/>
    </row>
    <row r="7911" spans="1:1" x14ac:dyDescent="0.35">
      <c r="A7911" s="1"/>
    </row>
    <row r="7912" spans="1:1" x14ac:dyDescent="0.35">
      <c r="A7912" s="1"/>
    </row>
    <row r="7913" spans="1:1" x14ac:dyDescent="0.35">
      <c r="A7913" s="1"/>
    </row>
    <row r="7914" spans="1:1" x14ac:dyDescent="0.35">
      <c r="A7914" s="1"/>
    </row>
    <row r="7915" spans="1:1" x14ac:dyDescent="0.35">
      <c r="A7915" s="1"/>
    </row>
    <row r="7916" spans="1:1" x14ac:dyDescent="0.35">
      <c r="A7916" s="1"/>
    </row>
    <row r="7917" spans="1:1" x14ac:dyDescent="0.35">
      <c r="A7917" s="1"/>
    </row>
    <row r="7918" spans="1:1" x14ac:dyDescent="0.35">
      <c r="A7918" s="1"/>
    </row>
    <row r="7919" spans="1:1" x14ac:dyDescent="0.35">
      <c r="A7919" s="1"/>
    </row>
    <row r="7920" spans="1:1" x14ac:dyDescent="0.35">
      <c r="A7920" s="1"/>
    </row>
    <row r="7921" spans="1:1" x14ac:dyDescent="0.35">
      <c r="A7921" s="1"/>
    </row>
    <row r="7922" spans="1:1" x14ac:dyDescent="0.35">
      <c r="A7922" s="1"/>
    </row>
    <row r="7923" spans="1:1" x14ac:dyDescent="0.35">
      <c r="A7923" s="1"/>
    </row>
    <row r="7924" spans="1:1" x14ac:dyDescent="0.35">
      <c r="A7924" s="1"/>
    </row>
    <row r="7925" spans="1:1" x14ac:dyDescent="0.35">
      <c r="A7925" s="1"/>
    </row>
    <row r="7926" spans="1:1" x14ac:dyDescent="0.35">
      <c r="A7926" s="1"/>
    </row>
    <row r="7927" spans="1:1" x14ac:dyDescent="0.35">
      <c r="A7927" s="1"/>
    </row>
    <row r="7928" spans="1:1" x14ac:dyDescent="0.35">
      <c r="A7928" s="1"/>
    </row>
    <row r="7929" spans="1:1" x14ac:dyDescent="0.35">
      <c r="A7929" s="1"/>
    </row>
    <row r="7930" spans="1:1" x14ac:dyDescent="0.35">
      <c r="A7930" s="1"/>
    </row>
    <row r="7931" spans="1:1" x14ac:dyDescent="0.35">
      <c r="A7931" s="1"/>
    </row>
    <row r="7932" spans="1:1" x14ac:dyDescent="0.35">
      <c r="A7932" s="1"/>
    </row>
    <row r="7933" spans="1:1" x14ac:dyDescent="0.35">
      <c r="A7933" s="1"/>
    </row>
    <row r="7934" spans="1:1" x14ac:dyDescent="0.35">
      <c r="A7934" s="1"/>
    </row>
    <row r="7935" spans="1:1" x14ac:dyDescent="0.35">
      <c r="A7935" s="1"/>
    </row>
    <row r="7936" spans="1:1" x14ac:dyDescent="0.35">
      <c r="A7936" s="1"/>
    </row>
    <row r="7937" spans="1:1" x14ac:dyDescent="0.35">
      <c r="A7937" s="1"/>
    </row>
    <row r="7938" spans="1:1" x14ac:dyDescent="0.35">
      <c r="A7938" s="1"/>
    </row>
    <row r="7939" spans="1:1" x14ac:dyDescent="0.35">
      <c r="A7939" s="1"/>
    </row>
    <row r="7940" spans="1:1" x14ac:dyDescent="0.35">
      <c r="A7940" s="1"/>
    </row>
    <row r="7941" spans="1:1" x14ac:dyDescent="0.35">
      <c r="A7941" s="1"/>
    </row>
    <row r="7942" spans="1:1" x14ac:dyDescent="0.35">
      <c r="A7942" s="1"/>
    </row>
    <row r="7943" spans="1:1" x14ac:dyDescent="0.35">
      <c r="A7943" s="1"/>
    </row>
    <row r="7944" spans="1:1" x14ac:dyDescent="0.35">
      <c r="A7944" s="1"/>
    </row>
    <row r="7945" spans="1:1" x14ac:dyDescent="0.35">
      <c r="A7945" s="1"/>
    </row>
    <row r="7946" spans="1:1" x14ac:dyDescent="0.35">
      <c r="A7946" s="1"/>
    </row>
    <row r="7947" spans="1:1" x14ac:dyDescent="0.35">
      <c r="A7947" s="1"/>
    </row>
    <row r="7948" spans="1:1" x14ac:dyDescent="0.35">
      <c r="A7948" s="1"/>
    </row>
    <row r="7949" spans="1:1" x14ac:dyDescent="0.35">
      <c r="A7949" s="1"/>
    </row>
    <row r="7950" spans="1:1" x14ac:dyDescent="0.35">
      <c r="A7950" s="1"/>
    </row>
    <row r="7951" spans="1:1" x14ac:dyDescent="0.35">
      <c r="A7951" s="1"/>
    </row>
    <row r="7952" spans="1:1" x14ac:dyDescent="0.35">
      <c r="A7952" s="1"/>
    </row>
    <row r="7953" spans="1:1" x14ac:dyDescent="0.35">
      <c r="A7953" s="1"/>
    </row>
    <row r="7954" spans="1:1" x14ac:dyDescent="0.35">
      <c r="A7954" s="1"/>
    </row>
    <row r="7955" spans="1:1" x14ac:dyDescent="0.35">
      <c r="A7955" s="1"/>
    </row>
    <row r="7956" spans="1:1" x14ac:dyDescent="0.35">
      <c r="A7956" s="1"/>
    </row>
    <row r="7957" spans="1:1" x14ac:dyDescent="0.35">
      <c r="A7957" s="1"/>
    </row>
    <row r="7958" spans="1:1" x14ac:dyDescent="0.35">
      <c r="A7958" s="1"/>
    </row>
    <row r="7959" spans="1:1" x14ac:dyDescent="0.35">
      <c r="A7959" s="1"/>
    </row>
    <row r="7960" spans="1:1" x14ac:dyDescent="0.35">
      <c r="A7960" s="1"/>
    </row>
    <row r="7961" spans="1:1" x14ac:dyDescent="0.35">
      <c r="A7961" s="1"/>
    </row>
    <row r="7962" spans="1:1" x14ac:dyDescent="0.35">
      <c r="A7962" s="1"/>
    </row>
    <row r="7963" spans="1:1" x14ac:dyDescent="0.35">
      <c r="A7963" s="1"/>
    </row>
    <row r="7964" spans="1:1" x14ac:dyDescent="0.35">
      <c r="A7964" s="1"/>
    </row>
    <row r="7965" spans="1:1" x14ac:dyDescent="0.35">
      <c r="A7965" s="1"/>
    </row>
    <row r="7966" spans="1:1" x14ac:dyDescent="0.35">
      <c r="A7966" s="1"/>
    </row>
    <row r="7967" spans="1:1" x14ac:dyDescent="0.35">
      <c r="A7967" s="1"/>
    </row>
    <row r="7968" spans="1:1" x14ac:dyDescent="0.35">
      <c r="A7968" s="1"/>
    </row>
    <row r="7969" spans="1:1" x14ac:dyDescent="0.35">
      <c r="A7969" s="1"/>
    </row>
    <row r="7970" spans="1:1" x14ac:dyDescent="0.35">
      <c r="A7970" s="1"/>
    </row>
    <row r="7971" spans="1:1" x14ac:dyDescent="0.35">
      <c r="A7971" s="1"/>
    </row>
    <row r="7972" spans="1:1" x14ac:dyDescent="0.35">
      <c r="A7972" s="1"/>
    </row>
    <row r="7973" spans="1:1" x14ac:dyDescent="0.35">
      <c r="A7973" s="1"/>
    </row>
    <row r="7974" spans="1:1" x14ac:dyDescent="0.35">
      <c r="A7974" s="1"/>
    </row>
    <row r="7975" spans="1:1" x14ac:dyDescent="0.35">
      <c r="A7975" s="1"/>
    </row>
    <row r="7976" spans="1:1" x14ac:dyDescent="0.35">
      <c r="A7976" s="1"/>
    </row>
    <row r="7977" spans="1:1" x14ac:dyDescent="0.35">
      <c r="A7977" s="1"/>
    </row>
    <row r="7978" spans="1:1" x14ac:dyDescent="0.35">
      <c r="A7978" s="1"/>
    </row>
    <row r="7979" spans="1:1" x14ac:dyDescent="0.35">
      <c r="A7979" s="1"/>
    </row>
    <row r="7980" spans="1:1" x14ac:dyDescent="0.35">
      <c r="A7980" s="1"/>
    </row>
    <row r="7981" spans="1:1" x14ac:dyDescent="0.35">
      <c r="A7981" s="1"/>
    </row>
    <row r="7982" spans="1:1" x14ac:dyDescent="0.35">
      <c r="A7982" s="1"/>
    </row>
    <row r="7983" spans="1:1" x14ac:dyDescent="0.35">
      <c r="A7983" s="1"/>
    </row>
    <row r="7984" spans="1:1" x14ac:dyDescent="0.35">
      <c r="A7984" s="1"/>
    </row>
    <row r="7985" spans="1:1" x14ac:dyDescent="0.35">
      <c r="A7985" s="1"/>
    </row>
    <row r="7986" spans="1:1" x14ac:dyDescent="0.35">
      <c r="A7986" s="1"/>
    </row>
    <row r="7987" spans="1:1" x14ac:dyDescent="0.35">
      <c r="A7987" s="1"/>
    </row>
    <row r="7988" spans="1:1" x14ac:dyDescent="0.35">
      <c r="A7988" s="1"/>
    </row>
    <row r="7989" spans="1:1" x14ac:dyDescent="0.35">
      <c r="A7989" s="1"/>
    </row>
    <row r="7990" spans="1:1" x14ac:dyDescent="0.35">
      <c r="A7990" s="1"/>
    </row>
    <row r="7991" spans="1:1" x14ac:dyDescent="0.35">
      <c r="A7991" s="1"/>
    </row>
    <row r="7992" spans="1:1" x14ac:dyDescent="0.35">
      <c r="A7992" s="1"/>
    </row>
    <row r="7993" spans="1:1" x14ac:dyDescent="0.35">
      <c r="A7993" s="1"/>
    </row>
    <row r="7994" spans="1:1" x14ac:dyDescent="0.35">
      <c r="A7994" s="1"/>
    </row>
    <row r="7995" spans="1:1" x14ac:dyDescent="0.35">
      <c r="A7995" s="1"/>
    </row>
    <row r="7996" spans="1:1" x14ac:dyDescent="0.35">
      <c r="A7996" s="1"/>
    </row>
    <row r="7997" spans="1:1" x14ac:dyDescent="0.35">
      <c r="A7997" s="1"/>
    </row>
    <row r="7998" spans="1:1" x14ac:dyDescent="0.35">
      <c r="A7998" s="1"/>
    </row>
    <row r="7999" spans="1:1" x14ac:dyDescent="0.35">
      <c r="A7999" s="1"/>
    </row>
    <row r="8000" spans="1:1" x14ac:dyDescent="0.35">
      <c r="A8000" s="1"/>
    </row>
    <row r="8001" spans="1:1" x14ac:dyDescent="0.35">
      <c r="A8001" s="1"/>
    </row>
    <row r="8002" spans="1:1" x14ac:dyDescent="0.35">
      <c r="A8002" s="1"/>
    </row>
    <row r="8003" spans="1:1" x14ac:dyDescent="0.35">
      <c r="A8003" s="1"/>
    </row>
    <row r="8004" spans="1:1" x14ac:dyDescent="0.35">
      <c r="A8004" s="1"/>
    </row>
    <row r="8005" spans="1:1" x14ac:dyDescent="0.35">
      <c r="A8005" s="1"/>
    </row>
    <row r="8006" spans="1:1" x14ac:dyDescent="0.35">
      <c r="A8006" s="1"/>
    </row>
    <row r="8007" spans="1:1" x14ac:dyDescent="0.35">
      <c r="A8007" s="1"/>
    </row>
    <row r="8008" spans="1:1" x14ac:dyDescent="0.35">
      <c r="A8008" s="1"/>
    </row>
    <row r="8009" spans="1:1" x14ac:dyDescent="0.35">
      <c r="A8009" s="1"/>
    </row>
    <row r="8010" spans="1:1" x14ac:dyDescent="0.35">
      <c r="A8010" s="1"/>
    </row>
    <row r="8011" spans="1:1" x14ac:dyDescent="0.35">
      <c r="A8011" s="1"/>
    </row>
    <row r="8012" spans="1:1" x14ac:dyDescent="0.35">
      <c r="A8012" s="1"/>
    </row>
    <row r="8013" spans="1:1" x14ac:dyDescent="0.35">
      <c r="A8013" s="1"/>
    </row>
    <row r="8014" spans="1:1" x14ac:dyDescent="0.35">
      <c r="A8014" s="1"/>
    </row>
    <row r="8015" spans="1:1" x14ac:dyDescent="0.35">
      <c r="A8015" s="1"/>
    </row>
    <row r="8016" spans="1:1" x14ac:dyDescent="0.35">
      <c r="A8016" s="1"/>
    </row>
    <row r="8017" spans="1:1" x14ac:dyDescent="0.35">
      <c r="A8017" s="1"/>
    </row>
    <row r="8018" spans="1:1" x14ac:dyDescent="0.35">
      <c r="A8018" s="1"/>
    </row>
    <row r="8019" spans="1:1" x14ac:dyDescent="0.35">
      <c r="A8019" s="1"/>
    </row>
    <row r="8020" spans="1:1" x14ac:dyDescent="0.35">
      <c r="A8020" s="1"/>
    </row>
    <row r="8021" spans="1:1" x14ac:dyDescent="0.35">
      <c r="A8021" s="1"/>
    </row>
    <row r="8022" spans="1:1" x14ac:dyDescent="0.35">
      <c r="A8022" s="1"/>
    </row>
    <row r="8023" spans="1:1" x14ac:dyDescent="0.35">
      <c r="A8023" s="1"/>
    </row>
    <row r="8024" spans="1:1" x14ac:dyDescent="0.35">
      <c r="A8024" s="1"/>
    </row>
    <row r="8025" spans="1:1" x14ac:dyDescent="0.35">
      <c r="A8025" s="1"/>
    </row>
    <row r="8026" spans="1:1" x14ac:dyDescent="0.35">
      <c r="A8026" s="1"/>
    </row>
    <row r="8027" spans="1:1" x14ac:dyDescent="0.35">
      <c r="A8027" s="1"/>
    </row>
    <row r="8028" spans="1:1" x14ac:dyDescent="0.35">
      <c r="A8028" s="1"/>
    </row>
    <row r="8029" spans="1:1" x14ac:dyDescent="0.35">
      <c r="A8029" s="1"/>
    </row>
    <row r="8030" spans="1:1" x14ac:dyDescent="0.35">
      <c r="A8030" s="1"/>
    </row>
    <row r="8031" spans="1:1" x14ac:dyDescent="0.35">
      <c r="A8031" s="1"/>
    </row>
    <row r="8032" spans="1:1" x14ac:dyDescent="0.35">
      <c r="A8032" s="1"/>
    </row>
    <row r="8033" spans="1:1" x14ac:dyDescent="0.35">
      <c r="A8033" s="1"/>
    </row>
    <row r="8034" spans="1:1" x14ac:dyDescent="0.35">
      <c r="A8034" s="1"/>
    </row>
    <row r="8035" spans="1:1" x14ac:dyDescent="0.35">
      <c r="A8035" s="1"/>
    </row>
    <row r="8036" spans="1:1" x14ac:dyDescent="0.35">
      <c r="A8036" s="1"/>
    </row>
    <row r="8037" spans="1:1" x14ac:dyDescent="0.35">
      <c r="A8037" s="1"/>
    </row>
    <row r="8038" spans="1:1" x14ac:dyDescent="0.35">
      <c r="A8038" s="1"/>
    </row>
    <row r="8039" spans="1:1" x14ac:dyDescent="0.35">
      <c r="A8039" s="1"/>
    </row>
    <row r="8040" spans="1:1" x14ac:dyDescent="0.35">
      <c r="A8040" s="1"/>
    </row>
    <row r="8041" spans="1:1" x14ac:dyDescent="0.35">
      <c r="A8041" s="1"/>
    </row>
    <row r="8042" spans="1:1" x14ac:dyDescent="0.35">
      <c r="A8042" s="1"/>
    </row>
    <row r="8043" spans="1:1" x14ac:dyDescent="0.35">
      <c r="A8043" s="1"/>
    </row>
    <row r="8044" spans="1:1" x14ac:dyDescent="0.35">
      <c r="A8044" s="1"/>
    </row>
    <row r="8045" spans="1:1" x14ac:dyDescent="0.35">
      <c r="A8045" s="1"/>
    </row>
    <row r="8046" spans="1:1" x14ac:dyDescent="0.35">
      <c r="A8046" s="1"/>
    </row>
    <row r="8047" spans="1:1" x14ac:dyDescent="0.35">
      <c r="A8047" s="1"/>
    </row>
    <row r="8048" spans="1:1" x14ac:dyDescent="0.35">
      <c r="A8048" s="1"/>
    </row>
    <row r="8049" spans="1:1" x14ac:dyDescent="0.35">
      <c r="A8049" s="1"/>
    </row>
    <row r="8050" spans="1:1" x14ac:dyDescent="0.35">
      <c r="A8050" s="1"/>
    </row>
    <row r="8051" spans="1:1" x14ac:dyDescent="0.35">
      <c r="A8051" s="1"/>
    </row>
    <row r="8052" spans="1:1" x14ac:dyDescent="0.35">
      <c r="A8052" s="1"/>
    </row>
    <row r="8053" spans="1:1" x14ac:dyDescent="0.35">
      <c r="A8053" s="1"/>
    </row>
    <row r="8054" spans="1:1" x14ac:dyDescent="0.35">
      <c r="A8054" s="1"/>
    </row>
    <row r="8055" spans="1:1" x14ac:dyDescent="0.35">
      <c r="A8055" s="1"/>
    </row>
    <row r="8056" spans="1:1" x14ac:dyDescent="0.35">
      <c r="A8056" s="1"/>
    </row>
    <row r="8057" spans="1:1" x14ac:dyDescent="0.35">
      <c r="A8057" s="1"/>
    </row>
    <row r="8058" spans="1:1" x14ac:dyDescent="0.35">
      <c r="A8058" s="1"/>
    </row>
    <row r="8059" spans="1:1" x14ac:dyDescent="0.35">
      <c r="A8059" s="1"/>
    </row>
    <row r="8060" spans="1:1" x14ac:dyDescent="0.35">
      <c r="A8060" s="1"/>
    </row>
    <row r="8061" spans="1:1" x14ac:dyDescent="0.35">
      <c r="A8061" s="1"/>
    </row>
    <row r="8062" spans="1:1" x14ac:dyDescent="0.35">
      <c r="A8062" s="1"/>
    </row>
    <row r="8063" spans="1:1" x14ac:dyDescent="0.35">
      <c r="A8063" s="1"/>
    </row>
    <row r="8064" spans="1:1" x14ac:dyDescent="0.35">
      <c r="A8064" s="1"/>
    </row>
    <row r="8065" spans="1:1" x14ac:dyDescent="0.35">
      <c r="A8065" s="1"/>
    </row>
    <row r="8066" spans="1:1" x14ac:dyDescent="0.35">
      <c r="A8066" s="1"/>
    </row>
    <row r="8067" spans="1:1" x14ac:dyDescent="0.35">
      <c r="A8067" s="1"/>
    </row>
    <row r="8068" spans="1:1" x14ac:dyDescent="0.35">
      <c r="A8068" s="1"/>
    </row>
    <row r="8069" spans="1:1" x14ac:dyDescent="0.35">
      <c r="A8069" s="1"/>
    </row>
    <row r="8070" spans="1:1" x14ac:dyDescent="0.35">
      <c r="A8070" s="1"/>
    </row>
    <row r="8071" spans="1:1" x14ac:dyDescent="0.35">
      <c r="A8071" s="1"/>
    </row>
    <row r="8072" spans="1:1" x14ac:dyDescent="0.35">
      <c r="A8072" s="1"/>
    </row>
    <row r="8073" spans="1:1" x14ac:dyDescent="0.35">
      <c r="A8073" s="1"/>
    </row>
    <row r="8074" spans="1:1" x14ac:dyDescent="0.35">
      <c r="A8074" s="1"/>
    </row>
    <row r="8075" spans="1:1" x14ac:dyDescent="0.35">
      <c r="A8075" s="1"/>
    </row>
    <row r="8076" spans="1:1" x14ac:dyDescent="0.35">
      <c r="A8076" s="1"/>
    </row>
    <row r="8077" spans="1:1" x14ac:dyDescent="0.35">
      <c r="A8077" s="1"/>
    </row>
    <row r="8078" spans="1:1" x14ac:dyDescent="0.35">
      <c r="A8078" s="1"/>
    </row>
    <row r="8079" spans="1:1" x14ac:dyDescent="0.35">
      <c r="A8079" s="1"/>
    </row>
    <row r="8080" spans="1:1" x14ac:dyDescent="0.35">
      <c r="A8080" s="1"/>
    </row>
    <row r="8081" spans="1:1" x14ac:dyDescent="0.35">
      <c r="A8081" s="1"/>
    </row>
    <row r="8082" spans="1:1" x14ac:dyDescent="0.35">
      <c r="A8082" s="1"/>
    </row>
    <row r="8083" spans="1:1" x14ac:dyDescent="0.35">
      <c r="A8083" s="1"/>
    </row>
    <row r="8084" spans="1:1" x14ac:dyDescent="0.35">
      <c r="A8084" s="1"/>
    </row>
    <row r="8085" spans="1:1" x14ac:dyDescent="0.35">
      <c r="A8085" s="1"/>
    </row>
    <row r="8086" spans="1:1" x14ac:dyDescent="0.35">
      <c r="A8086" s="1"/>
    </row>
    <row r="8087" spans="1:1" x14ac:dyDescent="0.35">
      <c r="A8087" s="1"/>
    </row>
    <row r="8088" spans="1:1" x14ac:dyDescent="0.35">
      <c r="A8088" s="1"/>
    </row>
    <row r="8089" spans="1:1" x14ac:dyDescent="0.35">
      <c r="A8089" s="1"/>
    </row>
    <row r="8090" spans="1:1" x14ac:dyDescent="0.35">
      <c r="A8090" s="1"/>
    </row>
    <row r="8091" spans="1:1" x14ac:dyDescent="0.35">
      <c r="A8091" s="1"/>
    </row>
    <row r="8092" spans="1:1" x14ac:dyDescent="0.35">
      <c r="A8092" s="1"/>
    </row>
    <row r="8093" spans="1:1" x14ac:dyDescent="0.35">
      <c r="A8093" s="1"/>
    </row>
    <row r="8094" spans="1:1" x14ac:dyDescent="0.35">
      <c r="A8094" s="1"/>
    </row>
    <row r="8095" spans="1:1" x14ac:dyDescent="0.35">
      <c r="A8095" s="1"/>
    </row>
    <row r="8096" spans="1:1" x14ac:dyDescent="0.35">
      <c r="A8096" s="1"/>
    </row>
    <row r="8097" spans="1:1" x14ac:dyDescent="0.35">
      <c r="A8097" s="1"/>
    </row>
    <row r="8098" spans="1:1" x14ac:dyDescent="0.35">
      <c r="A8098" s="1"/>
    </row>
    <row r="8099" spans="1:1" x14ac:dyDescent="0.35">
      <c r="A8099" s="1"/>
    </row>
    <row r="8100" spans="1:1" x14ac:dyDescent="0.35">
      <c r="A8100" s="1"/>
    </row>
    <row r="8101" spans="1:1" x14ac:dyDescent="0.35">
      <c r="A8101" s="1"/>
    </row>
    <row r="8102" spans="1:1" x14ac:dyDescent="0.35">
      <c r="A8102" s="1"/>
    </row>
    <row r="8103" spans="1:1" x14ac:dyDescent="0.35">
      <c r="A8103" s="1"/>
    </row>
    <row r="8104" spans="1:1" x14ac:dyDescent="0.35">
      <c r="A8104" s="1"/>
    </row>
    <row r="8105" spans="1:1" x14ac:dyDescent="0.35">
      <c r="A8105" s="1"/>
    </row>
    <row r="8106" spans="1:1" x14ac:dyDescent="0.35">
      <c r="A8106" s="1"/>
    </row>
    <row r="8107" spans="1:1" x14ac:dyDescent="0.35">
      <c r="A8107" s="1"/>
    </row>
    <row r="8108" spans="1:1" x14ac:dyDescent="0.35">
      <c r="A8108" s="1"/>
    </row>
    <row r="8109" spans="1:1" x14ac:dyDescent="0.35">
      <c r="A8109" s="1"/>
    </row>
    <row r="8110" spans="1:1" x14ac:dyDescent="0.35">
      <c r="A8110" s="1"/>
    </row>
    <row r="8111" spans="1:1" x14ac:dyDescent="0.35">
      <c r="A8111" s="1"/>
    </row>
    <row r="8112" spans="1:1" x14ac:dyDescent="0.35">
      <c r="A8112" s="1"/>
    </row>
    <row r="8113" spans="1:1" x14ac:dyDescent="0.35">
      <c r="A8113" s="1"/>
    </row>
    <row r="8114" spans="1:1" x14ac:dyDescent="0.35">
      <c r="A8114" s="1"/>
    </row>
    <row r="8115" spans="1:1" x14ac:dyDescent="0.35">
      <c r="A8115" s="1"/>
    </row>
    <row r="8116" spans="1:1" x14ac:dyDescent="0.35">
      <c r="A8116" s="1"/>
    </row>
    <row r="8117" spans="1:1" x14ac:dyDescent="0.35">
      <c r="A8117" s="1"/>
    </row>
    <row r="8118" spans="1:1" x14ac:dyDescent="0.35">
      <c r="A8118" s="1"/>
    </row>
    <row r="8119" spans="1:1" x14ac:dyDescent="0.35">
      <c r="A8119" s="1"/>
    </row>
    <row r="8120" spans="1:1" x14ac:dyDescent="0.35">
      <c r="A8120" s="1"/>
    </row>
    <row r="8121" spans="1:1" x14ac:dyDescent="0.35">
      <c r="A8121" s="1"/>
    </row>
    <row r="8122" spans="1:1" x14ac:dyDescent="0.35">
      <c r="A8122" s="1"/>
    </row>
    <row r="8123" spans="1:1" x14ac:dyDescent="0.35">
      <c r="A8123" s="1"/>
    </row>
    <row r="8124" spans="1:1" x14ac:dyDescent="0.35">
      <c r="A8124" s="1"/>
    </row>
    <row r="8125" spans="1:1" x14ac:dyDescent="0.35">
      <c r="A8125" s="1"/>
    </row>
    <row r="8126" spans="1:1" x14ac:dyDescent="0.35">
      <c r="A8126" s="1"/>
    </row>
    <row r="8127" spans="1:1" x14ac:dyDescent="0.35">
      <c r="A8127" s="1"/>
    </row>
    <row r="8128" spans="1:1" x14ac:dyDescent="0.35">
      <c r="A8128" s="1"/>
    </row>
    <row r="8129" spans="1:1" x14ac:dyDescent="0.35">
      <c r="A8129" s="1"/>
    </row>
    <row r="8130" spans="1:1" x14ac:dyDescent="0.35">
      <c r="A8130" s="1"/>
    </row>
    <row r="8131" spans="1:1" x14ac:dyDescent="0.35">
      <c r="A8131" s="1"/>
    </row>
    <row r="8132" spans="1:1" x14ac:dyDescent="0.35">
      <c r="A8132" s="1"/>
    </row>
    <row r="8133" spans="1:1" x14ac:dyDescent="0.35">
      <c r="A8133" s="1"/>
    </row>
    <row r="8134" spans="1:1" x14ac:dyDescent="0.35">
      <c r="A8134" s="1"/>
    </row>
    <row r="8135" spans="1:1" x14ac:dyDescent="0.35">
      <c r="A8135" s="1"/>
    </row>
    <row r="8136" spans="1:1" x14ac:dyDescent="0.35">
      <c r="A8136" s="1"/>
    </row>
    <row r="8137" spans="1:1" x14ac:dyDescent="0.35">
      <c r="A8137" s="1"/>
    </row>
    <row r="8138" spans="1:1" x14ac:dyDescent="0.35">
      <c r="A8138" s="1"/>
    </row>
    <row r="8139" spans="1:1" x14ac:dyDescent="0.35">
      <c r="A8139" s="1"/>
    </row>
    <row r="8140" spans="1:1" x14ac:dyDescent="0.35">
      <c r="A8140" s="1"/>
    </row>
    <row r="8141" spans="1:1" x14ac:dyDescent="0.35">
      <c r="A8141" s="1"/>
    </row>
    <row r="8142" spans="1:1" x14ac:dyDescent="0.35">
      <c r="A8142" s="1"/>
    </row>
    <row r="8143" spans="1:1" x14ac:dyDescent="0.35">
      <c r="A8143" s="1"/>
    </row>
    <row r="8144" spans="1:1" x14ac:dyDescent="0.35">
      <c r="A8144" s="1"/>
    </row>
    <row r="8145" spans="1:1" x14ac:dyDescent="0.35">
      <c r="A8145" s="1"/>
    </row>
    <row r="8146" spans="1:1" x14ac:dyDescent="0.35">
      <c r="A8146" s="1"/>
    </row>
    <row r="8147" spans="1:1" x14ac:dyDescent="0.35">
      <c r="A8147" s="1"/>
    </row>
    <row r="8148" spans="1:1" x14ac:dyDescent="0.35">
      <c r="A8148" s="1"/>
    </row>
    <row r="8149" spans="1:1" x14ac:dyDescent="0.35">
      <c r="A8149" s="1"/>
    </row>
    <row r="8150" spans="1:1" x14ac:dyDescent="0.35">
      <c r="A8150" s="1"/>
    </row>
    <row r="8151" spans="1:1" x14ac:dyDescent="0.35">
      <c r="A8151" s="1"/>
    </row>
    <row r="8152" spans="1:1" x14ac:dyDescent="0.35">
      <c r="A8152" s="1"/>
    </row>
    <row r="8153" spans="1:1" x14ac:dyDescent="0.35">
      <c r="A8153" s="1"/>
    </row>
    <row r="8154" spans="1:1" x14ac:dyDescent="0.35">
      <c r="A8154" s="1"/>
    </row>
    <row r="8155" spans="1:1" x14ac:dyDescent="0.35">
      <c r="A8155" s="1"/>
    </row>
    <row r="8156" spans="1:1" x14ac:dyDescent="0.35">
      <c r="A8156" s="1"/>
    </row>
    <row r="8157" spans="1:1" x14ac:dyDescent="0.35">
      <c r="A8157" s="1"/>
    </row>
    <row r="8158" spans="1:1" x14ac:dyDescent="0.35">
      <c r="A8158" s="1"/>
    </row>
    <row r="8159" spans="1:1" x14ac:dyDescent="0.35">
      <c r="A8159" s="1"/>
    </row>
    <row r="8160" spans="1:1" x14ac:dyDescent="0.35">
      <c r="A8160" s="1"/>
    </row>
    <row r="8161" spans="1:1" x14ac:dyDescent="0.35">
      <c r="A8161" s="1"/>
    </row>
    <row r="8162" spans="1:1" x14ac:dyDescent="0.35">
      <c r="A8162" s="1"/>
    </row>
    <row r="8163" spans="1:1" x14ac:dyDescent="0.35">
      <c r="A8163" s="1"/>
    </row>
    <row r="8164" spans="1:1" x14ac:dyDescent="0.35">
      <c r="A8164" s="1"/>
    </row>
    <row r="8165" spans="1:1" x14ac:dyDescent="0.35">
      <c r="A8165" s="1"/>
    </row>
    <row r="8166" spans="1:1" x14ac:dyDescent="0.35">
      <c r="A8166" s="1"/>
    </row>
    <row r="8167" spans="1:1" x14ac:dyDescent="0.35">
      <c r="A8167" s="1"/>
    </row>
    <row r="8168" spans="1:1" x14ac:dyDescent="0.35">
      <c r="A8168" s="1"/>
    </row>
    <row r="8169" spans="1:1" x14ac:dyDescent="0.35">
      <c r="A8169" s="1"/>
    </row>
    <row r="8170" spans="1:1" x14ac:dyDescent="0.35">
      <c r="A8170" s="1"/>
    </row>
    <row r="8171" spans="1:1" x14ac:dyDescent="0.35">
      <c r="A8171" s="1"/>
    </row>
    <row r="8172" spans="1:1" x14ac:dyDescent="0.35">
      <c r="A8172" s="1"/>
    </row>
    <row r="8173" spans="1:1" x14ac:dyDescent="0.35">
      <c r="A8173" s="1"/>
    </row>
    <row r="8174" spans="1:1" x14ac:dyDescent="0.35">
      <c r="A8174" s="1"/>
    </row>
    <row r="8175" spans="1:1" x14ac:dyDescent="0.35">
      <c r="A8175" s="1"/>
    </row>
    <row r="8176" spans="1:1" x14ac:dyDescent="0.35">
      <c r="A8176" s="1"/>
    </row>
    <row r="8177" spans="1:1" x14ac:dyDescent="0.35">
      <c r="A8177" s="1"/>
    </row>
    <row r="8178" spans="1:1" x14ac:dyDescent="0.35">
      <c r="A8178" s="1"/>
    </row>
    <row r="8179" spans="1:1" x14ac:dyDescent="0.35">
      <c r="A8179" s="1"/>
    </row>
    <row r="8180" spans="1:1" x14ac:dyDescent="0.35">
      <c r="A8180" s="1"/>
    </row>
    <row r="8181" spans="1:1" x14ac:dyDescent="0.35">
      <c r="A8181" s="1"/>
    </row>
    <row r="8182" spans="1:1" x14ac:dyDescent="0.35">
      <c r="A8182" s="1"/>
    </row>
    <row r="8183" spans="1:1" x14ac:dyDescent="0.35">
      <c r="A8183" s="1"/>
    </row>
    <row r="8184" spans="1:1" x14ac:dyDescent="0.35">
      <c r="A8184" s="1"/>
    </row>
    <row r="8185" spans="1:1" x14ac:dyDescent="0.35">
      <c r="A8185" s="1"/>
    </row>
    <row r="8186" spans="1:1" x14ac:dyDescent="0.35">
      <c r="A8186" s="1"/>
    </row>
    <row r="8187" spans="1:1" x14ac:dyDescent="0.35">
      <c r="A8187" s="1"/>
    </row>
    <row r="8188" spans="1:1" x14ac:dyDescent="0.35">
      <c r="A8188" s="1"/>
    </row>
    <row r="8189" spans="1:1" x14ac:dyDescent="0.35">
      <c r="A8189" s="1"/>
    </row>
    <row r="8190" spans="1:1" x14ac:dyDescent="0.35">
      <c r="A8190" s="1"/>
    </row>
    <row r="8191" spans="1:1" x14ac:dyDescent="0.35">
      <c r="A8191" s="1"/>
    </row>
    <row r="8192" spans="1:1" x14ac:dyDescent="0.35">
      <c r="A8192" s="1"/>
    </row>
    <row r="8193" spans="1:1" x14ac:dyDescent="0.35">
      <c r="A8193" s="1"/>
    </row>
    <row r="8194" spans="1:1" x14ac:dyDescent="0.35">
      <c r="A8194" s="1"/>
    </row>
    <row r="8195" spans="1:1" x14ac:dyDescent="0.35">
      <c r="A8195" s="1"/>
    </row>
    <row r="8196" spans="1:1" x14ac:dyDescent="0.35">
      <c r="A8196" s="1"/>
    </row>
    <row r="8197" spans="1:1" x14ac:dyDescent="0.35">
      <c r="A8197" s="1"/>
    </row>
    <row r="8198" spans="1:1" x14ac:dyDescent="0.35">
      <c r="A8198" s="1"/>
    </row>
    <row r="8199" spans="1:1" x14ac:dyDescent="0.35">
      <c r="A8199" s="1"/>
    </row>
    <row r="8200" spans="1:1" x14ac:dyDescent="0.35">
      <c r="A8200" s="1"/>
    </row>
    <row r="8201" spans="1:1" x14ac:dyDescent="0.35">
      <c r="A8201" s="1"/>
    </row>
    <row r="8202" spans="1:1" x14ac:dyDescent="0.35">
      <c r="A8202" s="1"/>
    </row>
    <row r="8203" spans="1:1" x14ac:dyDescent="0.35">
      <c r="A8203" s="1"/>
    </row>
    <row r="8204" spans="1:1" x14ac:dyDescent="0.35">
      <c r="A8204" s="1"/>
    </row>
    <row r="8205" spans="1:1" x14ac:dyDescent="0.35">
      <c r="A8205" s="1"/>
    </row>
    <row r="8206" spans="1:1" x14ac:dyDescent="0.35">
      <c r="A8206" s="1"/>
    </row>
    <row r="8207" spans="1:1" x14ac:dyDescent="0.35">
      <c r="A8207" s="1"/>
    </row>
    <row r="8208" spans="1:1" x14ac:dyDescent="0.35">
      <c r="A8208" s="1"/>
    </row>
    <row r="8209" spans="1:1" x14ac:dyDescent="0.35">
      <c r="A8209" s="1"/>
    </row>
    <row r="8210" spans="1:1" x14ac:dyDescent="0.35">
      <c r="A8210" s="1"/>
    </row>
    <row r="8211" spans="1:1" x14ac:dyDescent="0.35">
      <c r="A8211" s="1"/>
    </row>
    <row r="8212" spans="1:1" x14ac:dyDescent="0.35">
      <c r="A8212" s="1"/>
    </row>
    <row r="8213" spans="1:1" x14ac:dyDescent="0.35">
      <c r="A8213" s="1"/>
    </row>
    <row r="8214" spans="1:1" x14ac:dyDescent="0.35">
      <c r="A8214" s="1"/>
    </row>
    <row r="8215" spans="1:1" x14ac:dyDescent="0.35">
      <c r="A8215" s="1"/>
    </row>
    <row r="8216" spans="1:1" x14ac:dyDescent="0.35">
      <c r="A8216" s="1"/>
    </row>
    <row r="8217" spans="1:1" x14ac:dyDescent="0.35">
      <c r="A8217" s="1"/>
    </row>
    <row r="8218" spans="1:1" x14ac:dyDescent="0.35">
      <c r="A8218" s="1"/>
    </row>
    <row r="8219" spans="1:1" x14ac:dyDescent="0.35">
      <c r="A8219" s="1"/>
    </row>
    <row r="8220" spans="1:1" x14ac:dyDescent="0.35">
      <c r="A8220" s="1"/>
    </row>
    <row r="8221" spans="1:1" x14ac:dyDescent="0.35">
      <c r="A8221" s="1"/>
    </row>
    <row r="8222" spans="1:1" x14ac:dyDescent="0.35">
      <c r="A8222" s="1"/>
    </row>
    <row r="8223" spans="1:1" x14ac:dyDescent="0.35">
      <c r="A8223" s="1"/>
    </row>
    <row r="8224" spans="1:1" x14ac:dyDescent="0.35">
      <c r="A8224" s="1"/>
    </row>
    <row r="8225" spans="1:1" x14ac:dyDescent="0.35">
      <c r="A8225" s="1"/>
    </row>
    <row r="8226" spans="1:1" x14ac:dyDescent="0.35">
      <c r="A8226" s="1"/>
    </row>
    <row r="8227" spans="1:1" x14ac:dyDescent="0.35">
      <c r="A8227" s="1"/>
    </row>
    <row r="8228" spans="1:1" x14ac:dyDescent="0.35">
      <c r="A8228" s="1"/>
    </row>
    <row r="8229" spans="1:1" x14ac:dyDescent="0.35">
      <c r="A8229" s="1"/>
    </row>
    <row r="8230" spans="1:1" x14ac:dyDescent="0.35">
      <c r="A8230" s="1"/>
    </row>
    <row r="8231" spans="1:1" x14ac:dyDescent="0.35">
      <c r="A8231" s="1"/>
    </row>
    <row r="8232" spans="1:1" x14ac:dyDescent="0.35">
      <c r="A8232" s="1"/>
    </row>
    <row r="8233" spans="1:1" x14ac:dyDescent="0.35">
      <c r="A8233" s="1"/>
    </row>
    <row r="8234" spans="1:1" x14ac:dyDescent="0.35">
      <c r="A8234" s="1"/>
    </row>
    <row r="8235" spans="1:1" x14ac:dyDescent="0.35">
      <c r="A8235" s="1"/>
    </row>
    <row r="8236" spans="1:1" x14ac:dyDescent="0.35">
      <c r="A8236" s="1"/>
    </row>
    <row r="8237" spans="1:1" x14ac:dyDescent="0.35">
      <c r="A8237" s="1"/>
    </row>
    <row r="8238" spans="1:1" x14ac:dyDescent="0.35">
      <c r="A8238" s="1"/>
    </row>
    <row r="8239" spans="1:1" x14ac:dyDescent="0.35">
      <c r="A8239" s="1"/>
    </row>
    <row r="8240" spans="1:1" x14ac:dyDescent="0.35">
      <c r="A8240" s="1"/>
    </row>
    <row r="8241" spans="1:1" x14ac:dyDescent="0.35">
      <c r="A8241" s="1"/>
    </row>
    <row r="8242" spans="1:1" x14ac:dyDescent="0.35">
      <c r="A8242" s="1"/>
    </row>
    <row r="8243" spans="1:1" x14ac:dyDescent="0.35">
      <c r="A8243" s="1"/>
    </row>
    <row r="8244" spans="1:1" x14ac:dyDescent="0.35">
      <c r="A8244" s="1"/>
    </row>
    <row r="8245" spans="1:1" x14ac:dyDescent="0.35">
      <c r="A8245" s="1"/>
    </row>
    <row r="8246" spans="1:1" x14ac:dyDescent="0.35">
      <c r="A8246" s="1"/>
    </row>
    <row r="8247" spans="1:1" x14ac:dyDescent="0.35">
      <c r="A8247" s="1"/>
    </row>
    <row r="8248" spans="1:1" x14ac:dyDescent="0.35">
      <c r="A8248" s="1"/>
    </row>
    <row r="8249" spans="1:1" x14ac:dyDescent="0.35">
      <c r="A8249" s="1"/>
    </row>
    <row r="8250" spans="1:1" x14ac:dyDescent="0.35">
      <c r="A8250" s="1"/>
    </row>
    <row r="8251" spans="1:1" x14ac:dyDescent="0.35">
      <c r="A8251" s="1"/>
    </row>
    <row r="8252" spans="1:1" x14ac:dyDescent="0.35">
      <c r="A8252" s="1"/>
    </row>
    <row r="8253" spans="1:1" x14ac:dyDescent="0.35">
      <c r="A8253" s="1"/>
    </row>
    <row r="8254" spans="1:1" x14ac:dyDescent="0.35">
      <c r="A8254" s="1"/>
    </row>
    <row r="8255" spans="1:1" x14ac:dyDescent="0.35">
      <c r="A8255" s="1"/>
    </row>
    <row r="8256" spans="1:1" x14ac:dyDescent="0.35">
      <c r="A8256" s="1"/>
    </row>
    <row r="8257" spans="1:1" x14ac:dyDescent="0.35">
      <c r="A8257" s="1"/>
    </row>
    <row r="8258" spans="1:1" x14ac:dyDescent="0.35">
      <c r="A8258" s="1"/>
    </row>
    <row r="8259" spans="1:1" x14ac:dyDescent="0.35">
      <c r="A8259" s="1"/>
    </row>
    <row r="8260" spans="1:1" x14ac:dyDescent="0.35">
      <c r="A8260" s="1"/>
    </row>
    <row r="8261" spans="1:1" x14ac:dyDescent="0.35">
      <c r="A8261" s="1"/>
    </row>
    <row r="8262" spans="1:1" x14ac:dyDescent="0.35">
      <c r="A8262" s="1"/>
    </row>
    <row r="8263" spans="1:1" x14ac:dyDescent="0.35">
      <c r="A8263" s="1"/>
    </row>
    <row r="8264" spans="1:1" x14ac:dyDescent="0.35">
      <c r="A8264" s="1"/>
    </row>
    <row r="8265" spans="1:1" x14ac:dyDescent="0.35">
      <c r="A8265" s="1"/>
    </row>
    <row r="8266" spans="1:1" x14ac:dyDescent="0.35">
      <c r="A8266" s="1"/>
    </row>
    <row r="8267" spans="1:1" x14ac:dyDescent="0.35">
      <c r="A8267" s="1"/>
    </row>
    <row r="8268" spans="1:1" x14ac:dyDescent="0.35">
      <c r="A8268" s="1"/>
    </row>
    <row r="8269" spans="1:1" x14ac:dyDescent="0.35">
      <c r="A8269" s="1"/>
    </row>
    <row r="8270" spans="1:1" x14ac:dyDescent="0.35">
      <c r="A8270" s="1"/>
    </row>
    <row r="8271" spans="1:1" x14ac:dyDescent="0.35">
      <c r="A8271" s="1"/>
    </row>
    <row r="8272" spans="1:1" x14ac:dyDescent="0.35">
      <c r="A8272" s="1"/>
    </row>
    <row r="8273" spans="1:1" x14ac:dyDescent="0.35">
      <c r="A8273" s="1"/>
    </row>
    <row r="8274" spans="1:1" x14ac:dyDescent="0.35">
      <c r="A8274" s="1"/>
    </row>
    <row r="8275" spans="1:1" x14ac:dyDescent="0.35">
      <c r="A8275" s="1"/>
    </row>
    <row r="8276" spans="1:1" x14ac:dyDescent="0.35">
      <c r="A8276" s="1"/>
    </row>
    <row r="8277" spans="1:1" x14ac:dyDescent="0.35">
      <c r="A8277" s="1"/>
    </row>
    <row r="8278" spans="1:1" x14ac:dyDescent="0.35">
      <c r="A8278" s="1"/>
    </row>
    <row r="8279" spans="1:1" x14ac:dyDescent="0.35">
      <c r="A8279" s="1"/>
    </row>
    <row r="8280" spans="1:1" x14ac:dyDescent="0.35">
      <c r="A8280" s="1"/>
    </row>
    <row r="8281" spans="1:1" x14ac:dyDescent="0.35">
      <c r="A8281" s="1"/>
    </row>
    <row r="8282" spans="1:1" x14ac:dyDescent="0.35">
      <c r="A8282" s="1"/>
    </row>
    <row r="8283" spans="1:1" x14ac:dyDescent="0.35">
      <c r="A8283" s="1"/>
    </row>
    <row r="8284" spans="1:1" x14ac:dyDescent="0.35">
      <c r="A8284" s="1"/>
    </row>
    <row r="8285" spans="1:1" x14ac:dyDescent="0.35">
      <c r="A8285" s="1"/>
    </row>
    <row r="8286" spans="1:1" x14ac:dyDescent="0.35">
      <c r="A8286" s="1"/>
    </row>
    <row r="8287" spans="1:1" x14ac:dyDescent="0.35">
      <c r="A8287" s="1"/>
    </row>
    <row r="8288" spans="1:1" x14ac:dyDescent="0.35">
      <c r="A8288" s="1"/>
    </row>
    <row r="8289" spans="1:1" x14ac:dyDescent="0.35">
      <c r="A8289" s="1"/>
    </row>
    <row r="8290" spans="1:1" x14ac:dyDescent="0.35">
      <c r="A8290" s="1"/>
    </row>
    <row r="8291" spans="1:1" x14ac:dyDescent="0.35">
      <c r="A8291" s="1"/>
    </row>
    <row r="8292" spans="1:1" x14ac:dyDescent="0.35">
      <c r="A8292" s="1"/>
    </row>
    <row r="8293" spans="1:1" x14ac:dyDescent="0.35">
      <c r="A8293" s="1"/>
    </row>
    <row r="8294" spans="1:1" x14ac:dyDescent="0.35">
      <c r="A8294" s="1"/>
    </row>
    <row r="8295" spans="1:1" x14ac:dyDescent="0.35">
      <c r="A8295" s="1"/>
    </row>
    <row r="8296" spans="1:1" x14ac:dyDescent="0.35">
      <c r="A8296" s="1"/>
    </row>
    <row r="8297" spans="1:1" x14ac:dyDescent="0.35">
      <c r="A8297" s="1"/>
    </row>
    <row r="8298" spans="1:1" x14ac:dyDescent="0.35">
      <c r="A8298" s="1"/>
    </row>
    <row r="8299" spans="1:1" x14ac:dyDescent="0.35">
      <c r="A8299" s="1"/>
    </row>
    <row r="8300" spans="1:1" x14ac:dyDescent="0.35">
      <c r="A8300" s="1"/>
    </row>
    <row r="8301" spans="1:1" x14ac:dyDescent="0.35">
      <c r="A8301" s="1"/>
    </row>
    <row r="8302" spans="1:1" x14ac:dyDescent="0.35">
      <c r="A8302" s="1"/>
    </row>
    <row r="8303" spans="1:1" x14ac:dyDescent="0.35">
      <c r="A8303" s="1"/>
    </row>
    <row r="8304" spans="1:1" x14ac:dyDescent="0.35">
      <c r="A8304" s="1"/>
    </row>
    <row r="8305" spans="1:1" x14ac:dyDescent="0.35">
      <c r="A8305" s="1"/>
    </row>
    <row r="8306" spans="1:1" x14ac:dyDescent="0.35">
      <c r="A8306" s="1"/>
    </row>
    <row r="8307" spans="1:1" x14ac:dyDescent="0.35">
      <c r="A8307" s="1"/>
    </row>
    <row r="8308" spans="1:1" x14ac:dyDescent="0.35">
      <c r="A8308" s="1"/>
    </row>
    <row r="8309" spans="1:1" x14ac:dyDescent="0.35">
      <c r="A8309" s="1"/>
    </row>
    <row r="8310" spans="1:1" x14ac:dyDescent="0.35">
      <c r="A8310" s="1"/>
    </row>
    <row r="8311" spans="1:1" x14ac:dyDescent="0.35">
      <c r="A8311" s="1"/>
    </row>
    <row r="8312" spans="1:1" x14ac:dyDescent="0.35">
      <c r="A8312" s="1"/>
    </row>
    <row r="8313" spans="1:1" x14ac:dyDescent="0.35">
      <c r="A8313" s="1"/>
    </row>
    <row r="8314" spans="1:1" x14ac:dyDescent="0.35">
      <c r="A8314" s="1"/>
    </row>
    <row r="8315" spans="1:1" x14ac:dyDescent="0.35">
      <c r="A8315" s="1"/>
    </row>
    <row r="8316" spans="1:1" x14ac:dyDescent="0.35">
      <c r="A8316" s="1"/>
    </row>
    <row r="8317" spans="1:1" x14ac:dyDescent="0.35">
      <c r="A8317" s="1"/>
    </row>
    <row r="8318" spans="1:1" x14ac:dyDescent="0.35">
      <c r="A8318" s="1"/>
    </row>
    <row r="8319" spans="1:1" x14ac:dyDescent="0.35">
      <c r="A8319" s="1"/>
    </row>
    <row r="8320" spans="1:1" x14ac:dyDescent="0.35">
      <c r="A8320" s="1"/>
    </row>
    <row r="8321" spans="1:1" x14ac:dyDescent="0.35">
      <c r="A8321" s="1"/>
    </row>
    <row r="8322" spans="1:1" x14ac:dyDescent="0.35">
      <c r="A8322" s="1"/>
    </row>
    <row r="8323" spans="1:1" x14ac:dyDescent="0.35">
      <c r="A8323" s="1"/>
    </row>
    <row r="8324" spans="1:1" x14ac:dyDescent="0.35">
      <c r="A8324" s="1"/>
    </row>
    <row r="8325" spans="1:1" x14ac:dyDescent="0.35">
      <c r="A8325" s="1"/>
    </row>
    <row r="8326" spans="1:1" x14ac:dyDescent="0.35">
      <c r="A8326" s="1"/>
    </row>
    <row r="8327" spans="1:1" x14ac:dyDescent="0.35">
      <c r="A8327" s="1"/>
    </row>
    <row r="8328" spans="1:1" x14ac:dyDescent="0.35">
      <c r="A8328" s="1"/>
    </row>
    <row r="8329" spans="1:1" x14ac:dyDescent="0.35">
      <c r="A8329" s="1"/>
    </row>
    <row r="8330" spans="1:1" x14ac:dyDescent="0.35">
      <c r="A8330" s="1"/>
    </row>
    <row r="8331" spans="1:1" x14ac:dyDescent="0.35">
      <c r="A8331" s="1"/>
    </row>
    <row r="8332" spans="1:1" x14ac:dyDescent="0.35">
      <c r="A8332" s="1"/>
    </row>
    <row r="8333" spans="1:1" x14ac:dyDescent="0.35">
      <c r="A8333" s="1"/>
    </row>
    <row r="8334" spans="1:1" x14ac:dyDescent="0.35">
      <c r="A8334" s="1"/>
    </row>
    <row r="8335" spans="1:1" x14ac:dyDescent="0.35">
      <c r="A8335" s="1"/>
    </row>
    <row r="8336" spans="1:1" x14ac:dyDescent="0.35">
      <c r="A8336" s="1"/>
    </row>
    <row r="8337" spans="1:1" x14ac:dyDescent="0.35">
      <c r="A8337" s="1"/>
    </row>
    <row r="8338" spans="1:1" x14ac:dyDescent="0.35">
      <c r="A8338" s="1"/>
    </row>
    <row r="8339" spans="1:1" x14ac:dyDescent="0.35">
      <c r="A8339" s="1"/>
    </row>
    <row r="8340" spans="1:1" x14ac:dyDescent="0.35">
      <c r="A8340" s="1"/>
    </row>
    <row r="8341" spans="1:1" x14ac:dyDescent="0.35">
      <c r="A8341" s="1"/>
    </row>
    <row r="8342" spans="1:1" x14ac:dyDescent="0.35">
      <c r="A8342" s="1"/>
    </row>
    <row r="8343" spans="1:1" x14ac:dyDescent="0.35">
      <c r="A8343" s="1"/>
    </row>
    <row r="8344" spans="1:1" x14ac:dyDescent="0.35">
      <c r="A8344" s="1"/>
    </row>
    <row r="8345" spans="1:1" x14ac:dyDescent="0.35">
      <c r="A8345" s="1"/>
    </row>
    <row r="8346" spans="1:1" x14ac:dyDescent="0.35">
      <c r="A8346" s="1"/>
    </row>
    <row r="8347" spans="1:1" x14ac:dyDescent="0.35">
      <c r="A8347" s="1"/>
    </row>
    <row r="8348" spans="1:1" x14ac:dyDescent="0.35">
      <c r="A8348" s="1"/>
    </row>
    <row r="8349" spans="1:1" x14ac:dyDescent="0.35">
      <c r="A8349" s="1"/>
    </row>
    <row r="8350" spans="1:1" x14ac:dyDescent="0.35">
      <c r="A8350" s="1"/>
    </row>
    <row r="8351" spans="1:1" x14ac:dyDescent="0.35">
      <c r="A8351" s="1"/>
    </row>
    <row r="8352" spans="1:1" x14ac:dyDescent="0.35">
      <c r="A8352" s="1"/>
    </row>
    <row r="8353" spans="1:1" x14ac:dyDescent="0.35">
      <c r="A8353" s="1"/>
    </row>
    <row r="8354" spans="1:1" x14ac:dyDescent="0.35">
      <c r="A8354" s="1"/>
    </row>
    <row r="8355" spans="1:1" x14ac:dyDescent="0.35">
      <c r="A8355" s="1"/>
    </row>
    <row r="8356" spans="1:1" x14ac:dyDescent="0.35">
      <c r="A8356" s="1"/>
    </row>
    <row r="8357" spans="1:1" x14ac:dyDescent="0.35">
      <c r="A8357" s="1"/>
    </row>
    <row r="8358" spans="1:1" x14ac:dyDescent="0.35">
      <c r="A8358" s="1"/>
    </row>
    <row r="8359" spans="1:1" x14ac:dyDescent="0.35">
      <c r="A8359" s="1"/>
    </row>
    <row r="8360" spans="1:1" x14ac:dyDescent="0.35">
      <c r="A8360" s="1"/>
    </row>
    <row r="8361" spans="1:1" x14ac:dyDescent="0.35">
      <c r="A8361" s="1"/>
    </row>
    <row r="8362" spans="1:1" x14ac:dyDescent="0.35">
      <c r="A8362" s="1"/>
    </row>
    <row r="8363" spans="1:1" x14ac:dyDescent="0.35">
      <c r="A8363" s="1"/>
    </row>
    <row r="8364" spans="1:1" x14ac:dyDescent="0.35">
      <c r="A8364" s="1"/>
    </row>
    <row r="8365" spans="1:1" x14ac:dyDescent="0.35">
      <c r="A8365" s="1"/>
    </row>
    <row r="8366" spans="1:1" x14ac:dyDescent="0.35">
      <c r="A8366" s="1"/>
    </row>
    <row r="8367" spans="1:1" x14ac:dyDescent="0.35">
      <c r="A8367" s="1"/>
    </row>
    <row r="8368" spans="1:1" x14ac:dyDescent="0.35">
      <c r="A8368" s="1"/>
    </row>
    <row r="8369" spans="1:1" x14ac:dyDescent="0.35">
      <c r="A8369" s="1"/>
    </row>
    <row r="8370" spans="1:1" x14ac:dyDescent="0.35">
      <c r="A8370" s="1"/>
    </row>
    <row r="8371" spans="1:1" x14ac:dyDescent="0.35">
      <c r="A8371" s="1"/>
    </row>
    <row r="8372" spans="1:1" x14ac:dyDescent="0.35">
      <c r="A8372" s="1"/>
    </row>
    <row r="8373" spans="1:1" x14ac:dyDescent="0.35">
      <c r="A8373" s="1"/>
    </row>
    <row r="8374" spans="1:1" x14ac:dyDescent="0.35">
      <c r="A8374" s="1"/>
    </row>
    <row r="8375" spans="1:1" x14ac:dyDescent="0.35">
      <c r="A8375" s="1"/>
    </row>
    <row r="8376" spans="1:1" x14ac:dyDescent="0.35">
      <c r="A8376" s="1"/>
    </row>
    <row r="8377" spans="1:1" x14ac:dyDescent="0.35">
      <c r="A8377" s="1"/>
    </row>
    <row r="8378" spans="1:1" x14ac:dyDescent="0.35">
      <c r="A8378" s="1"/>
    </row>
    <row r="8379" spans="1:1" x14ac:dyDescent="0.35">
      <c r="A8379" s="1"/>
    </row>
    <row r="8380" spans="1:1" x14ac:dyDescent="0.35">
      <c r="A8380" s="1"/>
    </row>
    <row r="8381" spans="1:1" x14ac:dyDescent="0.35">
      <c r="A8381" s="1"/>
    </row>
    <row r="8382" spans="1:1" x14ac:dyDescent="0.35">
      <c r="A8382" s="1"/>
    </row>
    <row r="8383" spans="1:1" x14ac:dyDescent="0.35">
      <c r="A8383" s="1"/>
    </row>
    <row r="8384" spans="1:1" x14ac:dyDescent="0.35">
      <c r="A8384" s="1"/>
    </row>
    <row r="8385" spans="1:1" x14ac:dyDescent="0.35">
      <c r="A8385" s="1"/>
    </row>
    <row r="8386" spans="1:1" x14ac:dyDescent="0.35">
      <c r="A8386" s="1"/>
    </row>
    <row r="8387" spans="1:1" x14ac:dyDescent="0.35">
      <c r="A8387" s="1"/>
    </row>
    <row r="8388" spans="1:1" x14ac:dyDescent="0.35">
      <c r="A8388" s="1"/>
    </row>
    <row r="8389" spans="1:1" x14ac:dyDescent="0.35">
      <c r="A8389" s="1"/>
    </row>
    <row r="8390" spans="1:1" x14ac:dyDescent="0.35">
      <c r="A8390" s="1"/>
    </row>
    <row r="8391" spans="1:1" x14ac:dyDescent="0.35">
      <c r="A8391" s="1"/>
    </row>
    <row r="8392" spans="1:1" x14ac:dyDescent="0.35">
      <c r="A8392" s="1"/>
    </row>
    <row r="8393" spans="1:1" x14ac:dyDescent="0.35">
      <c r="A8393" s="1"/>
    </row>
    <row r="8394" spans="1:1" x14ac:dyDescent="0.35">
      <c r="A8394" s="1"/>
    </row>
    <row r="8395" spans="1:1" x14ac:dyDescent="0.35">
      <c r="A8395" s="1"/>
    </row>
    <row r="8396" spans="1:1" x14ac:dyDescent="0.35">
      <c r="A8396" s="1"/>
    </row>
    <row r="8397" spans="1:1" x14ac:dyDescent="0.35">
      <c r="A8397" s="1"/>
    </row>
    <row r="8398" spans="1:1" x14ac:dyDescent="0.35">
      <c r="A8398" s="1"/>
    </row>
    <row r="8399" spans="1:1" x14ac:dyDescent="0.35">
      <c r="A8399" s="1"/>
    </row>
    <row r="8400" spans="1:1" x14ac:dyDescent="0.35">
      <c r="A8400" s="1"/>
    </row>
    <row r="8401" spans="1:1" x14ac:dyDescent="0.35">
      <c r="A8401" s="1"/>
    </row>
    <row r="8402" spans="1:1" x14ac:dyDescent="0.35">
      <c r="A8402" s="1"/>
    </row>
    <row r="8403" spans="1:1" x14ac:dyDescent="0.35">
      <c r="A8403" s="1"/>
    </row>
    <row r="8404" spans="1:1" x14ac:dyDescent="0.35">
      <c r="A8404" s="1"/>
    </row>
    <row r="8405" spans="1:1" x14ac:dyDescent="0.35">
      <c r="A8405" s="1"/>
    </row>
    <row r="8406" spans="1:1" x14ac:dyDescent="0.35">
      <c r="A8406" s="1"/>
    </row>
    <row r="8407" spans="1:1" x14ac:dyDescent="0.35">
      <c r="A8407" s="1"/>
    </row>
    <row r="8408" spans="1:1" x14ac:dyDescent="0.35">
      <c r="A8408" s="1"/>
    </row>
    <row r="8409" spans="1:1" x14ac:dyDescent="0.35">
      <c r="A8409" s="1"/>
    </row>
    <row r="8410" spans="1:1" x14ac:dyDescent="0.35">
      <c r="A8410" s="1"/>
    </row>
    <row r="8411" spans="1:1" x14ac:dyDescent="0.35">
      <c r="A8411" s="1"/>
    </row>
    <row r="8412" spans="1:1" x14ac:dyDescent="0.35">
      <c r="A8412" s="1"/>
    </row>
    <row r="8413" spans="1:1" x14ac:dyDescent="0.35">
      <c r="A8413" s="1"/>
    </row>
    <row r="8414" spans="1:1" x14ac:dyDescent="0.35">
      <c r="A8414" s="1"/>
    </row>
    <row r="8415" spans="1:1" x14ac:dyDescent="0.35">
      <c r="A8415" s="1"/>
    </row>
    <row r="8416" spans="1:1" x14ac:dyDescent="0.35">
      <c r="A8416" s="1"/>
    </row>
    <row r="8417" spans="1:1" x14ac:dyDescent="0.35">
      <c r="A8417" s="1"/>
    </row>
    <row r="8418" spans="1:1" x14ac:dyDescent="0.35">
      <c r="A8418" s="1"/>
    </row>
    <row r="8419" spans="1:1" x14ac:dyDescent="0.35">
      <c r="A8419" s="1"/>
    </row>
    <row r="8420" spans="1:1" x14ac:dyDescent="0.35">
      <c r="A8420" s="1"/>
    </row>
    <row r="8421" spans="1:1" x14ac:dyDescent="0.35">
      <c r="A8421" s="1"/>
    </row>
    <row r="8422" spans="1:1" x14ac:dyDescent="0.35">
      <c r="A8422" s="1"/>
    </row>
    <row r="8423" spans="1:1" x14ac:dyDescent="0.35">
      <c r="A8423" s="1"/>
    </row>
    <row r="8424" spans="1:1" x14ac:dyDescent="0.35">
      <c r="A8424" s="1"/>
    </row>
    <row r="8425" spans="1:1" x14ac:dyDescent="0.35">
      <c r="A8425" s="1"/>
    </row>
    <row r="8426" spans="1:1" x14ac:dyDescent="0.35">
      <c r="A8426" s="1"/>
    </row>
    <row r="8427" spans="1:1" x14ac:dyDescent="0.35">
      <c r="A8427" s="1"/>
    </row>
    <row r="8428" spans="1:1" x14ac:dyDescent="0.35">
      <c r="A8428" s="1"/>
    </row>
    <row r="8429" spans="1:1" x14ac:dyDescent="0.35">
      <c r="A8429" s="1"/>
    </row>
    <row r="8430" spans="1:1" x14ac:dyDescent="0.35">
      <c r="A8430" s="1"/>
    </row>
    <row r="8431" spans="1:1" x14ac:dyDescent="0.35">
      <c r="A8431" s="1"/>
    </row>
    <row r="8432" spans="1:1" x14ac:dyDescent="0.35">
      <c r="A8432" s="1"/>
    </row>
    <row r="8433" spans="1:1" x14ac:dyDescent="0.35">
      <c r="A8433" s="1"/>
    </row>
    <row r="8434" spans="1:1" x14ac:dyDescent="0.35">
      <c r="A8434" s="1"/>
    </row>
    <row r="8435" spans="1:1" x14ac:dyDescent="0.35">
      <c r="A8435" s="1"/>
    </row>
    <row r="8436" spans="1:1" x14ac:dyDescent="0.35">
      <c r="A8436" s="1"/>
    </row>
    <row r="8437" spans="1:1" x14ac:dyDescent="0.35">
      <c r="A8437" s="1"/>
    </row>
    <row r="8438" spans="1:1" x14ac:dyDescent="0.35">
      <c r="A8438" s="1"/>
    </row>
    <row r="8439" spans="1:1" x14ac:dyDescent="0.35">
      <c r="A8439" s="1"/>
    </row>
    <row r="8440" spans="1:1" x14ac:dyDescent="0.35">
      <c r="A8440" s="1"/>
    </row>
    <row r="8441" spans="1:1" x14ac:dyDescent="0.35">
      <c r="A8441" s="1"/>
    </row>
    <row r="8442" spans="1:1" x14ac:dyDescent="0.35">
      <c r="A8442" s="1"/>
    </row>
    <row r="8443" spans="1:1" x14ac:dyDescent="0.35">
      <c r="A8443" s="1"/>
    </row>
    <row r="8444" spans="1:1" x14ac:dyDescent="0.35">
      <c r="A8444" s="1"/>
    </row>
    <row r="8445" spans="1:1" x14ac:dyDescent="0.35">
      <c r="A8445" s="1"/>
    </row>
    <row r="8446" spans="1:1" x14ac:dyDescent="0.35">
      <c r="A8446" s="1"/>
    </row>
    <row r="8447" spans="1:1" x14ac:dyDescent="0.35">
      <c r="A8447" s="1"/>
    </row>
    <row r="8448" spans="1:1" x14ac:dyDescent="0.35">
      <c r="A8448" s="1"/>
    </row>
    <row r="8449" spans="1:1" x14ac:dyDescent="0.35">
      <c r="A8449" s="1"/>
    </row>
    <row r="8450" spans="1:1" x14ac:dyDescent="0.35">
      <c r="A8450" s="1"/>
    </row>
    <row r="8451" spans="1:1" x14ac:dyDescent="0.35">
      <c r="A8451" s="1"/>
    </row>
    <row r="8452" spans="1:1" x14ac:dyDescent="0.35">
      <c r="A8452" s="1"/>
    </row>
    <row r="8453" spans="1:1" x14ac:dyDescent="0.35">
      <c r="A8453" s="1"/>
    </row>
    <row r="8454" spans="1:1" x14ac:dyDescent="0.35">
      <c r="A8454" s="1"/>
    </row>
    <row r="8455" spans="1:1" x14ac:dyDescent="0.35">
      <c r="A8455" s="1"/>
    </row>
    <row r="8456" spans="1:1" x14ac:dyDescent="0.35">
      <c r="A8456" s="1"/>
    </row>
    <row r="8457" spans="1:1" x14ac:dyDescent="0.35">
      <c r="A8457" s="1"/>
    </row>
    <row r="8458" spans="1:1" x14ac:dyDescent="0.35">
      <c r="A8458" s="1"/>
    </row>
    <row r="8459" spans="1:1" x14ac:dyDescent="0.35">
      <c r="A8459" s="1"/>
    </row>
    <row r="8460" spans="1:1" x14ac:dyDescent="0.35">
      <c r="A8460" s="1"/>
    </row>
    <row r="8461" spans="1:1" x14ac:dyDescent="0.35">
      <c r="A8461" s="1"/>
    </row>
    <row r="8462" spans="1:1" x14ac:dyDescent="0.35">
      <c r="A8462" s="1"/>
    </row>
    <row r="8463" spans="1:1" x14ac:dyDescent="0.35">
      <c r="A8463" s="1"/>
    </row>
    <row r="8464" spans="1:1" x14ac:dyDescent="0.35">
      <c r="A8464" s="1"/>
    </row>
    <row r="8465" spans="1:1" x14ac:dyDescent="0.35">
      <c r="A8465" s="1"/>
    </row>
    <row r="8466" spans="1:1" x14ac:dyDescent="0.35">
      <c r="A8466" s="1"/>
    </row>
    <row r="8467" spans="1:1" x14ac:dyDescent="0.35">
      <c r="A8467" s="1"/>
    </row>
    <row r="8468" spans="1:1" x14ac:dyDescent="0.35">
      <c r="A8468" s="1"/>
    </row>
    <row r="8469" spans="1:1" x14ac:dyDescent="0.35">
      <c r="A8469" s="1"/>
    </row>
    <row r="8470" spans="1:1" x14ac:dyDescent="0.35">
      <c r="A8470" s="1"/>
    </row>
    <row r="8471" spans="1:1" x14ac:dyDescent="0.35">
      <c r="A8471" s="1"/>
    </row>
    <row r="8472" spans="1:1" x14ac:dyDescent="0.35">
      <c r="A8472" s="1"/>
    </row>
    <row r="8473" spans="1:1" x14ac:dyDescent="0.35">
      <c r="A8473" s="1"/>
    </row>
    <row r="8474" spans="1:1" x14ac:dyDescent="0.35">
      <c r="A8474" s="1"/>
    </row>
    <row r="8475" spans="1:1" x14ac:dyDescent="0.35">
      <c r="A8475" s="1"/>
    </row>
    <row r="8476" spans="1:1" x14ac:dyDescent="0.35">
      <c r="A8476" s="1"/>
    </row>
    <row r="8477" spans="1:1" x14ac:dyDescent="0.35">
      <c r="A8477" s="1"/>
    </row>
    <row r="8478" spans="1:1" x14ac:dyDescent="0.35">
      <c r="A8478" s="1"/>
    </row>
    <row r="8479" spans="1:1" x14ac:dyDescent="0.35">
      <c r="A8479" s="1"/>
    </row>
    <row r="8480" spans="1:1" x14ac:dyDescent="0.35">
      <c r="A8480" s="1"/>
    </row>
    <row r="8481" spans="1:1" x14ac:dyDescent="0.35">
      <c r="A8481" s="1"/>
    </row>
    <row r="8482" spans="1:1" x14ac:dyDescent="0.35">
      <c r="A8482" s="1"/>
    </row>
    <row r="8483" spans="1:1" x14ac:dyDescent="0.35">
      <c r="A8483" s="1"/>
    </row>
    <row r="8484" spans="1:1" x14ac:dyDescent="0.35">
      <c r="A8484" s="1"/>
    </row>
    <row r="8485" spans="1:1" x14ac:dyDescent="0.35">
      <c r="A8485" s="1"/>
    </row>
    <row r="8486" spans="1:1" x14ac:dyDescent="0.35">
      <c r="A8486" s="1"/>
    </row>
    <row r="8487" spans="1:1" x14ac:dyDescent="0.35">
      <c r="A8487" s="1"/>
    </row>
    <row r="8488" spans="1:1" x14ac:dyDescent="0.35">
      <c r="A8488" s="1"/>
    </row>
    <row r="8489" spans="1:1" x14ac:dyDescent="0.35">
      <c r="A8489" s="1"/>
    </row>
    <row r="8490" spans="1:1" x14ac:dyDescent="0.35">
      <c r="A8490" s="1"/>
    </row>
    <row r="8491" spans="1:1" x14ac:dyDescent="0.35">
      <c r="A8491" s="1"/>
    </row>
    <row r="8492" spans="1:1" x14ac:dyDescent="0.35">
      <c r="A8492" s="1"/>
    </row>
    <row r="8493" spans="1:1" x14ac:dyDescent="0.35">
      <c r="A8493" s="1"/>
    </row>
    <row r="8494" spans="1:1" x14ac:dyDescent="0.35">
      <c r="A8494" s="1"/>
    </row>
    <row r="8495" spans="1:1" x14ac:dyDescent="0.35">
      <c r="A8495" s="1"/>
    </row>
    <row r="8496" spans="1:1" x14ac:dyDescent="0.35">
      <c r="A8496" s="1"/>
    </row>
    <row r="8497" spans="1:1" x14ac:dyDescent="0.35">
      <c r="A8497" s="1"/>
    </row>
    <row r="8498" spans="1:1" x14ac:dyDescent="0.35">
      <c r="A8498" s="1"/>
    </row>
    <row r="8499" spans="1:1" x14ac:dyDescent="0.35">
      <c r="A8499" s="1"/>
    </row>
    <row r="8500" spans="1:1" x14ac:dyDescent="0.35">
      <c r="A8500" s="1"/>
    </row>
    <row r="8501" spans="1:1" x14ac:dyDescent="0.35">
      <c r="A8501" s="1"/>
    </row>
    <row r="8502" spans="1:1" x14ac:dyDescent="0.35">
      <c r="A8502" s="1"/>
    </row>
    <row r="8503" spans="1:1" x14ac:dyDescent="0.35">
      <c r="A8503" s="1"/>
    </row>
    <row r="8504" spans="1:1" x14ac:dyDescent="0.35">
      <c r="A8504" s="1"/>
    </row>
    <row r="8505" spans="1:1" x14ac:dyDescent="0.35">
      <c r="A8505" s="1"/>
    </row>
    <row r="8506" spans="1:1" x14ac:dyDescent="0.35">
      <c r="A8506" s="1"/>
    </row>
    <row r="8507" spans="1:1" x14ac:dyDescent="0.35">
      <c r="A8507" s="1"/>
    </row>
    <row r="8508" spans="1:1" x14ac:dyDescent="0.35">
      <c r="A8508" s="1"/>
    </row>
    <row r="8509" spans="1:1" x14ac:dyDescent="0.35">
      <c r="A8509" s="1"/>
    </row>
    <row r="8510" spans="1:1" x14ac:dyDescent="0.35">
      <c r="A8510" s="1"/>
    </row>
    <row r="8511" spans="1:1" x14ac:dyDescent="0.35">
      <c r="A8511" s="1"/>
    </row>
    <row r="8512" spans="1:1" x14ac:dyDescent="0.35">
      <c r="A8512" s="1"/>
    </row>
    <row r="8513" spans="1:1" x14ac:dyDescent="0.35">
      <c r="A8513" s="1"/>
    </row>
    <row r="8514" spans="1:1" x14ac:dyDescent="0.35">
      <c r="A8514" s="1"/>
    </row>
    <row r="8515" spans="1:1" x14ac:dyDescent="0.35">
      <c r="A8515" s="1"/>
    </row>
    <row r="8516" spans="1:1" x14ac:dyDescent="0.35">
      <c r="A8516" s="1"/>
    </row>
    <row r="8517" spans="1:1" x14ac:dyDescent="0.35">
      <c r="A8517" s="1"/>
    </row>
    <row r="8518" spans="1:1" x14ac:dyDescent="0.35">
      <c r="A8518" s="1"/>
    </row>
    <row r="8519" spans="1:1" x14ac:dyDescent="0.35">
      <c r="A8519" s="1"/>
    </row>
    <row r="8520" spans="1:1" x14ac:dyDescent="0.35">
      <c r="A8520" s="1"/>
    </row>
    <row r="8521" spans="1:1" x14ac:dyDescent="0.35">
      <c r="A8521" s="1"/>
    </row>
    <row r="8522" spans="1:1" x14ac:dyDescent="0.35">
      <c r="A8522" s="1"/>
    </row>
    <row r="8523" spans="1:1" x14ac:dyDescent="0.35">
      <c r="A8523" s="1"/>
    </row>
    <row r="8524" spans="1:1" x14ac:dyDescent="0.35">
      <c r="A8524" s="1"/>
    </row>
    <row r="8525" spans="1:1" x14ac:dyDescent="0.35">
      <c r="A8525" s="1"/>
    </row>
    <row r="8526" spans="1:1" x14ac:dyDescent="0.35">
      <c r="A8526" s="1"/>
    </row>
    <row r="8527" spans="1:1" x14ac:dyDescent="0.35">
      <c r="A8527" s="1"/>
    </row>
    <row r="8528" spans="1:1" x14ac:dyDescent="0.35">
      <c r="A8528" s="1"/>
    </row>
    <row r="8529" spans="1:1" x14ac:dyDescent="0.35">
      <c r="A8529" s="1"/>
    </row>
    <row r="8530" spans="1:1" x14ac:dyDescent="0.35">
      <c r="A8530" s="1"/>
    </row>
    <row r="8531" spans="1:1" x14ac:dyDescent="0.35">
      <c r="A8531" s="1"/>
    </row>
    <row r="8532" spans="1:1" x14ac:dyDescent="0.35">
      <c r="A8532" s="1"/>
    </row>
    <row r="8533" spans="1:1" x14ac:dyDescent="0.35">
      <c r="A8533" s="1"/>
    </row>
    <row r="8534" spans="1:1" x14ac:dyDescent="0.35">
      <c r="A8534" s="1"/>
    </row>
    <row r="8535" spans="1:1" x14ac:dyDescent="0.35">
      <c r="A8535" s="1"/>
    </row>
    <row r="8536" spans="1:1" x14ac:dyDescent="0.35">
      <c r="A8536" s="1"/>
    </row>
    <row r="8537" spans="1:1" x14ac:dyDescent="0.35">
      <c r="A8537" s="1"/>
    </row>
    <row r="8538" spans="1:1" x14ac:dyDescent="0.35">
      <c r="A8538" s="1"/>
    </row>
    <row r="8539" spans="1:1" x14ac:dyDescent="0.35">
      <c r="A8539" s="1"/>
    </row>
    <row r="8540" spans="1:1" x14ac:dyDescent="0.35">
      <c r="A8540" s="1"/>
    </row>
    <row r="8541" spans="1:1" x14ac:dyDescent="0.35">
      <c r="A8541" s="1"/>
    </row>
    <row r="8542" spans="1:1" x14ac:dyDescent="0.35">
      <c r="A8542" s="1"/>
    </row>
    <row r="8543" spans="1:1" x14ac:dyDescent="0.35">
      <c r="A8543" s="1"/>
    </row>
    <row r="8544" spans="1:1" x14ac:dyDescent="0.35">
      <c r="A8544" s="1"/>
    </row>
    <row r="8545" spans="1:1" x14ac:dyDescent="0.35">
      <c r="A8545" s="1"/>
    </row>
    <row r="8546" spans="1:1" x14ac:dyDescent="0.35">
      <c r="A8546" s="1"/>
    </row>
    <row r="8547" spans="1:1" x14ac:dyDescent="0.35">
      <c r="A8547" s="1"/>
    </row>
    <row r="8548" spans="1:1" x14ac:dyDescent="0.35">
      <c r="A8548" s="1"/>
    </row>
    <row r="8549" spans="1:1" x14ac:dyDescent="0.35">
      <c r="A8549" s="1"/>
    </row>
    <row r="8550" spans="1:1" x14ac:dyDescent="0.35">
      <c r="A8550" s="1"/>
    </row>
    <row r="8551" spans="1:1" x14ac:dyDescent="0.35">
      <c r="A8551" s="1"/>
    </row>
    <row r="8552" spans="1:1" x14ac:dyDescent="0.35">
      <c r="A8552" s="1"/>
    </row>
    <row r="8553" spans="1:1" x14ac:dyDescent="0.35">
      <c r="A8553" s="1"/>
    </row>
    <row r="8554" spans="1:1" x14ac:dyDescent="0.35">
      <c r="A8554" s="1"/>
    </row>
    <row r="8555" spans="1:1" x14ac:dyDescent="0.35">
      <c r="A8555" s="1"/>
    </row>
    <row r="8556" spans="1:1" x14ac:dyDescent="0.35">
      <c r="A8556" s="1"/>
    </row>
    <row r="8557" spans="1:1" x14ac:dyDescent="0.35">
      <c r="A8557" s="1"/>
    </row>
    <row r="8558" spans="1:1" x14ac:dyDescent="0.35">
      <c r="A8558" s="1"/>
    </row>
    <row r="8559" spans="1:1" x14ac:dyDescent="0.35">
      <c r="A8559" s="1"/>
    </row>
    <row r="8560" spans="1:1" x14ac:dyDescent="0.35">
      <c r="A8560" s="1"/>
    </row>
    <row r="8561" spans="1:1" x14ac:dyDescent="0.35">
      <c r="A8561" s="1"/>
    </row>
    <row r="8562" spans="1:1" x14ac:dyDescent="0.35">
      <c r="A8562" s="1"/>
    </row>
    <row r="8563" spans="1:1" x14ac:dyDescent="0.35">
      <c r="A8563" s="1"/>
    </row>
    <row r="8564" spans="1:1" x14ac:dyDescent="0.35">
      <c r="A8564" s="1"/>
    </row>
    <row r="8565" spans="1:1" x14ac:dyDescent="0.35">
      <c r="A8565" s="1"/>
    </row>
    <row r="8566" spans="1:1" x14ac:dyDescent="0.35">
      <c r="A8566" s="1"/>
    </row>
    <row r="8567" spans="1:1" x14ac:dyDescent="0.35">
      <c r="A8567" s="1"/>
    </row>
    <row r="8568" spans="1:1" x14ac:dyDescent="0.35">
      <c r="A8568" s="1"/>
    </row>
    <row r="8569" spans="1:1" x14ac:dyDescent="0.35">
      <c r="A8569" s="1"/>
    </row>
    <row r="8570" spans="1:1" x14ac:dyDescent="0.35">
      <c r="A8570" s="1"/>
    </row>
    <row r="8571" spans="1:1" x14ac:dyDescent="0.35">
      <c r="A8571" s="1"/>
    </row>
    <row r="8572" spans="1:1" x14ac:dyDescent="0.35">
      <c r="A8572" s="1"/>
    </row>
    <row r="8573" spans="1:1" x14ac:dyDescent="0.35">
      <c r="A8573" s="1"/>
    </row>
    <row r="8574" spans="1:1" x14ac:dyDescent="0.35">
      <c r="A8574" s="1"/>
    </row>
    <row r="8575" spans="1:1" x14ac:dyDescent="0.35">
      <c r="A8575" s="1"/>
    </row>
    <row r="8576" spans="1:1" x14ac:dyDescent="0.35">
      <c r="A8576" s="1"/>
    </row>
    <row r="8577" spans="1:1" x14ac:dyDescent="0.35">
      <c r="A8577" s="1"/>
    </row>
    <row r="8578" spans="1:1" x14ac:dyDescent="0.35">
      <c r="A8578" s="1"/>
    </row>
    <row r="8579" spans="1:1" x14ac:dyDescent="0.35">
      <c r="A8579" s="1"/>
    </row>
    <row r="8580" spans="1:1" x14ac:dyDescent="0.35">
      <c r="A8580" s="1"/>
    </row>
    <row r="8581" spans="1:1" x14ac:dyDescent="0.35">
      <c r="A8581" s="1"/>
    </row>
    <row r="8582" spans="1:1" x14ac:dyDescent="0.35">
      <c r="A8582" s="1"/>
    </row>
    <row r="8583" spans="1:1" x14ac:dyDescent="0.35">
      <c r="A8583" s="1"/>
    </row>
    <row r="8584" spans="1:1" x14ac:dyDescent="0.35">
      <c r="A8584" s="1"/>
    </row>
    <row r="8585" spans="1:1" x14ac:dyDescent="0.35">
      <c r="A8585" s="1"/>
    </row>
    <row r="8586" spans="1:1" x14ac:dyDescent="0.35">
      <c r="A8586" s="1"/>
    </row>
    <row r="8587" spans="1:1" x14ac:dyDescent="0.35">
      <c r="A8587" s="1"/>
    </row>
    <row r="8588" spans="1:1" x14ac:dyDescent="0.35">
      <c r="A8588" s="1"/>
    </row>
    <row r="8589" spans="1:1" x14ac:dyDescent="0.35">
      <c r="A8589" s="1"/>
    </row>
    <row r="8590" spans="1:1" x14ac:dyDescent="0.35">
      <c r="A8590" s="1"/>
    </row>
    <row r="8591" spans="1:1" x14ac:dyDescent="0.35">
      <c r="A8591" s="1"/>
    </row>
    <row r="8592" spans="1:1" x14ac:dyDescent="0.35">
      <c r="A8592" s="1"/>
    </row>
    <row r="8593" spans="1:1" x14ac:dyDescent="0.35">
      <c r="A8593" s="1"/>
    </row>
    <row r="8594" spans="1:1" x14ac:dyDescent="0.35">
      <c r="A8594" s="1"/>
    </row>
    <row r="8595" spans="1:1" x14ac:dyDescent="0.35">
      <c r="A8595" s="1"/>
    </row>
    <row r="8596" spans="1:1" x14ac:dyDescent="0.35">
      <c r="A8596" s="1"/>
    </row>
    <row r="8597" spans="1:1" x14ac:dyDescent="0.35">
      <c r="A8597" s="1"/>
    </row>
    <row r="8598" spans="1:1" x14ac:dyDescent="0.35">
      <c r="A8598" s="1"/>
    </row>
    <row r="8599" spans="1:1" x14ac:dyDescent="0.35">
      <c r="A8599" s="1"/>
    </row>
    <row r="8600" spans="1:1" x14ac:dyDescent="0.35">
      <c r="A8600" s="1"/>
    </row>
    <row r="8601" spans="1:1" x14ac:dyDescent="0.35">
      <c r="A8601" s="1"/>
    </row>
    <row r="8602" spans="1:1" x14ac:dyDescent="0.35">
      <c r="A8602" s="1"/>
    </row>
    <row r="8603" spans="1:1" x14ac:dyDescent="0.35">
      <c r="A8603" s="1"/>
    </row>
    <row r="8604" spans="1:1" x14ac:dyDescent="0.35">
      <c r="A8604" s="1"/>
    </row>
    <row r="8605" spans="1:1" x14ac:dyDescent="0.35">
      <c r="A8605" s="1"/>
    </row>
    <row r="8606" spans="1:1" x14ac:dyDescent="0.35">
      <c r="A8606" s="1"/>
    </row>
    <row r="8607" spans="1:1" x14ac:dyDescent="0.35">
      <c r="A8607" s="1"/>
    </row>
    <row r="8608" spans="1:1" x14ac:dyDescent="0.35">
      <c r="A8608" s="1"/>
    </row>
    <row r="8609" spans="1:1" x14ac:dyDescent="0.35">
      <c r="A8609" s="1"/>
    </row>
    <row r="8610" spans="1:1" x14ac:dyDescent="0.35">
      <c r="A8610" s="1"/>
    </row>
    <row r="8611" spans="1:1" x14ac:dyDescent="0.35">
      <c r="A8611" s="1"/>
    </row>
    <row r="8612" spans="1:1" x14ac:dyDescent="0.35">
      <c r="A8612" s="1"/>
    </row>
    <row r="8613" spans="1:1" x14ac:dyDescent="0.35">
      <c r="A8613" s="1"/>
    </row>
    <row r="8614" spans="1:1" x14ac:dyDescent="0.35">
      <c r="A8614" s="1"/>
    </row>
    <row r="8615" spans="1:1" x14ac:dyDescent="0.35">
      <c r="A8615" s="1"/>
    </row>
    <row r="8616" spans="1:1" x14ac:dyDescent="0.35">
      <c r="A8616" s="1"/>
    </row>
    <row r="8617" spans="1:1" x14ac:dyDescent="0.35">
      <c r="A8617" s="1"/>
    </row>
    <row r="8618" spans="1:1" x14ac:dyDescent="0.35">
      <c r="A8618" s="1"/>
    </row>
    <row r="8619" spans="1:1" x14ac:dyDescent="0.35">
      <c r="A8619" s="1"/>
    </row>
    <row r="8620" spans="1:1" x14ac:dyDescent="0.35">
      <c r="A8620" s="1"/>
    </row>
    <row r="8621" spans="1:1" x14ac:dyDescent="0.35">
      <c r="A8621" s="1"/>
    </row>
    <row r="8622" spans="1:1" x14ac:dyDescent="0.35">
      <c r="A8622" s="1"/>
    </row>
    <row r="8623" spans="1:1" x14ac:dyDescent="0.35">
      <c r="A8623" s="1"/>
    </row>
    <row r="8624" spans="1:1" x14ac:dyDescent="0.35">
      <c r="A8624" s="1"/>
    </row>
    <row r="8625" spans="1:1" x14ac:dyDescent="0.35">
      <c r="A8625" s="1"/>
    </row>
    <row r="8626" spans="1:1" x14ac:dyDescent="0.35">
      <c r="A8626" s="1"/>
    </row>
    <row r="8627" spans="1:1" x14ac:dyDescent="0.35">
      <c r="A8627" s="1"/>
    </row>
    <row r="8628" spans="1:1" x14ac:dyDescent="0.35">
      <c r="A8628" s="1"/>
    </row>
    <row r="8629" spans="1:1" x14ac:dyDescent="0.35">
      <c r="A8629" s="1"/>
    </row>
    <row r="8630" spans="1:1" x14ac:dyDescent="0.35">
      <c r="A8630" s="1"/>
    </row>
    <row r="8631" spans="1:1" x14ac:dyDescent="0.35">
      <c r="A8631" s="1"/>
    </row>
    <row r="8632" spans="1:1" x14ac:dyDescent="0.35">
      <c r="A8632" s="1"/>
    </row>
    <row r="8633" spans="1:1" x14ac:dyDescent="0.35">
      <c r="A8633" s="1"/>
    </row>
    <row r="8634" spans="1:1" x14ac:dyDescent="0.35">
      <c r="A8634" s="1"/>
    </row>
    <row r="8635" spans="1:1" x14ac:dyDescent="0.35">
      <c r="A8635" s="1"/>
    </row>
    <row r="8636" spans="1:1" x14ac:dyDescent="0.35">
      <c r="A8636" s="1"/>
    </row>
    <row r="8637" spans="1:1" x14ac:dyDescent="0.35">
      <c r="A8637" s="1"/>
    </row>
    <row r="8638" spans="1:1" x14ac:dyDescent="0.35">
      <c r="A8638" s="1"/>
    </row>
    <row r="8639" spans="1:1" x14ac:dyDescent="0.35">
      <c r="A8639" s="1"/>
    </row>
    <row r="8640" spans="1:1" x14ac:dyDescent="0.35">
      <c r="A8640" s="1"/>
    </row>
    <row r="8641" spans="1:1" x14ac:dyDescent="0.35">
      <c r="A8641" s="1"/>
    </row>
    <row r="8642" spans="1:1" x14ac:dyDescent="0.35">
      <c r="A8642" s="1"/>
    </row>
    <row r="8643" spans="1:1" x14ac:dyDescent="0.35">
      <c r="A8643" s="1"/>
    </row>
    <row r="8644" spans="1:1" x14ac:dyDescent="0.35">
      <c r="A8644" s="1"/>
    </row>
    <row r="8645" spans="1:1" x14ac:dyDescent="0.35">
      <c r="A8645" s="1"/>
    </row>
    <row r="8646" spans="1:1" x14ac:dyDescent="0.35">
      <c r="A8646" s="1"/>
    </row>
    <row r="8647" spans="1:1" x14ac:dyDescent="0.35">
      <c r="A8647" s="1"/>
    </row>
    <row r="8648" spans="1:1" x14ac:dyDescent="0.35">
      <c r="A8648" s="1"/>
    </row>
    <row r="8649" spans="1:1" x14ac:dyDescent="0.35">
      <c r="A8649" s="1"/>
    </row>
    <row r="8650" spans="1:1" x14ac:dyDescent="0.35">
      <c r="A8650" s="1"/>
    </row>
    <row r="8651" spans="1:1" x14ac:dyDescent="0.35">
      <c r="A8651" s="1"/>
    </row>
    <row r="8652" spans="1:1" x14ac:dyDescent="0.35">
      <c r="A8652" s="1"/>
    </row>
    <row r="8653" spans="1:1" x14ac:dyDescent="0.35">
      <c r="A8653" s="1"/>
    </row>
    <row r="8654" spans="1:1" x14ac:dyDescent="0.35">
      <c r="A8654" s="1"/>
    </row>
    <row r="8655" spans="1:1" x14ac:dyDescent="0.35">
      <c r="A8655" s="1"/>
    </row>
    <row r="8656" spans="1:1" x14ac:dyDescent="0.35">
      <c r="A8656" s="1"/>
    </row>
    <row r="8657" spans="1:1" x14ac:dyDescent="0.35">
      <c r="A8657" s="1"/>
    </row>
    <row r="8658" spans="1:1" x14ac:dyDescent="0.35">
      <c r="A8658" s="1"/>
    </row>
    <row r="8659" spans="1:1" x14ac:dyDescent="0.35">
      <c r="A8659" s="1"/>
    </row>
    <row r="8660" spans="1:1" x14ac:dyDescent="0.35">
      <c r="A8660" s="1"/>
    </row>
    <row r="8661" spans="1:1" x14ac:dyDescent="0.35">
      <c r="A8661" s="1"/>
    </row>
    <row r="8662" spans="1:1" x14ac:dyDescent="0.35">
      <c r="A8662" s="1"/>
    </row>
    <row r="8663" spans="1:1" x14ac:dyDescent="0.35">
      <c r="A8663" s="1"/>
    </row>
    <row r="8664" spans="1:1" x14ac:dyDescent="0.35">
      <c r="A8664" s="1"/>
    </row>
    <row r="8665" spans="1:1" x14ac:dyDescent="0.35">
      <c r="A8665" s="1"/>
    </row>
    <row r="8666" spans="1:1" x14ac:dyDescent="0.35">
      <c r="A8666" s="1"/>
    </row>
    <row r="8667" spans="1:1" x14ac:dyDescent="0.35">
      <c r="A8667" s="1"/>
    </row>
    <row r="8668" spans="1:1" x14ac:dyDescent="0.35">
      <c r="A8668" s="1"/>
    </row>
    <row r="8669" spans="1:1" x14ac:dyDescent="0.35">
      <c r="A8669" s="1"/>
    </row>
    <row r="8670" spans="1:1" x14ac:dyDescent="0.35">
      <c r="A8670" s="1"/>
    </row>
    <row r="8671" spans="1:1" x14ac:dyDescent="0.35">
      <c r="A8671" s="1"/>
    </row>
    <row r="8672" spans="1:1" x14ac:dyDescent="0.35">
      <c r="A8672" s="1"/>
    </row>
    <row r="8673" spans="1:1" x14ac:dyDescent="0.35">
      <c r="A8673" s="1"/>
    </row>
    <row r="8674" spans="1:1" x14ac:dyDescent="0.35">
      <c r="A8674" s="1"/>
    </row>
    <row r="8675" spans="1:1" x14ac:dyDescent="0.35">
      <c r="A8675" s="1"/>
    </row>
    <row r="8676" spans="1:1" x14ac:dyDescent="0.35">
      <c r="A8676" s="1"/>
    </row>
    <row r="8677" spans="1:1" x14ac:dyDescent="0.35">
      <c r="A8677" s="1"/>
    </row>
    <row r="8678" spans="1:1" x14ac:dyDescent="0.35">
      <c r="A8678" s="1"/>
    </row>
    <row r="8679" spans="1:1" x14ac:dyDescent="0.35">
      <c r="A8679" s="1"/>
    </row>
    <row r="8680" spans="1:1" x14ac:dyDescent="0.35">
      <c r="A8680" s="1"/>
    </row>
    <row r="8681" spans="1:1" x14ac:dyDescent="0.35">
      <c r="A8681" s="1"/>
    </row>
    <row r="8682" spans="1:1" x14ac:dyDescent="0.35">
      <c r="A8682" s="1"/>
    </row>
    <row r="8683" spans="1:1" x14ac:dyDescent="0.35">
      <c r="A8683" s="1"/>
    </row>
    <row r="8684" spans="1:1" x14ac:dyDescent="0.35">
      <c r="A8684" s="1"/>
    </row>
    <row r="8685" spans="1:1" x14ac:dyDescent="0.35">
      <c r="A8685" s="1"/>
    </row>
    <row r="8686" spans="1:1" x14ac:dyDescent="0.35">
      <c r="A8686" s="1"/>
    </row>
    <row r="8687" spans="1:1" x14ac:dyDescent="0.35">
      <c r="A8687" s="1"/>
    </row>
    <row r="8688" spans="1:1" x14ac:dyDescent="0.35">
      <c r="A8688" s="1"/>
    </row>
    <row r="8689" spans="1:1" x14ac:dyDescent="0.35">
      <c r="A8689" s="1"/>
    </row>
    <row r="8690" spans="1:1" x14ac:dyDescent="0.35">
      <c r="A8690" s="1"/>
    </row>
    <row r="8691" spans="1:1" x14ac:dyDescent="0.35">
      <c r="A8691" s="1"/>
    </row>
    <row r="8692" spans="1:1" x14ac:dyDescent="0.35">
      <c r="A8692" s="1"/>
    </row>
    <row r="8693" spans="1:1" x14ac:dyDescent="0.35">
      <c r="A8693" s="1"/>
    </row>
    <row r="8694" spans="1:1" x14ac:dyDescent="0.35">
      <c r="A8694" s="1"/>
    </row>
    <row r="8695" spans="1:1" x14ac:dyDescent="0.35">
      <c r="A8695" s="1"/>
    </row>
    <row r="8696" spans="1:1" x14ac:dyDescent="0.35">
      <c r="A8696" s="1"/>
    </row>
    <row r="8697" spans="1:1" x14ac:dyDescent="0.35">
      <c r="A8697" s="1"/>
    </row>
    <row r="8698" spans="1:1" x14ac:dyDescent="0.35">
      <c r="A8698" s="1"/>
    </row>
    <row r="8699" spans="1:1" x14ac:dyDescent="0.35">
      <c r="A8699" s="1"/>
    </row>
    <row r="8700" spans="1:1" x14ac:dyDescent="0.35">
      <c r="A8700" s="1"/>
    </row>
    <row r="8701" spans="1:1" x14ac:dyDescent="0.35">
      <c r="A8701" s="1"/>
    </row>
    <row r="8702" spans="1:1" x14ac:dyDescent="0.35">
      <c r="A8702" s="1"/>
    </row>
    <row r="8703" spans="1:1" x14ac:dyDescent="0.35">
      <c r="A8703" s="1"/>
    </row>
    <row r="8704" spans="1:1" x14ac:dyDescent="0.35">
      <c r="A8704" s="1"/>
    </row>
    <row r="8705" spans="1:1" x14ac:dyDescent="0.35">
      <c r="A8705" s="1"/>
    </row>
    <row r="8706" spans="1:1" x14ac:dyDescent="0.35">
      <c r="A8706" s="1"/>
    </row>
    <row r="8707" spans="1:1" x14ac:dyDescent="0.35">
      <c r="A8707" s="1"/>
    </row>
    <row r="8708" spans="1:1" x14ac:dyDescent="0.35">
      <c r="A8708" s="1"/>
    </row>
    <row r="8709" spans="1:1" x14ac:dyDescent="0.35">
      <c r="A8709" s="1"/>
    </row>
    <row r="8710" spans="1:1" x14ac:dyDescent="0.35">
      <c r="A8710" s="1"/>
    </row>
    <row r="8711" spans="1:1" x14ac:dyDescent="0.35">
      <c r="A8711" s="1"/>
    </row>
    <row r="8712" spans="1:1" x14ac:dyDescent="0.35">
      <c r="A8712" s="1"/>
    </row>
    <row r="8713" spans="1:1" x14ac:dyDescent="0.35">
      <c r="A8713" s="1"/>
    </row>
    <row r="8714" spans="1:1" x14ac:dyDescent="0.35">
      <c r="A8714" s="1"/>
    </row>
    <row r="8715" spans="1:1" x14ac:dyDescent="0.35">
      <c r="A8715" s="1"/>
    </row>
    <row r="8716" spans="1:1" x14ac:dyDescent="0.35">
      <c r="A8716" s="1"/>
    </row>
    <row r="8717" spans="1:1" x14ac:dyDescent="0.35">
      <c r="A8717" s="1"/>
    </row>
    <row r="8718" spans="1:1" x14ac:dyDescent="0.35">
      <c r="A8718" s="1"/>
    </row>
    <row r="8719" spans="1:1" x14ac:dyDescent="0.35">
      <c r="A8719" s="1"/>
    </row>
    <row r="8720" spans="1:1" x14ac:dyDescent="0.35">
      <c r="A8720" s="1"/>
    </row>
    <row r="8721" spans="1:1" x14ac:dyDescent="0.35">
      <c r="A8721" s="1"/>
    </row>
    <row r="8722" spans="1:1" x14ac:dyDescent="0.35">
      <c r="A8722" s="1"/>
    </row>
    <row r="8723" spans="1:1" x14ac:dyDescent="0.35">
      <c r="A8723" s="1"/>
    </row>
    <row r="8724" spans="1:1" x14ac:dyDescent="0.35">
      <c r="A8724" s="1"/>
    </row>
    <row r="8725" spans="1:1" x14ac:dyDescent="0.35">
      <c r="A8725" s="1"/>
    </row>
    <row r="8726" spans="1:1" x14ac:dyDescent="0.35">
      <c r="A8726" s="1"/>
    </row>
    <row r="8727" spans="1:1" x14ac:dyDescent="0.35">
      <c r="A8727" s="1"/>
    </row>
    <row r="8728" spans="1:1" x14ac:dyDescent="0.35">
      <c r="A8728" s="1"/>
    </row>
    <row r="8729" spans="1:1" x14ac:dyDescent="0.35">
      <c r="A8729" s="1"/>
    </row>
    <row r="8730" spans="1:1" x14ac:dyDescent="0.35">
      <c r="A8730" s="1"/>
    </row>
    <row r="8731" spans="1:1" x14ac:dyDescent="0.35">
      <c r="A8731" s="1"/>
    </row>
    <row r="8732" spans="1:1" x14ac:dyDescent="0.35">
      <c r="A8732" s="1"/>
    </row>
    <row r="8733" spans="1:1" x14ac:dyDescent="0.35">
      <c r="A8733" s="1"/>
    </row>
    <row r="8734" spans="1:1" x14ac:dyDescent="0.35">
      <c r="A8734" s="1"/>
    </row>
    <row r="8735" spans="1:1" x14ac:dyDescent="0.35">
      <c r="A8735" s="1"/>
    </row>
    <row r="8736" spans="1:1" x14ac:dyDescent="0.35">
      <c r="A8736" s="1"/>
    </row>
    <row r="8737" spans="1:1" x14ac:dyDescent="0.35">
      <c r="A8737" s="1"/>
    </row>
    <row r="8738" spans="1:1" x14ac:dyDescent="0.35">
      <c r="A8738" s="1"/>
    </row>
    <row r="8739" spans="1:1" x14ac:dyDescent="0.35">
      <c r="A8739" s="1"/>
    </row>
    <row r="8740" spans="1:1" x14ac:dyDescent="0.35">
      <c r="A8740" s="1"/>
    </row>
    <row r="8741" spans="1:1" x14ac:dyDescent="0.35">
      <c r="A8741" s="1"/>
    </row>
    <row r="8742" spans="1:1" x14ac:dyDescent="0.35">
      <c r="A8742" s="1"/>
    </row>
    <row r="8743" spans="1:1" x14ac:dyDescent="0.35">
      <c r="A8743" s="1"/>
    </row>
    <row r="8744" spans="1:1" x14ac:dyDescent="0.35">
      <c r="A8744" s="1"/>
    </row>
    <row r="8745" spans="1:1" x14ac:dyDescent="0.35">
      <c r="A8745" s="1"/>
    </row>
    <row r="8746" spans="1:1" x14ac:dyDescent="0.35">
      <c r="A8746" s="1"/>
    </row>
    <row r="8747" spans="1:1" x14ac:dyDescent="0.35">
      <c r="A8747" s="1"/>
    </row>
    <row r="8748" spans="1:1" x14ac:dyDescent="0.35">
      <c r="A8748" s="1"/>
    </row>
    <row r="8749" spans="1:1" x14ac:dyDescent="0.35">
      <c r="A8749" s="1"/>
    </row>
    <row r="8750" spans="1:1" x14ac:dyDescent="0.35">
      <c r="A8750" s="1"/>
    </row>
    <row r="8751" spans="1:1" x14ac:dyDescent="0.35">
      <c r="A8751" s="1"/>
    </row>
    <row r="8752" spans="1:1" x14ac:dyDescent="0.35">
      <c r="A8752" s="1"/>
    </row>
    <row r="8753" spans="1:1" x14ac:dyDescent="0.35">
      <c r="A8753" s="1"/>
    </row>
    <row r="8754" spans="1:1" x14ac:dyDescent="0.35">
      <c r="A8754" s="1"/>
    </row>
    <row r="8755" spans="1:1" x14ac:dyDescent="0.35">
      <c r="A8755" s="1"/>
    </row>
    <row r="8756" spans="1:1" x14ac:dyDescent="0.35">
      <c r="A8756" s="1"/>
    </row>
    <row r="8757" spans="1:1" x14ac:dyDescent="0.35">
      <c r="A8757" s="1"/>
    </row>
    <row r="8758" spans="1:1" x14ac:dyDescent="0.35">
      <c r="A8758" s="1"/>
    </row>
    <row r="8759" spans="1:1" x14ac:dyDescent="0.35">
      <c r="A8759" s="1"/>
    </row>
    <row r="8760" spans="1:1" x14ac:dyDescent="0.35">
      <c r="A8760" s="1"/>
    </row>
    <row r="8761" spans="1:1" x14ac:dyDescent="0.35">
      <c r="A8761" s="1"/>
    </row>
    <row r="8762" spans="1:1" x14ac:dyDescent="0.35">
      <c r="A8762" s="1"/>
    </row>
    <row r="8763" spans="1:1" x14ac:dyDescent="0.35">
      <c r="A8763" s="1"/>
    </row>
    <row r="8764" spans="1:1" x14ac:dyDescent="0.35">
      <c r="A8764" s="1"/>
    </row>
    <row r="8765" spans="1:1" x14ac:dyDescent="0.35">
      <c r="A8765" s="1"/>
    </row>
    <row r="8766" spans="1:1" x14ac:dyDescent="0.35">
      <c r="A8766" s="1"/>
    </row>
    <row r="8767" spans="1:1" x14ac:dyDescent="0.35">
      <c r="A8767" s="1"/>
    </row>
    <row r="8768" spans="1:1" x14ac:dyDescent="0.35">
      <c r="A8768" s="1"/>
    </row>
    <row r="8769" spans="1:1" x14ac:dyDescent="0.35">
      <c r="A8769" s="1"/>
    </row>
    <row r="8770" spans="1:1" x14ac:dyDescent="0.35">
      <c r="A8770" s="1"/>
    </row>
    <row r="8771" spans="1:1" x14ac:dyDescent="0.35">
      <c r="A8771" s="1"/>
    </row>
    <row r="8772" spans="1:1" x14ac:dyDescent="0.35">
      <c r="A8772" s="1"/>
    </row>
    <row r="8773" spans="1:1" x14ac:dyDescent="0.35">
      <c r="A8773" s="1"/>
    </row>
    <row r="8774" spans="1:1" x14ac:dyDescent="0.35">
      <c r="A8774" s="1"/>
    </row>
    <row r="8775" spans="1:1" x14ac:dyDescent="0.35">
      <c r="A8775" s="1"/>
    </row>
    <row r="8776" spans="1:1" x14ac:dyDescent="0.35">
      <c r="A8776" s="1"/>
    </row>
    <row r="8777" spans="1:1" x14ac:dyDescent="0.35">
      <c r="A8777" s="1"/>
    </row>
    <row r="8778" spans="1:1" x14ac:dyDescent="0.35">
      <c r="A8778" s="1"/>
    </row>
    <row r="8779" spans="1:1" x14ac:dyDescent="0.35">
      <c r="A8779" s="1"/>
    </row>
    <row r="8780" spans="1:1" x14ac:dyDescent="0.35">
      <c r="A8780" s="1"/>
    </row>
    <row r="8781" spans="1:1" x14ac:dyDescent="0.35">
      <c r="A8781" s="1"/>
    </row>
    <row r="8782" spans="1:1" x14ac:dyDescent="0.35">
      <c r="A8782" s="1"/>
    </row>
    <row r="8783" spans="1:1" x14ac:dyDescent="0.35">
      <c r="A8783" s="1"/>
    </row>
    <row r="8784" spans="1:1" x14ac:dyDescent="0.35">
      <c r="A8784" s="1"/>
    </row>
    <row r="8785" spans="1:1" x14ac:dyDescent="0.35">
      <c r="A8785" s="1"/>
    </row>
    <row r="8786" spans="1:1" x14ac:dyDescent="0.35">
      <c r="A8786" s="1"/>
    </row>
    <row r="8787" spans="1:1" x14ac:dyDescent="0.35">
      <c r="A8787" s="1"/>
    </row>
    <row r="8788" spans="1:1" x14ac:dyDescent="0.35">
      <c r="A8788" s="1"/>
    </row>
    <row r="8789" spans="1:1" x14ac:dyDescent="0.35">
      <c r="A8789" s="1"/>
    </row>
    <row r="8790" spans="1:1" x14ac:dyDescent="0.35">
      <c r="A8790" s="1"/>
    </row>
    <row r="8791" spans="1:1" x14ac:dyDescent="0.35">
      <c r="A8791" s="1"/>
    </row>
    <row r="8792" spans="1:1" x14ac:dyDescent="0.35">
      <c r="A8792" s="1"/>
    </row>
    <row r="8793" spans="1:1" x14ac:dyDescent="0.35">
      <c r="A8793" s="1"/>
    </row>
    <row r="8794" spans="1:1" x14ac:dyDescent="0.35">
      <c r="A8794" s="1"/>
    </row>
    <row r="8795" spans="1:1" x14ac:dyDescent="0.35">
      <c r="A8795" s="1"/>
    </row>
    <row r="8796" spans="1:1" x14ac:dyDescent="0.35">
      <c r="A8796" s="1"/>
    </row>
    <row r="8797" spans="1:1" x14ac:dyDescent="0.35">
      <c r="A8797" s="1"/>
    </row>
    <row r="8798" spans="1:1" x14ac:dyDescent="0.35">
      <c r="A8798" s="1"/>
    </row>
    <row r="8799" spans="1:1" x14ac:dyDescent="0.35">
      <c r="A8799" s="1"/>
    </row>
    <row r="8800" spans="1:1" x14ac:dyDescent="0.35">
      <c r="A8800" s="1"/>
    </row>
    <row r="8801" spans="1:1" x14ac:dyDescent="0.35">
      <c r="A8801" s="1"/>
    </row>
    <row r="8802" spans="1:1" x14ac:dyDescent="0.35">
      <c r="A8802" s="1"/>
    </row>
    <row r="8803" spans="1:1" x14ac:dyDescent="0.35">
      <c r="A8803" s="1"/>
    </row>
    <row r="8804" spans="1:1" x14ac:dyDescent="0.35">
      <c r="A8804" s="1"/>
    </row>
    <row r="8805" spans="1:1" x14ac:dyDescent="0.35">
      <c r="A8805" s="1"/>
    </row>
    <row r="8806" spans="1:1" x14ac:dyDescent="0.35">
      <c r="A8806" s="1"/>
    </row>
    <row r="8807" spans="1:1" x14ac:dyDescent="0.35">
      <c r="A8807" s="1"/>
    </row>
    <row r="8808" spans="1:1" x14ac:dyDescent="0.35">
      <c r="A8808" s="1"/>
    </row>
    <row r="8809" spans="1:1" x14ac:dyDescent="0.35">
      <c r="A8809" s="1"/>
    </row>
    <row r="8810" spans="1:1" x14ac:dyDescent="0.35">
      <c r="A8810" s="1"/>
    </row>
    <row r="8811" spans="1:1" x14ac:dyDescent="0.35">
      <c r="A8811" s="1"/>
    </row>
    <row r="8812" spans="1:1" x14ac:dyDescent="0.35">
      <c r="A8812" s="1"/>
    </row>
    <row r="8813" spans="1:1" x14ac:dyDescent="0.35">
      <c r="A8813" s="1"/>
    </row>
    <row r="8814" spans="1:1" x14ac:dyDescent="0.35">
      <c r="A8814" s="1"/>
    </row>
    <row r="8815" spans="1:1" x14ac:dyDescent="0.35">
      <c r="A8815" s="1"/>
    </row>
    <row r="8816" spans="1:1" x14ac:dyDescent="0.35">
      <c r="A8816" s="1"/>
    </row>
    <row r="8817" spans="1:1" x14ac:dyDescent="0.35">
      <c r="A8817" s="1"/>
    </row>
    <row r="8818" spans="1:1" x14ac:dyDescent="0.35">
      <c r="A8818" s="1"/>
    </row>
    <row r="8819" spans="1:1" x14ac:dyDescent="0.35">
      <c r="A8819" s="1"/>
    </row>
    <row r="8820" spans="1:1" x14ac:dyDescent="0.35">
      <c r="A8820" s="1"/>
    </row>
    <row r="8821" spans="1:1" x14ac:dyDescent="0.35">
      <c r="A8821" s="1"/>
    </row>
    <row r="8822" spans="1:1" x14ac:dyDescent="0.35">
      <c r="A8822" s="1"/>
    </row>
    <row r="8823" spans="1:1" x14ac:dyDescent="0.35">
      <c r="A8823" s="1"/>
    </row>
    <row r="8824" spans="1:1" x14ac:dyDescent="0.35">
      <c r="A8824" s="1"/>
    </row>
    <row r="8825" spans="1:1" x14ac:dyDescent="0.35">
      <c r="A8825" s="1"/>
    </row>
    <row r="8826" spans="1:1" x14ac:dyDescent="0.35">
      <c r="A8826" s="1"/>
    </row>
    <row r="8827" spans="1:1" x14ac:dyDescent="0.35">
      <c r="A8827" s="1"/>
    </row>
    <row r="8828" spans="1:1" x14ac:dyDescent="0.35">
      <c r="A8828" s="1"/>
    </row>
    <row r="8829" spans="1:1" x14ac:dyDescent="0.35">
      <c r="A8829" s="1"/>
    </row>
    <row r="8830" spans="1:1" x14ac:dyDescent="0.35">
      <c r="A8830" s="1"/>
    </row>
    <row r="8831" spans="1:1" x14ac:dyDescent="0.35">
      <c r="A8831" s="1"/>
    </row>
    <row r="8832" spans="1:1" x14ac:dyDescent="0.35">
      <c r="A8832" s="1"/>
    </row>
    <row r="8833" spans="1:1" x14ac:dyDescent="0.35">
      <c r="A8833" s="1"/>
    </row>
    <row r="8834" spans="1:1" x14ac:dyDescent="0.35">
      <c r="A8834" s="1"/>
    </row>
    <row r="8835" spans="1:1" x14ac:dyDescent="0.35">
      <c r="A8835" s="1"/>
    </row>
    <row r="8836" spans="1:1" x14ac:dyDescent="0.35">
      <c r="A8836" s="1"/>
    </row>
    <row r="8837" spans="1:1" x14ac:dyDescent="0.35">
      <c r="A8837" s="1"/>
    </row>
    <row r="8838" spans="1:1" x14ac:dyDescent="0.35">
      <c r="A8838" s="1"/>
    </row>
    <row r="8839" spans="1:1" x14ac:dyDescent="0.35">
      <c r="A8839" s="1"/>
    </row>
    <row r="8840" spans="1:1" x14ac:dyDescent="0.35">
      <c r="A8840" s="1"/>
    </row>
    <row r="8841" spans="1:1" x14ac:dyDescent="0.35">
      <c r="A8841" s="1"/>
    </row>
    <row r="8842" spans="1:1" x14ac:dyDescent="0.35">
      <c r="A8842" s="1"/>
    </row>
    <row r="8843" spans="1:1" x14ac:dyDescent="0.35">
      <c r="A8843" s="1"/>
    </row>
    <row r="8844" spans="1:1" x14ac:dyDescent="0.35">
      <c r="A8844" s="1"/>
    </row>
    <row r="8845" spans="1:1" x14ac:dyDescent="0.35">
      <c r="A8845" s="1"/>
    </row>
    <row r="8846" spans="1:1" x14ac:dyDescent="0.35">
      <c r="A8846" s="1"/>
    </row>
    <row r="8847" spans="1:1" x14ac:dyDescent="0.35">
      <c r="A8847" s="1"/>
    </row>
    <row r="8848" spans="1:1" x14ac:dyDescent="0.35">
      <c r="A8848" s="1"/>
    </row>
    <row r="8849" spans="1:1" x14ac:dyDescent="0.35">
      <c r="A8849" s="1"/>
    </row>
    <row r="8850" spans="1:1" x14ac:dyDescent="0.35">
      <c r="A8850" s="1"/>
    </row>
    <row r="8851" spans="1:1" x14ac:dyDescent="0.35">
      <c r="A8851" s="1"/>
    </row>
    <row r="8852" spans="1:1" x14ac:dyDescent="0.35">
      <c r="A8852" s="1"/>
    </row>
    <row r="8853" spans="1:1" x14ac:dyDescent="0.35">
      <c r="A8853" s="1"/>
    </row>
    <row r="8854" spans="1:1" x14ac:dyDescent="0.35">
      <c r="A8854" s="1"/>
    </row>
    <row r="8855" spans="1:1" x14ac:dyDescent="0.35">
      <c r="A8855" s="1"/>
    </row>
    <row r="8856" spans="1:1" x14ac:dyDescent="0.35">
      <c r="A8856" s="1"/>
    </row>
    <row r="8857" spans="1:1" x14ac:dyDescent="0.35">
      <c r="A8857" s="1"/>
    </row>
    <row r="8858" spans="1:1" x14ac:dyDescent="0.35">
      <c r="A8858" s="1"/>
    </row>
    <row r="8859" spans="1:1" x14ac:dyDescent="0.35">
      <c r="A8859" s="1"/>
    </row>
    <row r="8860" spans="1:1" x14ac:dyDescent="0.35">
      <c r="A8860" s="1"/>
    </row>
    <row r="8861" spans="1:1" x14ac:dyDescent="0.35">
      <c r="A8861" s="1"/>
    </row>
    <row r="8862" spans="1:1" x14ac:dyDescent="0.35">
      <c r="A8862" s="1"/>
    </row>
    <row r="8863" spans="1:1" x14ac:dyDescent="0.35">
      <c r="A8863" s="1"/>
    </row>
    <row r="8864" spans="1:1" x14ac:dyDescent="0.35">
      <c r="A8864" s="1"/>
    </row>
    <row r="8865" spans="1:1" x14ac:dyDescent="0.35">
      <c r="A8865" s="1"/>
    </row>
    <row r="8866" spans="1:1" x14ac:dyDescent="0.35">
      <c r="A8866" s="1"/>
    </row>
    <row r="8867" spans="1:1" x14ac:dyDescent="0.35">
      <c r="A8867" s="1"/>
    </row>
    <row r="8868" spans="1:1" x14ac:dyDescent="0.35">
      <c r="A8868" s="1"/>
    </row>
    <row r="8869" spans="1:1" x14ac:dyDescent="0.35">
      <c r="A8869" s="1"/>
    </row>
    <row r="8870" spans="1:1" x14ac:dyDescent="0.35">
      <c r="A8870" s="1"/>
    </row>
    <row r="8871" spans="1:1" x14ac:dyDescent="0.35">
      <c r="A8871" s="1"/>
    </row>
    <row r="8872" spans="1:1" x14ac:dyDescent="0.35">
      <c r="A8872" s="1"/>
    </row>
    <row r="8873" spans="1:1" x14ac:dyDescent="0.35">
      <c r="A8873" s="1"/>
    </row>
    <row r="8874" spans="1:1" x14ac:dyDescent="0.35">
      <c r="A8874" s="1"/>
    </row>
    <row r="8875" spans="1:1" x14ac:dyDescent="0.35">
      <c r="A8875" s="1"/>
    </row>
    <row r="8876" spans="1:1" x14ac:dyDescent="0.35">
      <c r="A8876" s="1"/>
    </row>
    <row r="8877" spans="1:1" x14ac:dyDescent="0.35">
      <c r="A8877" s="1"/>
    </row>
    <row r="8878" spans="1:1" x14ac:dyDescent="0.35">
      <c r="A8878" s="1"/>
    </row>
    <row r="8879" spans="1:1" x14ac:dyDescent="0.35">
      <c r="A8879" s="1"/>
    </row>
    <row r="8880" spans="1:1" x14ac:dyDescent="0.35">
      <c r="A8880" s="1"/>
    </row>
    <row r="8881" spans="1:1" x14ac:dyDescent="0.35">
      <c r="A8881" s="1"/>
    </row>
    <row r="8882" spans="1:1" x14ac:dyDescent="0.35">
      <c r="A8882" s="1"/>
    </row>
    <row r="8883" spans="1:1" x14ac:dyDescent="0.35">
      <c r="A8883" s="1"/>
    </row>
    <row r="8884" spans="1:1" x14ac:dyDescent="0.35">
      <c r="A8884" s="1"/>
    </row>
    <row r="8885" spans="1:1" x14ac:dyDescent="0.35">
      <c r="A8885" s="1"/>
    </row>
    <row r="8886" spans="1:1" x14ac:dyDescent="0.35">
      <c r="A8886" s="1"/>
    </row>
    <row r="8887" spans="1:1" x14ac:dyDescent="0.35">
      <c r="A8887" s="1"/>
    </row>
    <row r="8888" spans="1:1" x14ac:dyDescent="0.35">
      <c r="A8888" s="1"/>
    </row>
    <row r="8889" spans="1:1" x14ac:dyDescent="0.35">
      <c r="A8889" s="1"/>
    </row>
    <row r="8890" spans="1:1" x14ac:dyDescent="0.35">
      <c r="A8890" s="1"/>
    </row>
    <row r="8891" spans="1:1" x14ac:dyDescent="0.35">
      <c r="A8891" s="1"/>
    </row>
    <row r="8892" spans="1:1" x14ac:dyDescent="0.35">
      <c r="A8892" s="1"/>
    </row>
    <row r="8893" spans="1:1" x14ac:dyDescent="0.35">
      <c r="A8893" s="1"/>
    </row>
    <row r="8894" spans="1:1" x14ac:dyDescent="0.35">
      <c r="A8894" s="1"/>
    </row>
    <row r="8895" spans="1:1" x14ac:dyDescent="0.35">
      <c r="A8895" s="1"/>
    </row>
    <row r="8896" spans="1:1" x14ac:dyDescent="0.35">
      <c r="A8896" s="1"/>
    </row>
    <row r="8897" spans="1:1" x14ac:dyDescent="0.35">
      <c r="A8897" s="1"/>
    </row>
    <row r="8898" spans="1:1" x14ac:dyDescent="0.35">
      <c r="A8898" s="1"/>
    </row>
    <row r="8899" spans="1:1" x14ac:dyDescent="0.35">
      <c r="A8899" s="1"/>
    </row>
    <row r="8900" spans="1:1" x14ac:dyDescent="0.35">
      <c r="A8900" s="1"/>
    </row>
    <row r="8901" spans="1:1" x14ac:dyDescent="0.35">
      <c r="A8901" s="1"/>
    </row>
    <row r="8902" spans="1:1" x14ac:dyDescent="0.35">
      <c r="A8902" s="1"/>
    </row>
    <row r="8903" spans="1:1" x14ac:dyDescent="0.35">
      <c r="A8903" s="1"/>
    </row>
    <row r="8904" spans="1:1" x14ac:dyDescent="0.35">
      <c r="A8904" s="1"/>
    </row>
    <row r="8905" spans="1:1" x14ac:dyDescent="0.35">
      <c r="A8905" s="1"/>
    </row>
    <row r="8906" spans="1:1" x14ac:dyDescent="0.35">
      <c r="A8906" s="1"/>
    </row>
    <row r="8907" spans="1:1" x14ac:dyDescent="0.35">
      <c r="A8907" s="1"/>
    </row>
    <row r="8908" spans="1:1" x14ac:dyDescent="0.35">
      <c r="A8908" s="1"/>
    </row>
    <row r="8909" spans="1:1" x14ac:dyDescent="0.35">
      <c r="A8909" s="1"/>
    </row>
    <row r="8910" spans="1:1" x14ac:dyDescent="0.35">
      <c r="A8910" s="1"/>
    </row>
    <row r="8911" spans="1:1" x14ac:dyDescent="0.35">
      <c r="A8911" s="1"/>
    </row>
    <row r="8912" spans="1:1" x14ac:dyDescent="0.35">
      <c r="A8912" s="1"/>
    </row>
    <row r="8913" spans="1:1" x14ac:dyDescent="0.35">
      <c r="A8913" s="1"/>
    </row>
    <row r="8914" spans="1:1" x14ac:dyDescent="0.35">
      <c r="A8914" s="1"/>
    </row>
    <row r="8915" spans="1:1" x14ac:dyDescent="0.35">
      <c r="A8915" s="1"/>
    </row>
    <row r="8916" spans="1:1" x14ac:dyDescent="0.35">
      <c r="A8916" s="1"/>
    </row>
    <row r="8917" spans="1:1" x14ac:dyDescent="0.35">
      <c r="A8917" s="1"/>
    </row>
    <row r="8918" spans="1:1" x14ac:dyDescent="0.35">
      <c r="A8918" s="1"/>
    </row>
    <row r="8919" spans="1:1" x14ac:dyDescent="0.35">
      <c r="A8919" s="1"/>
    </row>
    <row r="8920" spans="1:1" x14ac:dyDescent="0.35">
      <c r="A8920" s="1"/>
    </row>
    <row r="8921" spans="1:1" x14ac:dyDescent="0.35">
      <c r="A8921" s="1"/>
    </row>
    <row r="8922" spans="1:1" x14ac:dyDescent="0.35">
      <c r="A8922" s="1"/>
    </row>
    <row r="8923" spans="1:1" x14ac:dyDescent="0.35">
      <c r="A8923" s="1"/>
    </row>
    <row r="8924" spans="1:1" x14ac:dyDescent="0.35">
      <c r="A8924" s="1"/>
    </row>
    <row r="8925" spans="1:1" x14ac:dyDescent="0.35">
      <c r="A8925" s="1"/>
    </row>
    <row r="8926" spans="1:1" x14ac:dyDescent="0.35">
      <c r="A8926" s="1"/>
    </row>
    <row r="8927" spans="1:1" x14ac:dyDescent="0.35">
      <c r="A8927" s="1"/>
    </row>
    <row r="8928" spans="1:1" x14ac:dyDescent="0.35">
      <c r="A8928" s="1"/>
    </row>
    <row r="8929" spans="1:1" x14ac:dyDescent="0.35">
      <c r="A8929" s="1"/>
    </row>
    <row r="8930" spans="1:1" x14ac:dyDescent="0.35">
      <c r="A8930" s="1"/>
    </row>
    <row r="8931" spans="1:1" x14ac:dyDescent="0.35">
      <c r="A8931" s="1"/>
    </row>
    <row r="8932" spans="1:1" x14ac:dyDescent="0.35">
      <c r="A8932" s="1"/>
    </row>
    <row r="8933" spans="1:1" x14ac:dyDescent="0.35">
      <c r="A8933" s="1"/>
    </row>
    <row r="8934" spans="1:1" x14ac:dyDescent="0.35">
      <c r="A8934" s="1"/>
    </row>
    <row r="8935" spans="1:1" x14ac:dyDescent="0.35">
      <c r="A8935" s="1"/>
    </row>
    <row r="8936" spans="1:1" x14ac:dyDescent="0.35">
      <c r="A8936" s="1"/>
    </row>
    <row r="8937" spans="1:1" x14ac:dyDescent="0.35">
      <c r="A8937" s="1"/>
    </row>
    <row r="8938" spans="1:1" x14ac:dyDescent="0.35">
      <c r="A8938" s="1"/>
    </row>
    <row r="8939" spans="1:1" x14ac:dyDescent="0.35">
      <c r="A8939" s="1"/>
    </row>
    <row r="8940" spans="1:1" x14ac:dyDescent="0.35">
      <c r="A8940" s="1"/>
    </row>
    <row r="8941" spans="1:1" x14ac:dyDescent="0.35">
      <c r="A8941" s="1"/>
    </row>
    <row r="8942" spans="1:1" x14ac:dyDescent="0.35">
      <c r="A8942" s="1"/>
    </row>
    <row r="8943" spans="1:1" x14ac:dyDescent="0.35">
      <c r="A8943" s="1"/>
    </row>
    <row r="8944" spans="1:1" x14ac:dyDescent="0.35">
      <c r="A8944" s="1"/>
    </row>
    <row r="8945" spans="1:1" x14ac:dyDescent="0.35">
      <c r="A8945" s="1"/>
    </row>
    <row r="8946" spans="1:1" x14ac:dyDescent="0.35">
      <c r="A8946" s="1"/>
    </row>
    <row r="8947" spans="1:1" x14ac:dyDescent="0.35">
      <c r="A8947" s="1"/>
    </row>
    <row r="8948" spans="1:1" x14ac:dyDescent="0.35">
      <c r="A8948" s="1"/>
    </row>
    <row r="8949" spans="1:1" x14ac:dyDescent="0.35">
      <c r="A8949" s="1"/>
    </row>
    <row r="8950" spans="1:1" x14ac:dyDescent="0.35">
      <c r="A8950" s="1"/>
    </row>
    <row r="8951" spans="1:1" x14ac:dyDescent="0.35">
      <c r="A8951" s="1"/>
    </row>
    <row r="8952" spans="1:1" x14ac:dyDescent="0.35">
      <c r="A8952" s="1"/>
    </row>
    <row r="8953" spans="1:1" x14ac:dyDescent="0.35">
      <c r="A8953" s="1"/>
    </row>
    <row r="8954" spans="1:1" x14ac:dyDescent="0.35">
      <c r="A8954" s="1"/>
    </row>
    <row r="8955" spans="1:1" x14ac:dyDescent="0.35">
      <c r="A8955" s="1"/>
    </row>
    <row r="8956" spans="1:1" x14ac:dyDescent="0.35">
      <c r="A8956" s="1"/>
    </row>
    <row r="8957" spans="1:1" x14ac:dyDescent="0.35">
      <c r="A8957" s="1"/>
    </row>
    <row r="8958" spans="1:1" x14ac:dyDescent="0.35">
      <c r="A8958" s="1"/>
    </row>
    <row r="8959" spans="1:1" x14ac:dyDescent="0.35">
      <c r="A8959" s="1"/>
    </row>
    <row r="8960" spans="1:1" x14ac:dyDescent="0.35">
      <c r="A8960" s="1"/>
    </row>
    <row r="8961" spans="1:1" x14ac:dyDescent="0.35">
      <c r="A8961" s="1"/>
    </row>
    <row r="8962" spans="1:1" x14ac:dyDescent="0.35">
      <c r="A8962" s="1"/>
    </row>
    <row r="8963" spans="1:1" x14ac:dyDescent="0.35">
      <c r="A8963" s="1"/>
    </row>
    <row r="8964" spans="1:1" x14ac:dyDescent="0.35">
      <c r="A8964" s="1"/>
    </row>
    <row r="8965" spans="1:1" x14ac:dyDescent="0.35">
      <c r="A8965" s="1"/>
    </row>
    <row r="8966" spans="1:1" x14ac:dyDescent="0.35">
      <c r="A8966" s="1"/>
    </row>
    <row r="8967" spans="1:1" x14ac:dyDescent="0.35">
      <c r="A8967" s="1"/>
    </row>
    <row r="8968" spans="1:1" x14ac:dyDescent="0.35">
      <c r="A8968" s="1"/>
    </row>
    <row r="8969" spans="1:1" x14ac:dyDescent="0.35">
      <c r="A8969" s="1"/>
    </row>
    <row r="8970" spans="1:1" x14ac:dyDescent="0.35">
      <c r="A8970" s="1"/>
    </row>
    <row r="8971" spans="1:1" x14ac:dyDescent="0.35">
      <c r="A8971" s="1"/>
    </row>
    <row r="8972" spans="1:1" x14ac:dyDescent="0.35">
      <c r="A8972" s="1"/>
    </row>
    <row r="8973" spans="1:1" x14ac:dyDescent="0.35">
      <c r="A8973" s="1"/>
    </row>
    <row r="8974" spans="1:1" x14ac:dyDescent="0.35">
      <c r="A8974" s="1"/>
    </row>
    <row r="8975" spans="1:1" x14ac:dyDescent="0.35">
      <c r="A8975" s="1"/>
    </row>
    <row r="8976" spans="1:1" x14ac:dyDescent="0.35">
      <c r="A8976" s="1"/>
    </row>
    <row r="8977" spans="1:1" x14ac:dyDescent="0.35">
      <c r="A8977" s="1"/>
    </row>
    <row r="8978" spans="1:1" x14ac:dyDescent="0.35">
      <c r="A8978" s="1"/>
    </row>
    <row r="8979" spans="1:1" x14ac:dyDescent="0.35">
      <c r="A8979" s="1"/>
    </row>
    <row r="8980" spans="1:1" x14ac:dyDescent="0.35">
      <c r="A8980" s="1"/>
    </row>
    <row r="8981" spans="1:1" x14ac:dyDescent="0.35">
      <c r="A8981" s="1"/>
    </row>
    <row r="8982" spans="1:1" x14ac:dyDescent="0.35">
      <c r="A8982" s="1"/>
    </row>
    <row r="8983" spans="1:1" x14ac:dyDescent="0.35">
      <c r="A8983" s="1"/>
    </row>
    <row r="8984" spans="1:1" x14ac:dyDescent="0.35">
      <c r="A8984" s="1"/>
    </row>
    <row r="8985" spans="1:1" x14ac:dyDescent="0.35">
      <c r="A8985" s="1"/>
    </row>
    <row r="8986" spans="1:1" x14ac:dyDescent="0.35">
      <c r="A8986" s="1"/>
    </row>
    <row r="8987" spans="1:1" x14ac:dyDescent="0.35">
      <c r="A8987" s="1"/>
    </row>
    <row r="8988" spans="1:1" x14ac:dyDescent="0.35">
      <c r="A8988" s="1"/>
    </row>
    <row r="8989" spans="1:1" x14ac:dyDescent="0.35">
      <c r="A8989" s="1"/>
    </row>
    <row r="8990" spans="1:1" x14ac:dyDescent="0.35">
      <c r="A8990" s="1"/>
    </row>
    <row r="8991" spans="1:1" x14ac:dyDescent="0.35">
      <c r="A8991" s="1"/>
    </row>
    <row r="8992" spans="1:1" x14ac:dyDescent="0.35">
      <c r="A8992" s="1"/>
    </row>
    <row r="8993" spans="1:1" x14ac:dyDescent="0.35">
      <c r="A8993" s="1"/>
    </row>
    <row r="8994" spans="1:1" x14ac:dyDescent="0.35">
      <c r="A8994" s="1"/>
    </row>
    <row r="8995" spans="1:1" x14ac:dyDescent="0.35">
      <c r="A8995" s="1"/>
    </row>
    <row r="8996" spans="1:1" x14ac:dyDescent="0.35">
      <c r="A8996" s="1"/>
    </row>
    <row r="8997" spans="1:1" x14ac:dyDescent="0.35">
      <c r="A8997" s="1"/>
    </row>
    <row r="8998" spans="1:1" x14ac:dyDescent="0.35">
      <c r="A8998" s="1"/>
    </row>
    <row r="8999" spans="1:1" x14ac:dyDescent="0.35">
      <c r="A8999" s="1"/>
    </row>
    <row r="9000" spans="1:1" x14ac:dyDescent="0.35">
      <c r="A9000" s="1"/>
    </row>
    <row r="9001" spans="1:1" x14ac:dyDescent="0.35">
      <c r="A9001" s="1"/>
    </row>
    <row r="9002" spans="1:1" x14ac:dyDescent="0.35">
      <c r="A9002" s="1"/>
    </row>
    <row r="9003" spans="1:1" x14ac:dyDescent="0.35">
      <c r="A9003" s="1"/>
    </row>
    <row r="9004" spans="1:1" x14ac:dyDescent="0.35">
      <c r="A9004" s="1"/>
    </row>
    <row r="9005" spans="1:1" x14ac:dyDescent="0.35">
      <c r="A9005" s="1"/>
    </row>
    <row r="9006" spans="1:1" x14ac:dyDescent="0.35">
      <c r="A9006" s="1"/>
    </row>
    <row r="9007" spans="1:1" x14ac:dyDescent="0.35">
      <c r="A9007" s="1"/>
    </row>
    <row r="9008" spans="1:1" x14ac:dyDescent="0.35">
      <c r="A9008" s="1"/>
    </row>
    <row r="9009" spans="1:1" x14ac:dyDescent="0.35">
      <c r="A9009" s="1"/>
    </row>
    <row r="9010" spans="1:1" x14ac:dyDescent="0.35">
      <c r="A9010" s="1"/>
    </row>
    <row r="9011" spans="1:1" x14ac:dyDescent="0.35">
      <c r="A9011" s="1"/>
    </row>
    <row r="9012" spans="1:1" x14ac:dyDescent="0.35">
      <c r="A9012" s="1"/>
    </row>
    <row r="9013" spans="1:1" x14ac:dyDescent="0.35">
      <c r="A9013" s="1"/>
    </row>
    <row r="9014" spans="1:1" x14ac:dyDescent="0.35">
      <c r="A9014" s="1"/>
    </row>
    <row r="9015" spans="1:1" x14ac:dyDescent="0.35">
      <c r="A9015" s="1"/>
    </row>
    <row r="9016" spans="1:1" x14ac:dyDescent="0.35">
      <c r="A9016" s="1"/>
    </row>
    <row r="9017" spans="1:1" x14ac:dyDescent="0.35">
      <c r="A9017" s="1"/>
    </row>
    <row r="9018" spans="1:1" x14ac:dyDescent="0.35">
      <c r="A9018" s="1"/>
    </row>
    <row r="9019" spans="1:1" x14ac:dyDescent="0.35">
      <c r="A9019" s="1"/>
    </row>
    <row r="9020" spans="1:1" x14ac:dyDescent="0.35">
      <c r="A9020" s="1"/>
    </row>
    <row r="9021" spans="1:1" x14ac:dyDescent="0.35">
      <c r="A9021" s="1"/>
    </row>
    <row r="9022" spans="1:1" x14ac:dyDescent="0.35">
      <c r="A9022" s="1"/>
    </row>
    <row r="9023" spans="1:1" x14ac:dyDescent="0.35">
      <c r="A9023" s="1"/>
    </row>
    <row r="9024" spans="1:1" x14ac:dyDescent="0.35">
      <c r="A9024" s="1"/>
    </row>
    <row r="9025" spans="1:1" x14ac:dyDescent="0.35">
      <c r="A9025" s="1"/>
    </row>
    <row r="9026" spans="1:1" x14ac:dyDescent="0.35">
      <c r="A9026" s="1"/>
    </row>
    <row r="9027" spans="1:1" x14ac:dyDescent="0.35">
      <c r="A9027" s="1"/>
    </row>
    <row r="9028" spans="1:1" x14ac:dyDescent="0.35">
      <c r="A9028" s="1"/>
    </row>
    <row r="9029" spans="1:1" x14ac:dyDescent="0.35">
      <c r="A9029" s="1"/>
    </row>
    <row r="9030" spans="1:1" x14ac:dyDescent="0.35">
      <c r="A9030" s="1"/>
    </row>
    <row r="9031" spans="1:1" x14ac:dyDescent="0.35">
      <c r="A9031" s="1"/>
    </row>
    <row r="9032" spans="1:1" x14ac:dyDescent="0.35">
      <c r="A9032" s="1"/>
    </row>
    <row r="9033" spans="1:1" x14ac:dyDescent="0.35">
      <c r="A9033" s="1"/>
    </row>
    <row r="9034" spans="1:1" x14ac:dyDescent="0.35">
      <c r="A9034" s="1"/>
    </row>
    <row r="9035" spans="1:1" x14ac:dyDescent="0.35">
      <c r="A9035" s="1"/>
    </row>
    <row r="9036" spans="1:1" x14ac:dyDescent="0.35">
      <c r="A9036" s="1"/>
    </row>
    <row r="9037" spans="1:1" x14ac:dyDescent="0.35">
      <c r="A9037" s="1"/>
    </row>
    <row r="9038" spans="1:1" x14ac:dyDescent="0.35">
      <c r="A9038" s="1"/>
    </row>
    <row r="9039" spans="1:1" x14ac:dyDescent="0.35">
      <c r="A9039" s="1"/>
    </row>
    <row r="9040" spans="1:1" x14ac:dyDescent="0.35">
      <c r="A9040" s="1"/>
    </row>
    <row r="9041" spans="1:1" x14ac:dyDescent="0.35">
      <c r="A9041" s="1"/>
    </row>
    <row r="9042" spans="1:1" x14ac:dyDescent="0.35">
      <c r="A9042" s="1"/>
    </row>
    <row r="9043" spans="1:1" x14ac:dyDescent="0.35">
      <c r="A9043" s="1"/>
    </row>
    <row r="9044" spans="1:1" x14ac:dyDescent="0.35">
      <c r="A9044" s="1"/>
    </row>
    <row r="9045" spans="1:1" x14ac:dyDescent="0.35">
      <c r="A9045" s="1"/>
    </row>
    <row r="9046" spans="1:1" x14ac:dyDescent="0.35">
      <c r="A9046" s="1"/>
    </row>
    <row r="9047" spans="1:1" x14ac:dyDescent="0.35">
      <c r="A9047" s="1"/>
    </row>
    <row r="9048" spans="1:1" x14ac:dyDescent="0.35">
      <c r="A9048" s="1"/>
    </row>
    <row r="9049" spans="1:1" x14ac:dyDescent="0.35">
      <c r="A9049" s="1"/>
    </row>
    <row r="9050" spans="1:1" x14ac:dyDescent="0.35">
      <c r="A9050" s="1"/>
    </row>
    <row r="9051" spans="1:1" x14ac:dyDescent="0.35">
      <c r="A9051" s="1"/>
    </row>
    <row r="9052" spans="1:1" x14ac:dyDescent="0.35">
      <c r="A9052" s="1"/>
    </row>
    <row r="9053" spans="1:1" x14ac:dyDescent="0.35">
      <c r="A9053" s="1"/>
    </row>
    <row r="9054" spans="1:1" x14ac:dyDescent="0.35">
      <c r="A9054" s="1"/>
    </row>
    <row r="9055" spans="1:1" x14ac:dyDescent="0.35">
      <c r="A9055" s="1"/>
    </row>
    <row r="9056" spans="1:1" x14ac:dyDescent="0.35">
      <c r="A9056" s="1"/>
    </row>
    <row r="9057" spans="1:1" x14ac:dyDescent="0.35">
      <c r="A9057" s="1"/>
    </row>
    <row r="9058" spans="1:1" x14ac:dyDescent="0.35">
      <c r="A9058" s="1"/>
    </row>
    <row r="9059" spans="1:1" x14ac:dyDescent="0.35">
      <c r="A9059" s="1"/>
    </row>
    <row r="9060" spans="1:1" x14ac:dyDescent="0.35">
      <c r="A9060" s="1"/>
    </row>
    <row r="9061" spans="1:1" x14ac:dyDescent="0.35">
      <c r="A9061" s="1"/>
    </row>
    <row r="9062" spans="1:1" x14ac:dyDescent="0.35">
      <c r="A9062" s="1"/>
    </row>
    <row r="9063" spans="1:1" x14ac:dyDescent="0.35">
      <c r="A9063" s="1"/>
    </row>
    <row r="9064" spans="1:1" x14ac:dyDescent="0.35">
      <c r="A9064" s="1"/>
    </row>
    <row r="9065" spans="1:1" x14ac:dyDescent="0.35">
      <c r="A9065" s="1"/>
    </row>
    <row r="9066" spans="1:1" x14ac:dyDescent="0.35">
      <c r="A9066" s="1"/>
    </row>
    <row r="9067" spans="1:1" x14ac:dyDescent="0.35">
      <c r="A9067" s="1"/>
    </row>
    <row r="9068" spans="1:1" x14ac:dyDescent="0.35">
      <c r="A9068" s="1"/>
    </row>
    <row r="9069" spans="1:1" x14ac:dyDescent="0.35">
      <c r="A9069" s="1"/>
    </row>
    <row r="9070" spans="1:1" x14ac:dyDescent="0.35">
      <c r="A9070" s="1"/>
    </row>
    <row r="9071" spans="1:1" x14ac:dyDescent="0.35">
      <c r="A9071" s="1"/>
    </row>
    <row r="9072" spans="1:1" x14ac:dyDescent="0.35">
      <c r="A9072" s="1"/>
    </row>
    <row r="9073" spans="1:1" x14ac:dyDescent="0.35">
      <c r="A9073" s="1"/>
    </row>
    <row r="9074" spans="1:1" x14ac:dyDescent="0.35">
      <c r="A9074" s="1"/>
    </row>
    <row r="9075" spans="1:1" x14ac:dyDescent="0.35">
      <c r="A9075" s="1"/>
    </row>
    <row r="9076" spans="1:1" x14ac:dyDescent="0.35">
      <c r="A9076" s="1"/>
    </row>
    <row r="9077" spans="1:1" x14ac:dyDescent="0.35">
      <c r="A9077" s="1"/>
    </row>
    <row r="9078" spans="1:1" x14ac:dyDescent="0.35">
      <c r="A9078" s="1"/>
    </row>
    <row r="9079" spans="1:1" x14ac:dyDescent="0.35">
      <c r="A9079" s="1"/>
    </row>
    <row r="9080" spans="1:1" x14ac:dyDescent="0.35">
      <c r="A9080" s="1"/>
    </row>
    <row r="9081" spans="1:1" x14ac:dyDescent="0.35">
      <c r="A9081" s="1"/>
    </row>
    <row r="9082" spans="1:1" x14ac:dyDescent="0.35">
      <c r="A9082" s="1"/>
    </row>
    <row r="9083" spans="1:1" x14ac:dyDescent="0.35">
      <c r="A9083" s="1"/>
    </row>
    <row r="9084" spans="1:1" x14ac:dyDescent="0.35">
      <c r="A9084" s="1"/>
    </row>
    <row r="9085" spans="1:1" x14ac:dyDescent="0.35">
      <c r="A9085" s="1"/>
    </row>
    <row r="9086" spans="1:1" x14ac:dyDescent="0.35">
      <c r="A9086" s="1"/>
    </row>
    <row r="9087" spans="1:1" x14ac:dyDescent="0.35">
      <c r="A9087" s="1"/>
    </row>
    <row r="9088" spans="1:1" x14ac:dyDescent="0.35">
      <c r="A9088" s="1"/>
    </row>
    <row r="9089" spans="1:1" x14ac:dyDescent="0.35">
      <c r="A9089" s="1"/>
    </row>
    <row r="9090" spans="1:1" x14ac:dyDescent="0.35">
      <c r="A9090" s="1"/>
    </row>
    <row r="9091" spans="1:1" x14ac:dyDescent="0.35">
      <c r="A9091" s="1"/>
    </row>
    <row r="9092" spans="1:1" x14ac:dyDescent="0.35">
      <c r="A9092" s="1"/>
    </row>
    <row r="9093" spans="1:1" x14ac:dyDescent="0.35">
      <c r="A9093" s="1"/>
    </row>
    <row r="9094" spans="1:1" x14ac:dyDescent="0.35">
      <c r="A9094" s="1"/>
    </row>
    <row r="9095" spans="1:1" x14ac:dyDescent="0.35">
      <c r="A9095" s="1"/>
    </row>
    <row r="9096" spans="1:1" x14ac:dyDescent="0.35">
      <c r="A9096" s="1"/>
    </row>
    <row r="9097" spans="1:1" x14ac:dyDescent="0.35">
      <c r="A9097" s="1"/>
    </row>
    <row r="9098" spans="1:1" x14ac:dyDescent="0.35">
      <c r="A9098" s="1"/>
    </row>
    <row r="9099" spans="1:1" x14ac:dyDescent="0.35">
      <c r="A9099" s="1"/>
    </row>
    <row r="9100" spans="1:1" x14ac:dyDescent="0.35">
      <c r="A9100" s="1"/>
    </row>
    <row r="9101" spans="1:1" x14ac:dyDescent="0.35">
      <c r="A9101" s="1"/>
    </row>
    <row r="9102" spans="1:1" x14ac:dyDescent="0.35">
      <c r="A9102" s="1"/>
    </row>
    <row r="9103" spans="1:1" x14ac:dyDescent="0.35">
      <c r="A9103" s="1"/>
    </row>
    <row r="9104" spans="1:1" x14ac:dyDescent="0.35">
      <c r="A9104" s="1"/>
    </row>
    <row r="9105" spans="1:1" x14ac:dyDescent="0.35">
      <c r="A9105" s="1"/>
    </row>
    <row r="9106" spans="1:1" x14ac:dyDescent="0.35">
      <c r="A9106" s="1"/>
    </row>
    <row r="9107" spans="1:1" x14ac:dyDescent="0.35">
      <c r="A9107" s="1"/>
    </row>
    <row r="9108" spans="1:1" x14ac:dyDescent="0.35">
      <c r="A9108" s="1"/>
    </row>
    <row r="9109" spans="1:1" x14ac:dyDescent="0.35">
      <c r="A9109" s="1"/>
    </row>
    <row r="9110" spans="1:1" x14ac:dyDescent="0.35">
      <c r="A9110" s="1"/>
    </row>
    <row r="9111" spans="1:1" x14ac:dyDescent="0.35">
      <c r="A9111" s="1"/>
    </row>
    <row r="9112" spans="1:1" x14ac:dyDescent="0.35">
      <c r="A9112" s="1"/>
    </row>
    <row r="9113" spans="1:1" x14ac:dyDescent="0.35">
      <c r="A9113" s="1"/>
    </row>
    <row r="9114" spans="1:1" x14ac:dyDescent="0.35">
      <c r="A9114" s="1"/>
    </row>
    <row r="9115" spans="1:1" x14ac:dyDescent="0.35">
      <c r="A9115" s="1"/>
    </row>
    <row r="9116" spans="1:1" x14ac:dyDescent="0.35">
      <c r="A9116" s="1"/>
    </row>
    <row r="9117" spans="1:1" x14ac:dyDescent="0.35">
      <c r="A9117" s="1"/>
    </row>
    <row r="9118" spans="1:1" x14ac:dyDescent="0.35">
      <c r="A9118" s="1"/>
    </row>
    <row r="9119" spans="1:1" x14ac:dyDescent="0.35">
      <c r="A9119" s="1"/>
    </row>
    <row r="9120" spans="1:1" x14ac:dyDescent="0.35">
      <c r="A9120" s="1"/>
    </row>
    <row r="9121" spans="1:1" x14ac:dyDescent="0.35">
      <c r="A9121" s="1"/>
    </row>
    <row r="9122" spans="1:1" x14ac:dyDescent="0.35">
      <c r="A9122" s="1"/>
    </row>
    <row r="9123" spans="1:1" x14ac:dyDescent="0.35">
      <c r="A9123" s="1"/>
    </row>
    <row r="9124" spans="1:1" x14ac:dyDescent="0.35">
      <c r="A9124" s="1"/>
    </row>
    <row r="9125" spans="1:1" x14ac:dyDescent="0.35">
      <c r="A9125" s="1"/>
    </row>
    <row r="9126" spans="1:1" x14ac:dyDescent="0.35">
      <c r="A9126" s="1"/>
    </row>
    <row r="9127" spans="1:1" x14ac:dyDescent="0.35">
      <c r="A9127" s="1"/>
    </row>
    <row r="9128" spans="1:1" x14ac:dyDescent="0.35">
      <c r="A9128" s="1"/>
    </row>
    <row r="9129" spans="1:1" x14ac:dyDescent="0.35">
      <c r="A9129" s="1"/>
    </row>
    <row r="9130" spans="1:1" x14ac:dyDescent="0.35">
      <c r="A9130" s="1"/>
    </row>
    <row r="9131" spans="1:1" x14ac:dyDescent="0.35">
      <c r="A9131" s="1"/>
    </row>
    <row r="9132" spans="1:1" x14ac:dyDescent="0.35">
      <c r="A9132" s="1"/>
    </row>
    <row r="9133" spans="1:1" x14ac:dyDescent="0.35">
      <c r="A9133" s="1"/>
    </row>
    <row r="9134" spans="1:1" x14ac:dyDescent="0.35">
      <c r="A9134" s="1"/>
    </row>
    <row r="9135" spans="1:1" x14ac:dyDescent="0.35">
      <c r="A9135" s="1"/>
    </row>
    <row r="9136" spans="1:1" x14ac:dyDescent="0.35">
      <c r="A9136" s="1"/>
    </row>
    <row r="9137" spans="1:1" x14ac:dyDescent="0.35">
      <c r="A9137" s="1"/>
    </row>
    <row r="9138" spans="1:1" x14ac:dyDescent="0.35">
      <c r="A9138" s="1"/>
    </row>
    <row r="9139" spans="1:1" x14ac:dyDescent="0.35">
      <c r="A9139" s="1"/>
    </row>
    <row r="9140" spans="1:1" x14ac:dyDescent="0.35">
      <c r="A9140" s="1"/>
    </row>
    <row r="9141" spans="1:1" x14ac:dyDescent="0.35">
      <c r="A9141" s="1"/>
    </row>
    <row r="9142" spans="1:1" x14ac:dyDescent="0.35">
      <c r="A9142" s="1"/>
    </row>
    <row r="9143" spans="1:1" x14ac:dyDescent="0.35">
      <c r="A9143" s="1"/>
    </row>
    <row r="9144" spans="1:1" x14ac:dyDescent="0.35">
      <c r="A9144" s="1"/>
    </row>
    <row r="9145" spans="1:1" x14ac:dyDescent="0.35">
      <c r="A9145" s="1"/>
    </row>
    <row r="9146" spans="1:1" x14ac:dyDescent="0.35">
      <c r="A9146" s="1"/>
    </row>
    <row r="9147" spans="1:1" x14ac:dyDescent="0.35">
      <c r="A9147" s="1"/>
    </row>
    <row r="9148" spans="1:1" x14ac:dyDescent="0.35">
      <c r="A9148" s="1"/>
    </row>
    <row r="9149" spans="1:1" x14ac:dyDescent="0.35">
      <c r="A9149" s="1"/>
    </row>
    <row r="9150" spans="1:1" x14ac:dyDescent="0.35">
      <c r="A9150" s="1"/>
    </row>
    <row r="9151" spans="1:1" x14ac:dyDescent="0.35">
      <c r="A9151" s="1"/>
    </row>
    <row r="9152" spans="1:1" x14ac:dyDescent="0.35">
      <c r="A9152" s="1"/>
    </row>
    <row r="9153" spans="1:1" x14ac:dyDescent="0.35">
      <c r="A9153" s="1"/>
    </row>
    <row r="9154" spans="1:1" x14ac:dyDescent="0.35">
      <c r="A9154" s="1"/>
    </row>
    <row r="9155" spans="1:1" x14ac:dyDescent="0.35">
      <c r="A9155" s="1"/>
    </row>
    <row r="9156" spans="1:1" x14ac:dyDescent="0.35">
      <c r="A9156" s="1"/>
    </row>
    <row r="9157" spans="1:1" x14ac:dyDescent="0.35">
      <c r="A9157" s="1"/>
    </row>
    <row r="9158" spans="1:1" x14ac:dyDescent="0.35">
      <c r="A9158" s="1"/>
    </row>
    <row r="9159" spans="1:1" x14ac:dyDescent="0.35">
      <c r="A9159" s="1"/>
    </row>
    <row r="9160" spans="1:1" x14ac:dyDescent="0.35">
      <c r="A9160" s="1"/>
    </row>
    <row r="9161" spans="1:1" x14ac:dyDescent="0.35">
      <c r="A9161" s="1"/>
    </row>
    <row r="9162" spans="1:1" x14ac:dyDescent="0.35">
      <c r="A9162" s="1"/>
    </row>
    <row r="9163" spans="1:1" x14ac:dyDescent="0.35">
      <c r="A9163" s="1"/>
    </row>
    <row r="9164" spans="1:1" x14ac:dyDescent="0.35">
      <c r="A9164" s="1"/>
    </row>
    <row r="9165" spans="1:1" x14ac:dyDescent="0.35">
      <c r="A9165" s="1"/>
    </row>
    <row r="9166" spans="1:1" x14ac:dyDescent="0.35">
      <c r="A9166" s="1"/>
    </row>
    <row r="9167" spans="1:1" x14ac:dyDescent="0.35">
      <c r="A9167" s="1"/>
    </row>
    <row r="9168" spans="1:1" x14ac:dyDescent="0.35">
      <c r="A9168" s="1"/>
    </row>
    <row r="9169" spans="1:1" x14ac:dyDescent="0.35">
      <c r="A9169" s="1"/>
    </row>
    <row r="9170" spans="1:1" x14ac:dyDescent="0.35">
      <c r="A9170" s="1"/>
    </row>
    <row r="9171" spans="1:1" x14ac:dyDescent="0.35">
      <c r="A9171" s="1"/>
    </row>
    <row r="9172" spans="1:1" x14ac:dyDescent="0.35">
      <c r="A9172" s="1"/>
    </row>
    <row r="9173" spans="1:1" x14ac:dyDescent="0.35">
      <c r="A9173" s="1"/>
    </row>
    <row r="9174" spans="1:1" x14ac:dyDescent="0.35">
      <c r="A9174" s="1"/>
    </row>
    <row r="9175" spans="1:1" x14ac:dyDescent="0.35">
      <c r="A9175" s="1"/>
    </row>
    <row r="9176" spans="1:1" x14ac:dyDescent="0.35">
      <c r="A9176" s="1"/>
    </row>
    <row r="9177" spans="1:1" x14ac:dyDescent="0.35">
      <c r="A9177" s="1"/>
    </row>
    <row r="9178" spans="1:1" x14ac:dyDescent="0.35">
      <c r="A9178" s="1"/>
    </row>
    <row r="9179" spans="1:1" x14ac:dyDescent="0.35">
      <c r="A9179" s="1"/>
    </row>
    <row r="9180" spans="1:1" x14ac:dyDescent="0.35">
      <c r="A9180" s="1"/>
    </row>
    <row r="9181" spans="1:1" x14ac:dyDescent="0.35">
      <c r="A9181" s="1"/>
    </row>
    <row r="9182" spans="1:1" x14ac:dyDescent="0.35">
      <c r="A9182" s="1"/>
    </row>
    <row r="9183" spans="1:1" x14ac:dyDescent="0.35">
      <c r="A9183" s="1"/>
    </row>
    <row r="9184" spans="1:1" x14ac:dyDescent="0.35">
      <c r="A9184" s="1"/>
    </row>
    <row r="9185" spans="1:1" x14ac:dyDescent="0.35">
      <c r="A9185" s="1"/>
    </row>
    <row r="9186" spans="1:1" x14ac:dyDescent="0.35">
      <c r="A9186" s="1"/>
    </row>
    <row r="9187" spans="1:1" x14ac:dyDescent="0.35">
      <c r="A9187" s="1"/>
    </row>
    <row r="9188" spans="1:1" x14ac:dyDescent="0.35">
      <c r="A9188" s="1"/>
    </row>
    <row r="9189" spans="1:1" x14ac:dyDescent="0.35">
      <c r="A9189" s="1"/>
    </row>
    <row r="9190" spans="1:1" x14ac:dyDescent="0.35">
      <c r="A9190" s="1"/>
    </row>
    <row r="9191" spans="1:1" x14ac:dyDescent="0.35">
      <c r="A9191" s="1"/>
    </row>
    <row r="9192" spans="1:1" x14ac:dyDescent="0.35">
      <c r="A9192" s="1"/>
    </row>
    <row r="9193" spans="1:1" x14ac:dyDescent="0.35">
      <c r="A9193" s="1"/>
    </row>
    <row r="9194" spans="1:1" x14ac:dyDescent="0.35">
      <c r="A9194" s="1"/>
    </row>
    <row r="9195" spans="1:1" x14ac:dyDescent="0.35">
      <c r="A9195" s="1"/>
    </row>
    <row r="9196" spans="1:1" x14ac:dyDescent="0.35">
      <c r="A9196" s="1"/>
    </row>
    <row r="9197" spans="1:1" x14ac:dyDescent="0.35">
      <c r="A9197" s="1"/>
    </row>
    <row r="9198" spans="1:1" x14ac:dyDescent="0.35">
      <c r="A9198" s="1"/>
    </row>
    <row r="9199" spans="1:1" x14ac:dyDescent="0.35">
      <c r="A9199" s="1"/>
    </row>
    <row r="9200" spans="1:1" x14ac:dyDescent="0.35">
      <c r="A9200" s="1"/>
    </row>
    <row r="9201" spans="1:1" x14ac:dyDescent="0.35">
      <c r="A9201" s="1"/>
    </row>
    <row r="9202" spans="1:1" x14ac:dyDescent="0.35">
      <c r="A9202" s="1"/>
    </row>
    <row r="9203" spans="1:1" x14ac:dyDescent="0.35">
      <c r="A9203" s="1"/>
    </row>
    <row r="9204" spans="1:1" x14ac:dyDescent="0.35">
      <c r="A9204" s="1"/>
    </row>
    <row r="9205" spans="1:1" x14ac:dyDescent="0.35">
      <c r="A9205" s="1"/>
    </row>
    <row r="9206" spans="1:1" x14ac:dyDescent="0.35">
      <c r="A9206" s="1"/>
    </row>
    <row r="9207" spans="1:1" x14ac:dyDescent="0.35">
      <c r="A9207" s="1"/>
    </row>
    <row r="9208" spans="1:1" x14ac:dyDescent="0.35">
      <c r="A9208" s="1"/>
    </row>
    <row r="9209" spans="1:1" x14ac:dyDescent="0.35">
      <c r="A9209" s="1"/>
    </row>
    <row r="9210" spans="1:1" x14ac:dyDescent="0.35">
      <c r="A9210" s="1"/>
    </row>
    <row r="9211" spans="1:1" x14ac:dyDescent="0.35">
      <c r="A9211" s="1"/>
    </row>
    <row r="9212" spans="1:1" x14ac:dyDescent="0.35">
      <c r="A9212" s="1"/>
    </row>
    <row r="9213" spans="1:1" x14ac:dyDescent="0.35">
      <c r="A9213" s="1"/>
    </row>
    <row r="9214" spans="1:1" x14ac:dyDescent="0.35">
      <c r="A9214" s="1"/>
    </row>
    <row r="9215" spans="1:1" x14ac:dyDescent="0.35">
      <c r="A9215" s="1"/>
    </row>
    <row r="9216" spans="1:1" x14ac:dyDescent="0.35">
      <c r="A9216" s="1"/>
    </row>
    <row r="9217" spans="1:1" x14ac:dyDescent="0.35">
      <c r="A9217" s="1"/>
    </row>
    <row r="9218" spans="1:1" x14ac:dyDescent="0.35">
      <c r="A9218" s="1"/>
    </row>
    <row r="9219" spans="1:1" x14ac:dyDescent="0.35">
      <c r="A9219" s="1"/>
    </row>
    <row r="9220" spans="1:1" x14ac:dyDescent="0.35">
      <c r="A9220" s="1"/>
    </row>
    <row r="9221" spans="1:1" x14ac:dyDescent="0.35">
      <c r="A9221" s="1"/>
    </row>
    <row r="9222" spans="1:1" x14ac:dyDescent="0.35">
      <c r="A9222" s="1"/>
    </row>
    <row r="9223" spans="1:1" x14ac:dyDescent="0.35">
      <c r="A9223" s="1"/>
    </row>
    <row r="9224" spans="1:1" x14ac:dyDescent="0.35">
      <c r="A9224" s="1"/>
    </row>
    <row r="9225" spans="1:1" x14ac:dyDescent="0.35">
      <c r="A9225" s="1"/>
    </row>
    <row r="9226" spans="1:1" x14ac:dyDescent="0.35">
      <c r="A9226" s="1"/>
    </row>
    <row r="9227" spans="1:1" x14ac:dyDescent="0.35">
      <c r="A9227" s="1"/>
    </row>
    <row r="9228" spans="1:1" x14ac:dyDescent="0.35">
      <c r="A9228" s="1"/>
    </row>
    <row r="9229" spans="1:1" x14ac:dyDescent="0.35">
      <c r="A9229" s="1"/>
    </row>
    <row r="9230" spans="1:1" x14ac:dyDescent="0.35">
      <c r="A9230" s="1"/>
    </row>
    <row r="9231" spans="1:1" x14ac:dyDescent="0.35">
      <c r="A9231" s="1"/>
    </row>
    <row r="9232" spans="1:1" x14ac:dyDescent="0.35">
      <c r="A9232" s="1"/>
    </row>
    <row r="9233" spans="1:1" x14ac:dyDescent="0.35">
      <c r="A9233" s="1"/>
    </row>
    <row r="9234" spans="1:1" x14ac:dyDescent="0.35">
      <c r="A9234" s="1"/>
    </row>
    <row r="9235" spans="1:1" x14ac:dyDescent="0.35">
      <c r="A9235" s="1"/>
    </row>
    <row r="9236" spans="1:1" x14ac:dyDescent="0.35">
      <c r="A9236" s="1"/>
    </row>
    <row r="9237" spans="1:1" x14ac:dyDescent="0.35">
      <c r="A9237" s="1"/>
    </row>
    <row r="9238" spans="1:1" x14ac:dyDescent="0.35">
      <c r="A9238" s="1"/>
    </row>
    <row r="9239" spans="1:1" x14ac:dyDescent="0.35">
      <c r="A9239" s="1"/>
    </row>
    <row r="9240" spans="1:1" x14ac:dyDescent="0.35">
      <c r="A9240" s="1"/>
    </row>
    <row r="9241" spans="1:1" x14ac:dyDescent="0.35">
      <c r="A9241" s="1"/>
    </row>
    <row r="9242" spans="1:1" x14ac:dyDescent="0.35">
      <c r="A9242" s="1"/>
    </row>
    <row r="9243" spans="1:1" x14ac:dyDescent="0.35">
      <c r="A9243" s="1"/>
    </row>
    <row r="9244" spans="1:1" x14ac:dyDescent="0.35">
      <c r="A9244" s="1"/>
    </row>
    <row r="9245" spans="1:1" x14ac:dyDescent="0.35">
      <c r="A9245" s="1"/>
    </row>
    <row r="9246" spans="1:1" x14ac:dyDescent="0.35">
      <c r="A9246" s="1"/>
    </row>
    <row r="9247" spans="1:1" x14ac:dyDescent="0.35">
      <c r="A9247" s="1"/>
    </row>
    <row r="9248" spans="1:1" x14ac:dyDescent="0.35">
      <c r="A9248" s="1"/>
    </row>
    <row r="9249" spans="1:1" x14ac:dyDescent="0.35">
      <c r="A9249" s="1"/>
    </row>
    <row r="9250" spans="1:1" x14ac:dyDescent="0.35">
      <c r="A9250" s="1"/>
    </row>
    <row r="9251" spans="1:1" x14ac:dyDescent="0.35">
      <c r="A9251" s="1"/>
    </row>
    <row r="9252" spans="1:1" x14ac:dyDescent="0.35">
      <c r="A9252" s="1"/>
    </row>
    <row r="9253" spans="1:1" x14ac:dyDescent="0.35">
      <c r="A9253" s="1"/>
    </row>
    <row r="9254" spans="1:1" x14ac:dyDescent="0.35">
      <c r="A9254" s="1"/>
    </row>
    <row r="9255" spans="1:1" x14ac:dyDescent="0.35">
      <c r="A9255" s="1"/>
    </row>
    <row r="9256" spans="1:1" x14ac:dyDescent="0.35">
      <c r="A9256" s="1"/>
    </row>
    <row r="9257" spans="1:1" x14ac:dyDescent="0.35">
      <c r="A9257" s="1"/>
    </row>
    <row r="9258" spans="1:1" x14ac:dyDescent="0.35">
      <c r="A9258" s="1"/>
    </row>
    <row r="9259" spans="1:1" x14ac:dyDescent="0.35">
      <c r="A9259" s="1"/>
    </row>
    <row r="9260" spans="1:1" x14ac:dyDescent="0.35">
      <c r="A9260" s="1"/>
    </row>
    <row r="9261" spans="1:1" x14ac:dyDescent="0.35">
      <c r="A9261" s="1"/>
    </row>
    <row r="9262" spans="1:1" x14ac:dyDescent="0.35">
      <c r="A9262" s="1"/>
    </row>
    <row r="9263" spans="1:1" x14ac:dyDescent="0.35">
      <c r="A9263" s="1"/>
    </row>
    <row r="9264" spans="1:1" x14ac:dyDescent="0.35">
      <c r="A9264" s="1"/>
    </row>
    <row r="9265" spans="1:1" x14ac:dyDescent="0.35">
      <c r="A9265" s="1"/>
    </row>
    <row r="9266" spans="1:1" x14ac:dyDescent="0.35">
      <c r="A9266" s="1"/>
    </row>
    <row r="9267" spans="1:1" x14ac:dyDescent="0.35">
      <c r="A9267" s="1"/>
    </row>
    <row r="9268" spans="1:1" x14ac:dyDescent="0.35">
      <c r="A9268" s="1"/>
    </row>
    <row r="9269" spans="1:1" x14ac:dyDescent="0.35">
      <c r="A9269" s="1"/>
    </row>
    <row r="9270" spans="1:1" x14ac:dyDescent="0.35">
      <c r="A9270" s="1"/>
    </row>
    <row r="9271" spans="1:1" x14ac:dyDescent="0.35">
      <c r="A9271" s="1"/>
    </row>
    <row r="9272" spans="1:1" x14ac:dyDescent="0.35">
      <c r="A9272" s="1"/>
    </row>
    <row r="9273" spans="1:1" x14ac:dyDescent="0.35">
      <c r="A9273" s="1"/>
    </row>
    <row r="9274" spans="1:1" x14ac:dyDescent="0.35">
      <c r="A9274" s="1"/>
    </row>
    <row r="9275" spans="1:1" x14ac:dyDescent="0.35">
      <c r="A9275" s="1"/>
    </row>
    <row r="9276" spans="1:1" x14ac:dyDescent="0.35">
      <c r="A9276" s="1"/>
    </row>
    <row r="9277" spans="1:1" x14ac:dyDescent="0.35">
      <c r="A9277" s="1"/>
    </row>
    <row r="9278" spans="1:1" x14ac:dyDescent="0.35">
      <c r="A9278" s="1"/>
    </row>
    <row r="9279" spans="1:1" x14ac:dyDescent="0.35">
      <c r="A9279" s="1"/>
    </row>
    <row r="9280" spans="1:1" x14ac:dyDescent="0.35">
      <c r="A9280" s="1"/>
    </row>
    <row r="9281" spans="1:1" x14ac:dyDescent="0.35">
      <c r="A9281" s="1"/>
    </row>
    <row r="9282" spans="1:1" x14ac:dyDescent="0.35">
      <c r="A9282" s="1"/>
    </row>
    <row r="9283" spans="1:1" x14ac:dyDescent="0.35">
      <c r="A9283" s="1"/>
    </row>
    <row r="9284" spans="1:1" x14ac:dyDescent="0.35">
      <c r="A9284" s="1"/>
    </row>
    <row r="9285" spans="1:1" x14ac:dyDescent="0.35">
      <c r="A9285" s="1"/>
    </row>
    <row r="9286" spans="1:1" x14ac:dyDescent="0.35">
      <c r="A9286" s="1"/>
    </row>
    <row r="9287" spans="1:1" x14ac:dyDescent="0.35">
      <c r="A9287" s="1"/>
    </row>
    <row r="9288" spans="1:1" x14ac:dyDescent="0.35">
      <c r="A9288" s="1"/>
    </row>
    <row r="9289" spans="1:1" x14ac:dyDescent="0.35">
      <c r="A9289" s="1"/>
    </row>
    <row r="9290" spans="1:1" x14ac:dyDescent="0.35">
      <c r="A9290" s="1"/>
    </row>
    <row r="9291" spans="1:1" x14ac:dyDescent="0.35">
      <c r="A9291" s="1"/>
    </row>
    <row r="9292" spans="1:1" x14ac:dyDescent="0.35">
      <c r="A9292" s="1"/>
    </row>
    <row r="9293" spans="1:1" x14ac:dyDescent="0.35">
      <c r="A9293" s="1"/>
    </row>
    <row r="9294" spans="1:1" x14ac:dyDescent="0.35">
      <c r="A9294" s="1"/>
    </row>
    <row r="9295" spans="1:1" x14ac:dyDescent="0.35">
      <c r="A9295" s="1"/>
    </row>
    <row r="9296" spans="1:1" x14ac:dyDescent="0.35">
      <c r="A9296" s="1"/>
    </row>
    <row r="9297" spans="1:1" x14ac:dyDescent="0.35">
      <c r="A9297" s="1"/>
    </row>
    <row r="9298" spans="1:1" x14ac:dyDescent="0.35">
      <c r="A9298" s="1"/>
    </row>
    <row r="9299" spans="1:1" x14ac:dyDescent="0.35">
      <c r="A9299" s="1"/>
    </row>
    <row r="9300" spans="1:1" x14ac:dyDescent="0.35">
      <c r="A9300" s="1"/>
    </row>
    <row r="9301" spans="1:1" x14ac:dyDescent="0.35">
      <c r="A9301" s="1"/>
    </row>
    <row r="9302" spans="1:1" x14ac:dyDescent="0.35">
      <c r="A9302" s="1"/>
    </row>
    <row r="9303" spans="1:1" x14ac:dyDescent="0.35">
      <c r="A9303" s="1"/>
    </row>
    <row r="9304" spans="1:1" x14ac:dyDescent="0.35">
      <c r="A9304" s="1"/>
    </row>
    <row r="9305" spans="1:1" x14ac:dyDescent="0.35">
      <c r="A9305" s="1"/>
    </row>
    <row r="9306" spans="1:1" x14ac:dyDescent="0.35">
      <c r="A9306" s="1"/>
    </row>
    <row r="9307" spans="1:1" x14ac:dyDescent="0.35">
      <c r="A9307" s="1"/>
    </row>
    <row r="9308" spans="1:1" x14ac:dyDescent="0.35">
      <c r="A9308" s="1"/>
    </row>
    <row r="9309" spans="1:1" x14ac:dyDescent="0.35">
      <c r="A9309" s="1"/>
    </row>
    <row r="9310" spans="1:1" x14ac:dyDescent="0.35">
      <c r="A9310" s="1"/>
    </row>
    <row r="9311" spans="1:1" x14ac:dyDescent="0.35">
      <c r="A9311" s="1"/>
    </row>
    <row r="9312" spans="1:1" x14ac:dyDescent="0.35">
      <c r="A9312" s="1"/>
    </row>
    <row r="9313" spans="1:1" x14ac:dyDescent="0.35">
      <c r="A9313" s="1"/>
    </row>
    <row r="9314" spans="1:1" x14ac:dyDescent="0.35">
      <c r="A9314" s="1"/>
    </row>
    <row r="9315" spans="1:1" x14ac:dyDescent="0.35">
      <c r="A9315" s="1"/>
    </row>
    <row r="9316" spans="1:1" x14ac:dyDescent="0.35">
      <c r="A9316" s="1"/>
    </row>
    <row r="9317" spans="1:1" x14ac:dyDescent="0.35">
      <c r="A9317" s="1"/>
    </row>
    <row r="9318" spans="1:1" x14ac:dyDescent="0.35">
      <c r="A9318" s="1"/>
    </row>
    <row r="9319" spans="1:1" x14ac:dyDescent="0.35">
      <c r="A9319" s="1"/>
    </row>
    <row r="9320" spans="1:1" x14ac:dyDescent="0.35">
      <c r="A9320" s="1"/>
    </row>
    <row r="9321" spans="1:1" x14ac:dyDescent="0.35">
      <c r="A9321" s="1"/>
    </row>
    <row r="9322" spans="1:1" x14ac:dyDescent="0.35">
      <c r="A9322" s="1"/>
    </row>
    <row r="9323" spans="1:1" x14ac:dyDescent="0.35">
      <c r="A9323" s="1"/>
    </row>
    <row r="9324" spans="1:1" x14ac:dyDescent="0.35">
      <c r="A9324" s="1"/>
    </row>
    <row r="9325" spans="1:1" x14ac:dyDescent="0.35">
      <c r="A9325" s="1"/>
    </row>
    <row r="9326" spans="1:1" x14ac:dyDescent="0.35">
      <c r="A9326" s="1"/>
    </row>
    <row r="9327" spans="1:1" x14ac:dyDescent="0.35">
      <c r="A9327" s="1"/>
    </row>
    <row r="9328" spans="1:1" x14ac:dyDescent="0.35">
      <c r="A9328" s="1"/>
    </row>
    <row r="9329" spans="1:1" x14ac:dyDescent="0.35">
      <c r="A9329" s="1"/>
    </row>
    <row r="9330" spans="1:1" x14ac:dyDescent="0.35">
      <c r="A9330" s="1"/>
    </row>
    <row r="9331" spans="1:1" x14ac:dyDescent="0.35">
      <c r="A9331" s="1"/>
    </row>
    <row r="9332" spans="1:1" x14ac:dyDescent="0.35">
      <c r="A9332" s="1"/>
    </row>
    <row r="9333" spans="1:1" x14ac:dyDescent="0.35">
      <c r="A9333" s="1"/>
    </row>
    <row r="9334" spans="1:1" x14ac:dyDescent="0.35">
      <c r="A9334" s="1"/>
    </row>
    <row r="9335" spans="1:1" x14ac:dyDescent="0.35">
      <c r="A9335" s="1"/>
    </row>
    <row r="9336" spans="1:1" x14ac:dyDescent="0.35">
      <c r="A9336" s="1"/>
    </row>
    <row r="9337" spans="1:1" x14ac:dyDescent="0.35">
      <c r="A9337" s="1"/>
    </row>
    <row r="9338" spans="1:1" x14ac:dyDescent="0.35">
      <c r="A9338" s="1"/>
    </row>
    <row r="9339" spans="1:1" x14ac:dyDescent="0.35">
      <c r="A9339" s="1"/>
    </row>
    <row r="9340" spans="1:1" x14ac:dyDescent="0.35">
      <c r="A9340" s="1"/>
    </row>
    <row r="9341" spans="1:1" x14ac:dyDescent="0.35">
      <c r="A9341" s="1"/>
    </row>
    <row r="9342" spans="1:1" x14ac:dyDescent="0.35">
      <c r="A9342" s="1"/>
    </row>
    <row r="9343" spans="1:1" x14ac:dyDescent="0.35">
      <c r="A9343" s="1"/>
    </row>
    <row r="9344" spans="1:1" x14ac:dyDescent="0.35">
      <c r="A9344" s="1"/>
    </row>
    <row r="9345" spans="1:1" x14ac:dyDescent="0.35">
      <c r="A9345" s="1"/>
    </row>
    <row r="9346" spans="1:1" x14ac:dyDescent="0.35">
      <c r="A9346" s="1"/>
    </row>
    <row r="9347" spans="1:1" x14ac:dyDescent="0.35">
      <c r="A9347" s="1"/>
    </row>
    <row r="9348" spans="1:1" x14ac:dyDescent="0.35">
      <c r="A9348" s="1"/>
    </row>
    <row r="9349" spans="1:1" x14ac:dyDescent="0.35">
      <c r="A9349" s="1"/>
    </row>
    <row r="9350" spans="1:1" x14ac:dyDescent="0.35">
      <c r="A9350" s="1"/>
    </row>
    <row r="9351" spans="1:1" x14ac:dyDescent="0.35">
      <c r="A9351" s="1"/>
    </row>
    <row r="9352" spans="1:1" x14ac:dyDescent="0.35">
      <c r="A9352" s="1"/>
    </row>
    <row r="9353" spans="1:1" x14ac:dyDescent="0.35">
      <c r="A9353" s="1"/>
    </row>
    <row r="9354" spans="1:1" x14ac:dyDescent="0.35">
      <c r="A9354" s="1"/>
    </row>
    <row r="9355" spans="1:1" x14ac:dyDescent="0.35">
      <c r="A9355" s="1"/>
    </row>
    <row r="9356" spans="1:1" x14ac:dyDescent="0.35">
      <c r="A9356" s="1"/>
    </row>
    <row r="9357" spans="1:1" x14ac:dyDescent="0.35">
      <c r="A9357" s="1"/>
    </row>
    <row r="9358" spans="1:1" x14ac:dyDescent="0.35">
      <c r="A9358" s="1"/>
    </row>
    <row r="9359" spans="1:1" x14ac:dyDescent="0.35">
      <c r="A9359" s="1"/>
    </row>
    <row r="9360" spans="1:1" x14ac:dyDescent="0.35">
      <c r="A9360" s="1"/>
    </row>
    <row r="9361" spans="1:1" x14ac:dyDescent="0.35">
      <c r="A9361" s="1"/>
    </row>
    <row r="9362" spans="1:1" x14ac:dyDescent="0.35">
      <c r="A9362" s="1"/>
    </row>
    <row r="9363" spans="1:1" x14ac:dyDescent="0.35">
      <c r="A9363" s="1"/>
    </row>
    <row r="9364" spans="1:1" x14ac:dyDescent="0.35">
      <c r="A9364" s="1"/>
    </row>
    <row r="9365" spans="1:1" x14ac:dyDescent="0.35">
      <c r="A9365" s="1"/>
    </row>
    <row r="9366" spans="1:1" x14ac:dyDescent="0.35">
      <c r="A9366" s="1"/>
    </row>
    <row r="9367" spans="1:1" x14ac:dyDescent="0.35">
      <c r="A9367" s="1"/>
    </row>
    <row r="9368" spans="1:1" x14ac:dyDescent="0.35">
      <c r="A9368" s="1"/>
    </row>
    <row r="9369" spans="1:1" x14ac:dyDescent="0.35">
      <c r="A9369" s="1"/>
    </row>
    <row r="9370" spans="1:1" x14ac:dyDescent="0.35">
      <c r="A9370" s="1"/>
    </row>
    <row r="9371" spans="1:1" x14ac:dyDescent="0.35">
      <c r="A9371" s="1"/>
    </row>
    <row r="9372" spans="1:1" x14ac:dyDescent="0.35">
      <c r="A9372" s="1"/>
    </row>
    <row r="9373" spans="1:1" x14ac:dyDescent="0.35">
      <c r="A9373" s="1"/>
    </row>
    <row r="9374" spans="1:1" x14ac:dyDescent="0.35">
      <c r="A9374" s="1"/>
    </row>
    <row r="9375" spans="1:1" x14ac:dyDescent="0.35">
      <c r="A9375" s="1"/>
    </row>
    <row r="9376" spans="1:1" x14ac:dyDescent="0.35">
      <c r="A9376" s="1"/>
    </row>
    <row r="9377" spans="1:1" x14ac:dyDescent="0.35">
      <c r="A9377" s="1"/>
    </row>
    <row r="9378" spans="1:1" x14ac:dyDescent="0.35">
      <c r="A9378" s="1"/>
    </row>
    <row r="9379" spans="1:1" x14ac:dyDescent="0.35">
      <c r="A9379" s="1"/>
    </row>
    <row r="9380" spans="1:1" x14ac:dyDescent="0.35">
      <c r="A9380" s="1"/>
    </row>
    <row r="9381" spans="1:1" x14ac:dyDescent="0.35">
      <c r="A9381" s="1"/>
    </row>
    <row r="9382" spans="1:1" x14ac:dyDescent="0.35">
      <c r="A9382" s="1"/>
    </row>
    <row r="9383" spans="1:1" x14ac:dyDescent="0.35">
      <c r="A9383" s="1"/>
    </row>
    <row r="9384" spans="1:1" x14ac:dyDescent="0.35">
      <c r="A9384" s="1"/>
    </row>
    <row r="9385" spans="1:1" x14ac:dyDescent="0.35">
      <c r="A9385" s="1"/>
    </row>
    <row r="9386" spans="1:1" x14ac:dyDescent="0.35">
      <c r="A9386" s="1"/>
    </row>
    <row r="9387" spans="1:1" x14ac:dyDescent="0.35">
      <c r="A9387" s="1"/>
    </row>
    <row r="9388" spans="1:1" x14ac:dyDescent="0.35">
      <c r="A9388" s="1"/>
    </row>
    <row r="9389" spans="1:1" x14ac:dyDescent="0.35">
      <c r="A9389" s="1"/>
    </row>
    <row r="9390" spans="1:1" x14ac:dyDescent="0.35">
      <c r="A9390" s="1"/>
    </row>
    <row r="9391" spans="1:1" x14ac:dyDescent="0.35">
      <c r="A9391" s="1"/>
    </row>
    <row r="9392" spans="1:1" x14ac:dyDescent="0.35">
      <c r="A9392" s="1"/>
    </row>
    <row r="9393" spans="1:1" x14ac:dyDescent="0.35">
      <c r="A9393" s="1"/>
    </row>
    <row r="9394" spans="1:1" x14ac:dyDescent="0.35">
      <c r="A9394" s="1"/>
    </row>
    <row r="9395" spans="1:1" x14ac:dyDescent="0.35">
      <c r="A9395" s="1"/>
    </row>
    <row r="9396" spans="1:1" x14ac:dyDescent="0.35">
      <c r="A9396" s="1"/>
    </row>
    <row r="9397" spans="1:1" x14ac:dyDescent="0.35">
      <c r="A9397" s="1"/>
    </row>
    <row r="9398" spans="1:1" x14ac:dyDescent="0.35">
      <c r="A9398" s="1"/>
    </row>
    <row r="9399" spans="1:1" x14ac:dyDescent="0.35">
      <c r="A9399" s="1"/>
    </row>
    <row r="9400" spans="1:1" x14ac:dyDescent="0.35">
      <c r="A9400" s="1"/>
    </row>
    <row r="9401" spans="1:1" x14ac:dyDescent="0.35">
      <c r="A9401" s="1"/>
    </row>
    <row r="9402" spans="1:1" x14ac:dyDescent="0.35">
      <c r="A9402" s="1"/>
    </row>
    <row r="9403" spans="1:1" x14ac:dyDescent="0.35">
      <c r="A9403" s="1"/>
    </row>
    <row r="9404" spans="1:1" x14ac:dyDescent="0.35">
      <c r="A9404" s="1"/>
    </row>
    <row r="9405" spans="1:1" x14ac:dyDescent="0.35">
      <c r="A9405" s="1"/>
    </row>
    <row r="9406" spans="1:1" x14ac:dyDescent="0.35">
      <c r="A9406" s="1"/>
    </row>
    <row r="9407" spans="1:1" x14ac:dyDescent="0.35">
      <c r="A9407" s="1"/>
    </row>
    <row r="9408" spans="1:1" x14ac:dyDescent="0.35">
      <c r="A9408" s="1"/>
    </row>
    <row r="9409" spans="1:1" x14ac:dyDescent="0.35">
      <c r="A9409" s="1"/>
    </row>
    <row r="9410" spans="1:1" x14ac:dyDescent="0.35">
      <c r="A9410" s="1"/>
    </row>
    <row r="9411" spans="1:1" x14ac:dyDescent="0.35">
      <c r="A9411" s="1"/>
    </row>
    <row r="9412" spans="1:1" x14ac:dyDescent="0.35">
      <c r="A9412" s="1"/>
    </row>
    <row r="9413" spans="1:1" x14ac:dyDescent="0.35">
      <c r="A9413" s="1"/>
    </row>
    <row r="9414" spans="1:1" x14ac:dyDescent="0.35">
      <c r="A9414" s="1"/>
    </row>
    <row r="9415" spans="1:1" x14ac:dyDescent="0.35">
      <c r="A9415" s="1"/>
    </row>
    <row r="9416" spans="1:1" x14ac:dyDescent="0.35">
      <c r="A9416" s="1"/>
    </row>
    <row r="9417" spans="1:1" x14ac:dyDescent="0.35">
      <c r="A9417" s="1"/>
    </row>
    <row r="9418" spans="1:1" x14ac:dyDescent="0.35">
      <c r="A9418" s="1"/>
    </row>
    <row r="9419" spans="1:1" x14ac:dyDescent="0.35">
      <c r="A9419" s="1"/>
    </row>
    <row r="9420" spans="1:1" x14ac:dyDescent="0.35">
      <c r="A9420" s="1"/>
    </row>
    <row r="9421" spans="1:1" x14ac:dyDescent="0.35">
      <c r="A9421" s="1"/>
    </row>
    <row r="9422" spans="1:1" x14ac:dyDescent="0.35">
      <c r="A9422" s="1"/>
    </row>
    <row r="9423" spans="1:1" x14ac:dyDescent="0.35">
      <c r="A9423" s="1"/>
    </row>
    <row r="9424" spans="1:1" x14ac:dyDescent="0.35">
      <c r="A9424" s="1"/>
    </row>
    <row r="9425" spans="1:1" x14ac:dyDescent="0.35">
      <c r="A9425" s="1"/>
    </row>
    <row r="9426" spans="1:1" x14ac:dyDescent="0.35">
      <c r="A9426" s="1"/>
    </row>
    <row r="9427" spans="1:1" x14ac:dyDescent="0.35">
      <c r="A9427" s="1"/>
    </row>
    <row r="9428" spans="1:1" x14ac:dyDescent="0.35">
      <c r="A9428" s="1"/>
    </row>
    <row r="9429" spans="1:1" x14ac:dyDescent="0.35">
      <c r="A9429" s="1"/>
    </row>
    <row r="9430" spans="1:1" x14ac:dyDescent="0.35">
      <c r="A9430" s="1"/>
    </row>
    <row r="9431" spans="1:1" x14ac:dyDescent="0.35">
      <c r="A9431" s="1"/>
    </row>
    <row r="9432" spans="1:1" x14ac:dyDescent="0.35">
      <c r="A9432" s="1"/>
    </row>
    <row r="9433" spans="1:1" x14ac:dyDescent="0.35">
      <c r="A9433" s="1"/>
    </row>
    <row r="9434" spans="1:1" x14ac:dyDescent="0.35">
      <c r="A9434" s="1"/>
    </row>
    <row r="9435" spans="1:1" x14ac:dyDescent="0.35">
      <c r="A9435" s="1"/>
    </row>
    <row r="9436" spans="1:1" x14ac:dyDescent="0.35">
      <c r="A9436" s="1"/>
    </row>
    <row r="9437" spans="1:1" x14ac:dyDescent="0.35">
      <c r="A9437" s="1"/>
    </row>
    <row r="9438" spans="1:1" x14ac:dyDescent="0.35">
      <c r="A9438" s="1"/>
    </row>
    <row r="9439" spans="1:1" x14ac:dyDescent="0.35">
      <c r="A9439" s="1"/>
    </row>
    <row r="9440" spans="1:1" x14ac:dyDescent="0.35">
      <c r="A9440" s="1"/>
    </row>
    <row r="9441" spans="1:1" x14ac:dyDescent="0.35">
      <c r="A9441" s="1"/>
    </row>
    <row r="9442" spans="1:1" x14ac:dyDescent="0.35">
      <c r="A9442" s="1"/>
    </row>
    <row r="9443" spans="1:1" x14ac:dyDescent="0.35">
      <c r="A9443" s="1"/>
    </row>
    <row r="9444" spans="1:1" x14ac:dyDescent="0.35">
      <c r="A9444" s="1"/>
    </row>
    <row r="9445" spans="1:1" x14ac:dyDescent="0.35">
      <c r="A9445" s="1"/>
    </row>
    <row r="9446" spans="1:1" x14ac:dyDescent="0.35">
      <c r="A9446" s="1"/>
    </row>
    <row r="9447" spans="1:1" x14ac:dyDescent="0.35">
      <c r="A9447" s="1"/>
    </row>
    <row r="9448" spans="1:1" x14ac:dyDescent="0.35">
      <c r="A9448" s="1"/>
    </row>
    <row r="9449" spans="1:1" x14ac:dyDescent="0.35">
      <c r="A9449" s="1"/>
    </row>
    <row r="9450" spans="1:1" x14ac:dyDescent="0.35">
      <c r="A9450" s="1"/>
    </row>
    <row r="9451" spans="1:1" x14ac:dyDescent="0.35">
      <c r="A9451" s="1"/>
    </row>
    <row r="9452" spans="1:1" x14ac:dyDescent="0.35">
      <c r="A9452" s="1"/>
    </row>
    <row r="9453" spans="1:1" x14ac:dyDescent="0.35">
      <c r="A9453" s="1"/>
    </row>
    <row r="9454" spans="1:1" x14ac:dyDescent="0.35">
      <c r="A9454" s="1"/>
    </row>
    <row r="9455" spans="1:1" x14ac:dyDescent="0.35">
      <c r="A9455" s="1"/>
    </row>
    <row r="9456" spans="1:1" x14ac:dyDescent="0.35">
      <c r="A9456" s="1"/>
    </row>
    <row r="9457" spans="1:1" x14ac:dyDescent="0.35">
      <c r="A9457" s="1"/>
    </row>
    <row r="9458" spans="1:1" x14ac:dyDescent="0.35">
      <c r="A9458" s="1"/>
    </row>
    <row r="9459" spans="1:1" x14ac:dyDescent="0.35">
      <c r="A9459" s="1"/>
    </row>
    <row r="9460" spans="1:1" x14ac:dyDescent="0.35">
      <c r="A9460" s="1"/>
    </row>
    <row r="9461" spans="1:1" x14ac:dyDescent="0.35">
      <c r="A9461" s="1"/>
    </row>
    <row r="9462" spans="1:1" x14ac:dyDescent="0.35">
      <c r="A9462" s="1"/>
    </row>
    <row r="9463" spans="1:1" x14ac:dyDescent="0.35">
      <c r="A9463" s="1"/>
    </row>
    <row r="9464" spans="1:1" x14ac:dyDescent="0.35">
      <c r="A9464" s="1"/>
    </row>
    <row r="9465" spans="1:1" x14ac:dyDescent="0.35">
      <c r="A9465" s="1"/>
    </row>
    <row r="9466" spans="1:1" x14ac:dyDescent="0.35">
      <c r="A9466" s="1"/>
    </row>
    <row r="9467" spans="1:1" x14ac:dyDescent="0.35">
      <c r="A9467" s="1"/>
    </row>
    <row r="9468" spans="1:1" x14ac:dyDescent="0.35">
      <c r="A9468" s="1"/>
    </row>
    <row r="9469" spans="1:1" x14ac:dyDescent="0.35">
      <c r="A9469" s="1"/>
    </row>
    <row r="9470" spans="1:1" x14ac:dyDescent="0.35">
      <c r="A9470" s="1"/>
    </row>
    <row r="9471" spans="1:1" x14ac:dyDescent="0.35">
      <c r="A9471" s="1"/>
    </row>
    <row r="9472" spans="1:1" x14ac:dyDescent="0.35">
      <c r="A9472" s="1"/>
    </row>
    <row r="9473" spans="1:1" x14ac:dyDescent="0.35">
      <c r="A9473" s="1"/>
    </row>
    <row r="9474" spans="1:1" x14ac:dyDescent="0.35">
      <c r="A9474" s="1"/>
    </row>
    <row r="9475" spans="1:1" x14ac:dyDescent="0.35">
      <c r="A9475" s="1"/>
    </row>
    <row r="9476" spans="1:1" x14ac:dyDescent="0.35">
      <c r="A9476" s="1"/>
    </row>
    <row r="9477" spans="1:1" x14ac:dyDescent="0.35">
      <c r="A9477" s="1"/>
    </row>
    <row r="9478" spans="1:1" x14ac:dyDescent="0.35">
      <c r="A9478" s="1"/>
    </row>
    <row r="9479" spans="1:1" x14ac:dyDescent="0.35">
      <c r="A9479" s="1"/>
    </row>
    <row r="9480" spans="1:1" x14ac:dyDescent="0.35">
      <c r="A9480" s="1"/>
    </row>
    <row r="9481" spans="1:1" x14ac:dyDescent="0.35">
      <c r="A9481" s="1"/>
    </row>
    <row r="9482" spans="1:1" x14ac:dyDescent="0.35">
      <c r="A9482" s="1"/>
    </row>
    <row r="9483" spans="1:1" x14ac:dyDescent="0.35">
      <c r="A9483" s="1"/>
    </row>
    <row r="9484" spans="1:1" x14ac:dyDescent="0.35">
      <c r="A9484" s="1"/>
    </row>
    <row r="9485" spans="1:1" x14ac:dyDescent="0.35">
      <c r="A9485" s="1"/>
    </row>
    <row r="9486" spans="1:1" x14ac:dyDescent="0.35">
      <c r="A9486" s="1"/>
    </row>
    <row r="9487" spans="1:1" x14ac:dyDescent="0.35">
      <c r="A9487" s="1"/>
    </row>
    <row r="9488" spans="1:1" x14ac:dyDescent="0.35">
      <c r="A9488" s="1"/>
    </row>
    <row r="9489" spans="1:1" x14ac:dyDescent="0.35">
      <c r="A9489" s="1"/>
    </row>
    <row r="9490" spans="1:1" x14ac:dyDescent="0.35">
      <c r="A9490" s="1"/>
    </row>
    <row r="9491" spans="1:1" x14ac:dyDescent="0.35">
      <c r="A9491" s="1"/>
    </row>
    <row r="9492" spans="1:1" x14ac:dyDescent="0.35">
      <c r="A9492" s="1"/>
    </row>
    <row r="9493" spans="1:1" x14ac:dyDescent="0.35">
      <c r="A9493" s="1"/>
    </row>
    <row r="9494" spans="1:1" x14ac:dyDescent="0.35">
      <c r="A9494" s="1"/>
    </row>
    <row r="9495" spans="1:1" x14ac:dyDescent="0.35">
      <c r="A9495" s="1"/>
    </row>
    <row r="9496" spans="1:1" x14ac:dyDescent="0.35">
      <c r="A9496" s="1"/>
    </row>
    <row r="9497" spans="1:1" x14ac:dyDescent="0.35">
      <c r="A9497" s="1"/>
    </row>
    <row r="9498" spans="1:1" x14ac:dyDescent="0.35">
      <c r="A9498" s="1"/>
    </row>
    <row r="9499" spans="1:1" x14ac:dyDescent="0.35">
      <c r="A9499" s="1"/>
    </row>
    <row r="9500" spans="1:1" x14ac:dyDescent="0.35">
      <c r="A9500" s="1"/>
    </row>
    <row r="9501" spans="1:1" x14ac:dyDescent="0.35">
      <c r="A9501" s="1"/>
    </row>
    <row r="9502" spans="1:1" x14ac:dyDescent="0.35">
      <c r="A9502" s="1"/>
    </row>
    <row r="9503" spans="1:1" x14ac:dyDescent="0.35">
      <c r="A9503" s="1"/>
    </row>
    <row r="9504" spans="1:1" x14ac:dyDescent="0.35">
      <c r="A9504" s="1"/>
    </row>
    <row r="9505" spans="1:1" x14ac:dyDescent="0.35">
      <c r="A9505" s="1"/>
    </row>
    <row r="9506" spans="1:1" x14ac:dyDescent="0.35">
      <c r="A9506" s="1"/>
    </row>
    <row r="9507" spans="1:1" x14ac:dyDescent="0.35">
      <c r="A9507" s="1"/>
    </row>
    <row r="9508" spans="1:1" x14ac:dyDescent="0.35">
      <c r="A9508" s="1"/>
    </row>
    <row r="9509" spans="1:1" x14ac:dyDescent="0.35">
      <c r="A9509" s="1"/>
    </row>
    <row r="9510" spans="1:1" x14ac:dyDescent="0.35">
      <c r="A9510" s="1"/>
    </row>
    <row r="9511" spans="1:1" x14ac:dyDescent="0.35">
      <c r="A9511" s="1"/>
    </row>
    <row r="9512" spans="1:1" x14ac:dyDescent="0.35">
      <c r="A9512" s="1"/>
    </row>
    <row r="9513" spans="1:1" x14ac:dyDescent="0.35">
      <c r="A9513" s="1"/>
    </row>
    <row r="9514" spans="1:1" x14ac:dyDescent="0.35">
      <c r="A9514" s="1"/>
    </row>
    <row r="9515" spans="1:1" x14ac:dyDescent="0.35">
      <c r="A9515" s="1"/>
    </row>
    <row r="9516" spans="1:1" x14ac:dyDescent="0.35">
      <c r="A9516" s="1"/>
    </row>
    <row r="9517" spans="1:1" x14ac:dyDescent="0.35">
      <c r="A9517" s="1"/>
    </row>
    <row r="9518" spans="1:1" x14ac:dyDescent="0.35">
      <c r="A9518" s="1"/>
    </row>
    <row r="9519" spans="1:1" x14ac:dyDescent="0.35">
      <c r="A9519" s="1"/>
    </row>
    <row r="9520" spans="1:1" x14ac:dyDescent="0.35">
      <c r="A9520" s="1"/>
    </row>
    <row r="9521" spans="1:1" x14ac:dyDescent="0.35">
      <c r="A9521" s="1"/>
    </row>
    <row r="9522" spans="1:1" x14ac:dyDescent="0.35">
      <c r="A9522" s="1"/>
    </row>
    <row r="9523" spans="1:1" x14ac:dyDescent="0.35">
      <c r="A9523" s="1"/>
    </row>
    <row r="9524" spans="1:1" x14ac:dyDescent="0.35">
      <c r="A9524" s="1"/>
    </row>
    <row r="9525" spans="1:1" x14ac:dyDescent="0.35">
      <c r="A9525" s="1"/>
    </row>
    <row r="9526" spans="1:1" x14ac:dyDescent="0.35">
      <c r="A9526" s="1"/>
    </row>
    <row r="9527" spans="1:1" x14ac:dyDescent="0.35">
      <c r="A9527" s="1"/>
    </row>
    <row r="9528" spans="1:1" x14ac:dyDescent="0.35">
      <c r="A9528" s="1"/>
    </row>
    <row r="9529" spans="1:1" x14ac:dyDescent="0.35">
      <c r="A9529" s="1"/>
    </row>
    <row r="9530" spans="1:1" x14ac:dyDescent="0.35">
      <c r="A9530" s="1"/>
    </row>
    <row r="9531" spans="1:1" x14ac:dyDescent="0.35">
      <c r="A9531" s="1"/>
    </row>
    <row r="9532" spans="1:1" x14ac:dyDescent="0.35">
      <c r="A9532" s="1"/>
    </row>
    <row r="9533" spans="1:1" x14ac:dyDescent="0.35">
      <c r="A9533" s="1"/>
    </row>
    <row r="9534" spans="1:1" x14ac:dyDescent="0.35">
      <c r="A9534" s="1"/>
    </row>
    <row r="9535" spans="1:1" x14ac:dyDescent="0.35">
      <c r="A9535" s="1"/>
    </row>
    <row r="9536" spans="1:1" x14ac:dyDescent="0.35">
      <c r="A9536" s="1"/>
    </row>
    <row r="9537" spans="1:1" x14ac:dyDescent="0.35">
      <c r="A9537" s="1"/>
    </row>
    <row r="9538" spans="1:1" x14ac:dyDescent="0.35">
      <c r="A9538" s="1"/>
    </row>
    <row r="9539" spans="1:1" x14ac:dyDescent="0.35">
      <c r="A9539" s="1"/>
    </row>
    <row r="9540" spans="1:1" x14ac:dyDescent="0.35">
      <c r="A9540" s="1"/>
    </row>
    <row r="9541" spans="1:1" x14ac:dyDescent="0.35">
      <c r="A9541" s="1"/>
    </row>
    <row r="9542" spans="1:1" x14ac:dyDescent="0.35">
      <c r="A9542" s="1"/>
    </row>
    <row r="9543" spans="1:1" x14ac:dyDescent="0.35">
      <c r="A9543" s="1"/>
    </row>
    <row r="9544" spans="1:1" x14ac:dyDescent="0.35">
      <c r="A9544" s="1"/>
    </row>
    <row r="9545" spans="1:1" x14ac:dyDescent="0.35">
      <c r="A9545" s="1"/>
    </row>
    <row r="9546" spans="1:1" x14ac:dyDescent="0.35">
      <c r="A9546" s="1"/>
    </row>
    <row r="9547" spans="1:1" x14ac:dyDescent="0.35">
      <c r="A9547" s="1"/>
    </row>
    <row r="9548" spans="1:1" x14ac:dyDescent="0.35">
      <c r="A9548" s="1"/>
    </row>
    <row r="9549" spans="1:1" x14ac:dyDescent="0.35">
      <c r="A9549" s="1"/>
    </row>
    <row r="9550" spans="1:1" x14ac:dyDescent="0.35">
      <c r="A9550" s="1"/>
    </row>
    <row r="9551" spans="1:1" x14ac:dyDescent="0.35">
      <c r="A9551" s="1"/>
    </row>
    <row r="9552" spans="1:1" x14ac:dyDescent="0.35">
      <c r="A9552" s="1"/>
    </row>
    <row r="9553" spans="1:1" x14ac:dyDescent="0.35">
      <c r="A9553" s="1"/>
    </row>
    <row r="9554" spans="1:1" x14ac:dyDescent="0.35">
      <c r="A9554" s="1"/>
    </row>
    <row r="9555" spans="1:1" x14ac:dyDescent="0.35">
      <c r="A9555" s="1"/>
    </row>
    <row r="9556" spans="1:1" x14ac:dyDescent="0.35">
      <c r="A9556" s="1"/>
    </row>
    <row r="9557" spans="1:1" x14ac:dyDescent="0.35">
      <c r="A9557" s="1"/>
    </row>
    <row r="9558" spans="1:1" x14ac:dyDescent="0.35">
      <c r="A9558" s="1"/>
    </row>
    <row r="9559" spans="1:1" x14ac:dyDescent="0.35">
      <c r="A9559" s="1"/>
    </row>
    <row r="9560" spans="1:1" x14ac:dyDescent="0.35">
      <c r="A9560" s="1"/>
    </row>
    <row r="9561" spans="1:1" x14ac:dyDescent="0.35">
      <c r="A9561" s="1"/>
    </row>
    <row r="9562" spans="1:1" x14ac:dyDescent="0.35">
      <c r="A9562" s="1"/>
    </row>
    <row r="9563" spans="1:1" x14ac:dyDescent="0.35">
      <c r="A9563" s="1"/>
    </row>
    <row r="9564" spans="1:1" x14ac:dyDescent="0.35">
      <c r="A9564" s="1"/>
    </row>
    <row r="9565" spans="1:1" x14ac:dyDescent="0.35">
      <c r="A9565" s="1"/>
    </row>
    <row r="9566" spans="1:1" x14ac:dyDescent="0.35">
      <c r="A9566" s="1"/>
    </row>
    <row r="9567" spans="1:1" x14ac:dyDescent="0.35">
      <c r="A9567" s="1"/>
    </row>
    <row r="9568" spans="1:1" x14ac:dyDescent="0.35">
      <c r="A9568" s="1"/>
    </row>
    <row r="9569" spans="1:1" x14ac:dyDescent="0.35">
      <c r="A9569" s="1"/>
    </row>
    <row r="9570" spans="1:1" x14ac:dyDescent="0.35">
      <c r="A9570" s="1"/>
    </row>
    <row r="9571" spans="1:1" x14ac:dyDescent="0.35">
      <c r="A9571" s="1"/>
    </row>
    <row r="9572" spans="1:1" x14ac:dyDescent="0.35">
      <c r="A9572" s="1"/>
    </row>
    <row r="9573" spans="1:1" x14ac:dyDescent="0.35">
      <c r="A9573" s="1"/>
    </row>
    <row r="9574" spans="1:1" x14ac:dyDescent="0.35">
      <c r="A9574" s="1"/>
    </row>
    <row r="9575" spans="1:1" x14ac:dyDescent="0.35">
      <c r="A9575" s="1"/>
    </row>
    <row r="9576" spans="1:1" x14ac:dyDescent="0.35">
      <c r="A9576" s="1"/>
    </row>
    <row r="9577" spans="1:1" x14ac:dyDescent="0.35">
      <c r="A9577" s="1"/>
    </row>
    <row r="9578" spans="1:1" x14ac:dyDescent="0.35">
      <c r="A9578" s="1"/>
    </row>
    <row r="9579" spans="1:1" x14ac:dyDescent="0.35">
      <c r="A9579" s="1"/>
    </row>
    <row r="9580" spans="1:1" x14ac:dyDescent="0.35">
      <c r="A9580" s="1"/>
    </row>
    <row r="9581" spans="1:1" x14ac:dyDescent="0.35">
      <c r="A9581" s="1"/>
    </row>
    <row r="9582" spans="1:1" x14ac:dyDescent="0.35">
      <c r="A9582" s="1"/>
    </row>
    <row r="9583" spans="1:1" x14ac:dyDescent="0.35">
      <c r="A9583" s="1"/>
    </row>
    <row r="9584" spans="1:1" x14ac:dyDescent="0.35">
      <c r="A9584" s="1"/>
    </row>
    <row r="9585" spans="1:1" x14ac:dyDescent="0.35">
      <c r="A9585" s="1"/>
    </row>
    <row r="9586" spans="1:1" x14ac:dyDescent="0.35">
      <c r="A9586" s="1"/>
    </row>
    <row r="9587" spans="1:1" x14ac:dyDescent="0.35">
      <c r="A9587" s="1"/>
    </row>
    <row r="9588" spans="1:1" x14ac:dyDescent="0.35">
      <c r="A9588" s="1"/>
    </row>
    <row r="9589" spans="1:1" x14ac:dyDescent="0.35">
      <c r="A9589" s="1"/>
    </row>
    <row r="9590" spans="1:1" x14ac:dyDescent="0.35">
      <c r="A9590" s="1"/>
    </row>
    <row r="9591" spans="1:1" x14ac:dyDescent="0.35">
      <c r="A9591" s="1"/>
    </row>
    <row r="9592" spans="1:1" x14ac:dyDescent="0.35">
      <c r="A9592" s="1"/>
    </row>
    <row r="9593" spans="1:1" x14ac:dyDescent="0.35">
      <c r="A9593" s="1"/>
    </row>
    <row r="9594" spans="1:1" x14ac:dyDescent="0.35">
      <c r="A9594" s="1"/>
    </row>
    <row r="9595" spans="1:1" x14ac:dyDescent="0.35">
      <c r="A9595" s="1"/>
    </row>
    <row r="9596" spans="1:1" x14ac:dyDescent="0.35">
      <c r="A9596" s="1"/>
    </row>
    <row r="9597" spans="1:1" x14ac:dyDescent="0.35">
      <c r="A9597" s="1"/>
    </row>
    <row r="9598" spans="1:1" x14ac:dyDescent="0.35">
      <c r="A9598" s="1"/>
    </row>
    <row r="9599" spans="1:1" x14ac:dyDescent="0.35">
      <c r="A9599" s="1"/>
    </row>
    <row r="9600" spans="1:1" x14ac:dyDescent="0.35">
      <c r="A9600" s="1"/>
    </row>
    <row r="9601" spans="1:1" x14ac:dyDescent="0.35">
      <c r="A9601" s="1"/>
    </row>
    <row r="9602" spans="1:1" x14ac:dyDescent="0.35">
      <c r="A9602" s="1"/>
    </row>
    <row r="9603" spans="1:1" x14ac:dyDescent="0.35">
      <c r="A9603" s="1"/>
    </row>
    <row r="9604" spans="1:1" x14ac:dyDescent="0.35">
      <c r="A9604" s="1"/>
    </row>
    <row r="9605" spans="1:1" x14ac:dyDescent="0.35">
      <c r="A9605" s="1"/>
    </row>
    <row r="9606" spans="1:1" x14ac:dyDescent="0.35">
      <c r="A9606" s="1"/>
    </row>
    <row r="9607" spans="1:1" x14ac:dyDescent="0.35">
      <c r="A9607" s="1"/>
    </row>
    <row r="9608" spans="1:1" x14ac:dyDescent="0.35">
      <c r="A9608" s="1"/>
    </row>
    <row r="9609" spans="1:1" x14ac:dyDescent="0.35">
      <c r="A9609" s="1"/>
    </row>
    <row r="9610" spans="1:1" x14ac:dyDescent="0.35">
      <c r="A9610" s="1"/>
    </row>
    <row r="9611" spans="1:1" x14ac:dyDescent="0.35">
      <c r="A9611" s="1"/>
    </row>
    <row r="9612" spans="1:1" x14ac:dyDescent="0.35">
      <c r="A9612" s="1"/>
    </row>
    <row r="9613" spans="1:1" x14ac:dyDescent="0.35">
      <c r="A9613" s="1"/>
    </row>
    <row r="9614" spans="1:1" x14ac:dyDescent="0.35">
      <c r="A9614" s="1"/>
    </row>
    <row r="9615" spans="1:1" x14ac:dyDescent="0.35">
      <c r="A9615" s="1"/>
    </row>
    <row r="9616" spans="1:1" x14ac:dyDescent="0.35">
      <c r="A9616" s="1"/>
    </row>
    <row r="9617" spans="1:1" x14ac:dyDescent="0.35">
      <c r="A9617" s="1"/>
    </row>
    <row r="9618" spans="1:1" x14ac:dyDescent="0.35">
      <c r="A9618" s="1"/>
    </row>
    <row r="9619" spans="1:1" x14ac:dyDescent="0.35">
      <c r="A9619" s="1"/>
    </row>
    <row r="9620" spans="1:1" x14ac:dyDescent="0.35">
      <c r="A9620" s="1"/>
    </row>
    <row r="9621" spans="1:1" x14ac:dyDescent="0.35">
      <c r="A9621" s="1"/>
    </row>
    <row r="9622" spans="1:1" x14ac:dyDescent="0.35">
      <c r="A9622" s="1"/>
    </row>
    <row r="9623" spans="1:1" x14ac:dyDescent="0.35">
      <c r="A9623" s="1"/>
    </row>
    <row r="9624" spans="1:1" x14ac:dyDescent="0.35">
      <c r="A9624" s="1"/>
    </row>
    <row r="9625" spans="1:1" x14ac:dyDescent="0.35">
      <c r="A9625" s="1"/>
    </row>
    <row r="9626" spans="1:1" x14ac:dyDescent="0.35">
      <c r="A9626" s="1"/>
    </row>
    <row r="9627" spans="1:1" x14ac:dyDescent="0.35">
      <c r="A9627" s="1"/>
    </row>
    <row r="9628" spans="1:1" x14ac:dyDescent="0.35">
      <c r="A9628" s="1"/>
    </row>
    <row r="9629" spans="1:1" x14ac:dyDescent="0.35">
      <c r="A9629" s="1"/>
    </row>
    <row r="9630" spans="1:1" x14ac:dyDescent="0.35">
      <c r="A9630" s="1"/>
    </row>
    <row r="9631" spans="1:1" x14ac:dyDescent="0.35">
      <c r="A9631" s="1"/>
    </row>
    <row r="9632" spans="1:1" x14ac:dyDescent="0.35">
      <c r="A9632" s="1"/>
    </row>
    <row r="9633" spans="1:1" x14ac:dyDescent="0.35">
      <c r="A9633" s="1"/>
    </row>
    <row r="9634" spans="1:1" x14ac:dyDescent="0.35">
      <c r="A9634" s="1"/>
    </row>
    <row r="9635" spans="1:1" x14ac:dyDescent="0.35">
      <c r="A9635" s="1"/>
    </row>
    <row r="9636" spans="1:1" x14ac:dyDescent="0.35">
      <c r="A9636" s="1"/>
    </row>
    <row r="9637" spans="1:1" x14ac:dyDescent="0.35">
      <c r="A9637" s="1"/>
    </row>
    <row r="9638" spans="1:1" x14ac:dyDescent="0.35">
      <c r="A9638" s="1"/>
    </row>
    <row r="9639" spans="1:1" x14ac:dyDescent="0.35">
      <c r="A9639" s="1"/>
    </row>
    <row r="9640" spans="1:1" x14ac:dyDescent="0.35">
      <c r="A9640" s="1"/>
    </row>
    <row r="9641" spans="1:1" x14ac:dyDescent="0.35">
      <c r="A9641" s="1"/>
    </row>
    <row r="9642" spans="1:1" x14ac:dyDescent="0.35">
      <c r="A9642" s="1"/>
    </row>
    <row r="9643" spans="1:1" x14ac:dyDescent="0.35">
      <c r="A9643" s="1"/>
    </row>
    <row r="9644" spans="1:1" x14ac:dyDescent="0.35">
      <c r="A9644" s="1"/>
    </row>
    <row r="9645" spans="1:1" x14ac:dyDescent="0.35">
      <c r="A9645" s="1"/>
    </row>
    <row r="9646" spans="1:1" x14ac:dyDescent="0.35">
      <c r="A9646" s="1"/>
    </row>
    <row r="9647" spans="1:1" x14ac:dyDescent="0.35">
      <c r="A9647" s="1"/>
    </row>
    <row r="9648" spans="1:1" x14ac:dyDescent="0.35">
      <c r="A9648" s="1"/>
    </row>
    <row r="9649" spans="1:1" x14ac:dyDescent="0.35">
      <c r="A9649" s="1"/>
    </row>
    <row r="9650" spans="1:1" x14ac:dyDescent="0.35">
      <c r="A9650" s="1"/>
    </row>
    <row r="9651" spans="1:1" x14ac:dyDescent="0.35">
      <c r="A9651" s="1"/>
    </row>
    <row r="9652" spans="1:1" x14ac:dyDescent="0.35">
      <c r="A9652" s="1"/>
    </row>
    <row r="9653" spans="1:1" x14ac:dyDescent="0.35">
      <c r="A9653" s="1"/>
    </row>
    <row r="9654" spans="1:1" x14ac:dyDescent="0.35">
      <c r="A9654" s="1"/>
    </row>
    <row r="9655" spans="1:1" x14ac:dyDescent="0.35">
      <c r="A9655" s="1"/>
    </row>
    <row r="9656" spans="1:1" x14ac:dyDescent="0.35">
      <c r="A9656" s="1"/>
    </row>
    <row r="9657" spans="1:1" x14ac:dyDescent="0.35">
      <c r="A9657" s="1"/>
    </row>
    <row r="9658" spans="1:1" x14ac:dyDescent="0.35">
      <c r="A9658" s="1"/>
    </row>
    <row r="9659" spans="1:1" x14ac:dyDescent="0.35">
      <c r="A9659" s="1"/>
    </row>
    <row r="9660" spans="1:1" x14ac:dyDescent="0.35">
      <c r="A9660" s="1"/>
    </row>
    <row r="9661" spans="1:1" x14ac:dyDescent="0.35">
      <c r="A9661" s="1"/>
    </row>
    <row r="9662" spans="1:1" x14ac:dyDescent="0.35">
      <c r="A9662" s="1"/>
    </row>
    <row r="9663" spans="1:1" x14ac:dyDescent="0.35">
      <c r="A9663" s="1"/>
    </row>
    <row r="9664" spans="1:1" x14ac:dyDescent="0.35">
      <c r="A9664" s="1"/>
    </row>
    <row r="9665" spans="1:1" x14ac:dyDescent="0.35">
      <c r="A9665" s="1"/>
    </row>
    <row r="9666" spans="1:1" x14ac:dyDescent="0.35">
      <c r="A9666" s="1"/>
    </row>
    <row r="9667" spans="1:1" x14ac:dyDescent="0.35">
      <c r="A9667" s="1"/>
    </row>
    <row r="9668" spans="1:1" x14ac:dyDescent="0.35">
      <c r="A9668" s="1"/>
    </row>
    <row r="9669" spans="1:1" x14ac:dyDescent="0.35">
      <c r="A9669" s="1"/>
    </row>
    <row r="9670" spans="1:1" x14ac:dyDescent="0.35">
      <c r="A9670" s="1"/>
    </row>
    <row r="9671" spans="1:1" x14ac:dyDescent="0.35">
      <c r="A9671" s="1"/>
    </row>
    <row r="9672" spans="1:1" x14ac:dyDescent="0.35">
      <c r="A9672" s="1"/>
    </row>
    <row r="9673" spans="1:1" x14ac:dyDescent="0.35">
      <c r="A9673" s="1"/>
    </row>
    <row r="9674" spans="1:1" x14ac:dyDescent="0.35">
      <c r="A9674" s="1"/>
    </row>
    <row r="9675" spans="1:1" x14ac:dyDescent="0.35">
      <c r="A9675" s="1"/>
    </row>
    <row r="9676" spans="1:1" x14ac:dyDescent="0.35">
      <c r="A9676" s="1"/>
    </row>
    <row r="9677" spans="1:1" x14ac:dyDescent="0.35">
      <c r="A9677" s="1"/>
    </row>
    <row r="9678" spans="1:1" x14ac:dyDescent="0.35">
      <c r="A9678" s="1"/>
    </row>
    <row r="9679" spans="1:1" x14ac:dyDescent="0.35">
      <c r="A9679" s="1"/>
    </row>
    <row r="9680" spans="1:1" x14ac:dyDescent="0.35">
      <c r="A9680" s="1"/>
    </row>
    <row r="9681" spans="1:1" x14ac:dyDescent="0.35">
      <c r="A9681" s="1"/>
    </row>
    <row r="9682" spans="1:1" x14ac:dyDescent="0.35">
      <c r="A9682" s="1"/>
    </row>
    <row r="9683" spans="1:1" x14ac:dyDescent="0.35">
      <c r="A9683" s="1"/>
    </row>
    <row r="9684" spans="1:1" x14ac:dyDescent="0.35">
      <c r="A9684" s="1"/>
    </row>
    <row r="9685" spans="1:1" x14ac:dyDescent="0.35">
      <c r="A9685" s="1"/>
    </row>
    <row r="9686" spans="1:1" x14ac:dyDescent="0.35">
      <c r="A9686" s="1"/>
    </row>
    <row r="9687" spans="1:1" x14ac:dyDescent="0.35">
      <c r="A9687" s="1"/>
    </row>
    <row r="9688" spans="1:1" x14ac:dyDescent="0.35">
      <c r="A9688" s="1"/>
    </row>
    <row r="9689" spans="1:1" x14ac:dyDescent="0.35">
      <c r="A9689" s="1"/>
    </row>
    <row r="9690" spans="1:1" x14ac:dyDescent="0.35">
      <c r="A9690" s="1"/>
    </row>
    <row r="9691" spans="1:1" x14ac:dyDescent="0.35">
      <c r="A9691" s="1"/>
    </row>
    <row r="9692" spans="1:1" x14ac:dyDescent="0.35">
      <c r="A9692" s="1"/>
    </row>
    <row r="9693" spans="1:1" x14ac:dyDescent="0.35">
      <c r="A9693" s="1"/>
    </row>
    <row r="9694" spans="1:1" x14ac:dyDescent="0.35">
      <c r="A9694" s="1"/>
    </row>
    <row r="9695" spans="1:1" x14ac:dyDescent="0.35">
      <c r="A9695" s="1"/>
    </row>
    <row r="9696" spans="1:1" x14ac:dyDescent="0.35">
      <c r="A9696" s="1"/>
    </row>
    <row r="9697" spans="1:1" x14ac:dyDescent="0.35">
      <c r="A9697" s="1"/>
    </row>
    <row r="9698" spans="1:1" x14ac:dyDescent="0.35">
      <c r="A9698" s="1"/>
    </row>
    <row r="9699" spans="1:1" x14ac:dyDescent="0.35">
      <c r="A9699" s="1"/>
    </row>
    <row r="9700" spans="1:1" x14ac:dyDescent="0.35">
      <c r="A9700" s="1"/>
    </row>
    <row r="9701" spans="1:1" x14ac:dyDescent="0.35">
      <c r="A9701" s="1"/>
    </row>
    <row r="9702" spans="1:1" x14ac:dyDescent="0.35">
      <c r="A9702" s="1"/>
    </row>
    <row r="9703" spans="1:1" x14ac:dyDescent="0.35">
      <c r="A9703" s="1"/>
    </row>
    <row r="9704" spans="1:1" x14ac:dyDescent="0.35">
      <c r="A9704" s="1"/>
    </row>
    <row r="9705" spans="1:1" x14ac:dyDescent="0.35">
      <c r="A9705" s="1"/>
    </row>
    <row r="9706" spans="1:1" x14ac:dyDescent="0.35">
      <c r="A9706" s="1"/>
    </row>
    <row r="9707" spans="1:1" x14ac:dyDescent="0.35">
      <c r="A9707" s="1"/>
    </row>
    <row r="9708" spans="1:1" x14ac:dyDescent="0.35">
      <c r="A9708" s="1"/>
    </row>
    <row r="9709" spans="1:1" x14ac:dyDescent="0.35">
      <c r="A9709" s="1"/>
    </row>
    <row r="9710" spans="1:1" x14ac:dyDescent="0.35">
      <c r="A9710" s="1"/>
    </row>
    <row r="9711" spans="1:1" x14ac:dyDescent="0.35">
      <c r="A9711" s="1"/>
    </row>
    <row r="9712" spans="1:1" x14ac:dyDescent="0.35">
      <c r="A9712" s="1"/>
    </row>
    <row r="9713" spans="1:1" x14ac:dyDescent="0.35">
      <c r="A9713" s="1"/>
    </row>
    <row r="9714" spans="1:1" x14ac:dyDescent="0.35">
      <c r="A9714" s="1"/>
    </row>
    <row r="9715" spans="1:1" x14ac:dyDescent="0.35">
      <c r="A9715" s="1"/>
    </row>
    <row r="9716" spans="1:1" x14ac:dyDescent="0.35">
      <c r="A9716" s="1"/>
    </row>
    <row r="9717" spans="1:1" x14ac:dyDescent="0.35">
      <c r="A9717" s="1"/>
    </row>
    <row r="9718" spans="1:1" x14ac:dyDescent="0.35">
      <c r="A9718" s="1"/>
    </row>
    <row r="9719" spans="1:1" x14ac:dyDescent="0.35">
      <c r="A9719" s="1"/>
    </row>
    <row r="9720" spans="1:1" x14ac:dyDescent="0.35">
      <c r="A9720" s="1"/>
    </row>
    <row r="9721" spans="1:1" x14ac:dyDescent="0.35">
      <c r="A9721" s="1"/>
    </row>
    <row r="9722" spans="1:1" x14ac:dyDescent="0.35">
      <c r="A9722" s="1"/>
    </row>
    <row r="9723" spans="1:1" x14ac:dyDescent="0.35">
      <c r="A9723" s="1"/>
    </row>
    <row r="9724" spans="1:1" x14ac:dyDescent="0.35">
      <c r="A9724" s="1"/>
    </row>
    <row r="9725" spans="1:1" x14ac:dyDescent="0.35">
      <c r="A9725" s="1"/>
    </row>
    <row r="9726" spans="1:1" x14ac:dyDescent="0.35">
      <c r="A9726" s="1"/>
    </row>
    <row r="9727" spans="1:1" x14ac:dyDescent="0.35">
      <c r="A9727" s="1"/>
    </row>
    <row r="9728" spans="1:1" x14ac:dyDescent="0.35">
      <c r="A9728" s="1"/>
    </row>
    <row r="9729" spans="1:1" x14ac:dyDescent="0.35">
      <c r="A9729" s="1"/>
    </row>
    <row r="9730" spans="1:1" x14ac:dyDescent="0.35">
      <c r="A9730" s="1"/>
    </row>
    <row r="9731" spans="1:1" x14ac:dyDescent="0.35">
      <c r="A9731" s="1"/>
    </row>
    <row r="9732" spans="1:1" x14ac:dyDescent="0.35">
      <c r="A9732" s="1"/>
    </row>
    <row r="9733" spans="1:1" x14ac:dyDescent="0.35">
      <c r="A9733" s="1"/>
    </row>
    <row r="9734" spans="1:1" x14ac:dyDescent="0.35">
      <c r="A9734" s="1"/>
    </row>
    <row r="9735" spans="1:1" x14ac:dyDescent="0.35">
      <c r="A9735" s="1"/>
    </row>
    <row r="9736" spans="1:1" x14ac:dyDescent="0.35">
      <c r="A9736" s="1"/>
    </row>
    <row r="9737" spans="1:1" x14ac:dyDescent="0.35">
      <c r="A9737" s="1"/>
    </row>
    <row r="9738" spans="1:1" x14ac:dyDescent="0.35">
      <c r="A9738" s="1"/>
    </row>
    <row r="9739" spans="1:1" x14ac:dyDescent="0.35">
      <c r="A9739" s="1"/>
    </row>
    <row r="9740" spans="1:1" x14ac:dyDescent="0.35">
      <c r="A9740" s="1"/>
    </row>
    <row r="9741" spans="1:1" x14ac:dyDescent="0.35">
      <c r="A9741" s="1"/>
    </row>
    <row r="9742" spans="1:1" x14ac:dyDescent="0.35">
      <c r="A9742" s="1"/>
    </row>
    <row r="9743" spans="1:1" x14ac:dyDescent="0.35">
      <c r="A9743" s="1"/>
    </row>
    <row r="9744" spans="1:1" x14ac:dyDescent="0.35">
      <c r="A9744" s="1"/>
    </row>
    <row r="9745" spans="1:1" x14ac:dyDescent="0.35">
      <c r="A9745" s="1"/>
    </row>
    <row r="9746" spans="1:1" x14ac:dyDescent="0.35">
      <c r="A9746" s="1"/>
    </row>
    <row r="9747" spans="1:1" x14ac:dyDescent="0.35">
      <c r="A9747" s="1"/>
    </row>
    <row r="9748" spans="1:1" x14ac:dyDescent="0.35">
      <c r="A9748" s="1"/>
    </row>
    <row r="9749" spans="1:1" x14ac:dyDescent="0.35">
      <c r="A9749" s="1"/>
    </row>
    <row r="9750" spans="1:1" x14ac:dyDescent="0.35">
      <c r="A9750" s="1"/>
    </row>
    <row r="9751" spans="1:1" x14ac:dyDescent="0.35">
      <c r="A9751" s="1"/>
    </row>
    <row r="9752" spans="1:1" x14ac:dyDescent="0.35">
      <c r="A9752" s="1"/>
    </row>
    <row r="9753" spans="1:1" x14ac:dyDescent="0.35">
      <c r="A9753" s="1"/>
    </row>
    <row r="9754" spans="1:1" x14ac:dyDescent="0.35">
      <c r="A9754" s="1"/>
    </row>
    <row r="9755" spans="1:1" x14ac:dyDescent="0.35">
      <c r="A9755" s="1"/>
    </row>
    <row r="9756" spans="1:1" x14ac:dyDescent="0.35">
      <c r="A9756" s="1"/>
    </row>
    <row r="9757" spans="1:1" x14ac:dyDescent="0.35">
      <c r="A9757" s="1"/>
    </row>
    <row r="9758" spans="1:1" x14ac:dyDescent="0.35">
      <c r="A9758" s="1"/>
    </row>
    <row r="9759" spans="1:1" x14ac:dyDescent="0.35">
      <c r="A9759" s="1"/>
    </row>
    <row r="9760" spans="1:1" x14ac:dyDescent="0.35">
      <c r="A9760" s="1"/>
    </row>
    <row r="9761" spans="1:1" x14ac:dyDescent="0.35">
      <c r="A9761" s="1"/>
    </row>
    <row r="9762" spans="1:1" x14ac:dyDescent="0.35">
      <c r="A9762" s="1"/>
    </row>
    <row r="9763" spans="1:1" x14ac:dyDescent="0.35">
      <c r="A9763" s="1"/>
    </row>
    <row r="9764" spans="1:1" x14ac:dyDescent="0.35">
      <c r="A9764" s="1"/>
    </row>
    <row r="9765" spans="1:1" x14ac:dyDescent="0.35">
      <c r="A9765" s="1"/>
    </row>
    <row r="9766" spans="1:1" x14ac:dyDescent="0.35">
      <c r="A9766" s="1"/>
    </row>
    <row r="9767" spans="1:1" x14ac:dyDescent="0.35">
      <c r="A9767" s="1"/>
    </row>
    <row r="9768" spans="1:1" x14ac:dyDescent="0.35">
      <c r="A9768" s="1"/>
    </row>
    <row r="9769" spans="1:1" x14ac:dyDescent="0.35">
      <c r="A9769" s="1"/>
    </row>
    <row r="9770" spans="1:1" x14ac:dyDescent="0.35">
      <c r="A9770" s="1"/>
    </row>
    <row r="9771" spans="1:1" x14ac:dyDescent="0.35">
      <c r="A9771" s="1"/>
    </row>
    <row r="9772" spans="1:1" x14ac:dyDescent="0.35">
      <c r="A9772" s="1"/>
    </row>
    <row r="9773" spans="1:1" x14ac:dyDescent="0.35">
      <c r="A9773" s="1"/>
    </row>
    <row r="9774" spans="1:1" x14ac:dyDescent="0.35">
      <c r="A9774" s="1"/>
    </row>
    <row r="9775" spans="1:1" x14ac:dyDescent="0.35">
      <c r="A9775" s="1"/>
    </row>
    <row r="9776" spans="1:1" x14ac:dyDescent="0.35">
      <c r="A9776" s="1"/>
    </row>
    <row r="9777" spans="1:1" x14ac:dyDescent="0.35">
      <c r="A9777" s="1"/>
    </row>
    <row r="9778" spans="1:1" x14ac:dyDescent="0.35">
      <c r="A9778" s="1"/>
    </row>
    <row r="9779" spans="1:1" x14ac:dyDescent="0.35">
      <c r="A9779" s="1"/>
    </row>
    <row r="9780" spans="1:1" x14ac:dyDescent="0.35">
      <c r="A9780" s="1"/>
    </row>
    <row r="9781" spans="1:1" x14ac:dyDescent="0.35">
      <c r="A9781" s="1"/>
    </row>
    <row r="9782" spans="1:1" x14ac:dyDescent="0.35">
      <c r="A9782" s="1"/>
    </row>
    <row r="9783" spans="1:1" x14ac:dyDescent="0.35">
      <c r="A9783" s="1"/>
    </row>
    <row r="9784" spans="1:1" x14ac:dyDescent="0.35">
      <c r="A9784" s="1"/>
    </row>
    <row r="9785" spans="1:1" x14ac:dyDescent="0.35">
      <c r="A9785" s="1"/>
    </row>
    <row r="9786" spans="1:1" x14ac:dyDescent="0.35">
      <c r="A9786" s="1"/>
    </row>
    <row r="9787" spans="1:1" x14ac:dyDescent="0.35">
      <c r="A9787" s="1"/>
    </row>
    <row r="9788" spans="1:1" x14ac:dyDescent="0.35">
      <c r="A9788" s="1"/>
    </row>
    <row r="9789" spans="1:1" x14ac:dyDescent="0.35">
      <c r="A9789" s="1"/>
    </row>
    <row r="9790" spans="1:1" x14ac:dyDescent="0.35">
      <c r="A9790" s="1"/>
    </row>
    <row r="9791" spans="1:1" x14ac:dyDescent="0.35">
      <c r="A9791" s="1"/>
    </row>
    <row r="9792" spans="1:1" x14ac:dyDescent="0.35">
      <c r="A9792" s="1"/>
    </row>
    <row r="9793" spans="1:1" x14ac:dyDescent="0.35">
      <c r="A9793" s="1"/>
    </row>
    <row r="9794" spans="1:1" x14ac:dyDescent="0.35">
      <c r="A9794" s="1"/>
    </row>
    <row r="9795" spans="1:1" x14ac:dyDescent="0.35">
      <c r="A9795" s="1"/>
    </row>
    <row r="9796" spans="1:1" x14ac:dyDescent="0.35">
      <c r="A9796" s="1"/>
    </row>
    <row r="9797" spans="1:1" x14ac:dyDescent="0.35">
      <c r="A9797" s="1"/>
    </row>
    <row r="9798" spans="1:1" x14ac:dyDescent="0.35">
      <c r="A9798" s="1"/>
    </row>
    <row r="9799" spans="1:1" x14ac:dyDescent="0.35">
      <c r="A9799" s="1"/>
    </row>
    <row r="9800" spans="1:1" x14ac:dyDescent="0.35">
      <c r="A9800" s="1"/>
    </row>
    <row r="9801" spans="1:1" x14ac:dyDescent="0.35">
      <c r="A9801" s="1"/>
    </row>
    <row r="9802" spans="1:1" x14ac:dyDescent="0.35">
      <c r="A9802" s="1"/>
    </row>
    <row r="9803" spans="1:1" x14ac:dyDescent="0.35">
      <c r="A9803" s="1"/>
    </row>
    <row r="9804" spans="1:1" x14ac:dyDescent="0.35">
      <c r="A9804" s="1"/>
    </row>
    <row r="9805" spans="1:1" x14ac:dyDescent="0.35">
      <c r="A9805" s="1"/>
    </row>
    <row r="9806" spans="1:1" x14ac:dyDescent="0.35">
      <c r="A9806" s="1"/>
    </row>
    <row r="9807" spans="1:1" x14ac:dyDescent="0.35">
      <c r="A9807" s="1"/>
    </row>
    <row r="9808" spans="1:1" x14ac:dyDescent="0.35">
      <c r="A9808" s="1"/>
    </row>
    <row r="9809" spans="1:1" x14ac:dyDescent="0.35">
      <c r="A9809" s="1"/>
    </row>
    <row r="9810" spans="1:1" x14ac:dyDescent="0.35">
      <c r="A9810" s="1"/>
    </row>
    <row r="9811" spans="1:1" x14ac:dyDescent="0.35">
      <c r="A9811" s="1"/>
    </row>
    <row r="9812" spans="1:1" x14ac:dyDescent="0.35">
      <c r="A9812" s="1"/>
    </row>
    <row r="9813" spans="1:1" x14ac:dyDescent="0.35">
      <c r="A9813" s="1"/>
    </row>
    <row r="9814" spans="1:1" x14ac:dyDescent="0.35">
      <c r="A9814" s="1"/>
    </row>
    <row r="9815" spans="1:1" x14ac:dyDescent="0.35">
      <c r="A9815" s="1"/>
    </row>
    <row r="9816" spans="1:1" x14ac:dyDescent="0.35">
      <c r="A9816" s="1"/>
    </row>
    <row r="9817" spans="1:1" x14ac:dyDescent="0.35">
      <c r="A9817" s="1"/>
    </row>
    <row r="9818" spans="1:1" x14ac:dyDescent="0.35">
      <c r="A9818" s="1"/>
    </row>
    <row r="9819" spans="1:1" x14ac:dyDescent="0.35">
      <c r="A9819" s="1"/>
    </row>
    <row r="9820" spans="1:1" x14ac:dyDescent="0.35">
      <c r="A9820" s="1"/>
    </row>
    <row r="9821" spans="1:1" x14ac:dyDescent="0.35">
      <c r="A9821" s="1"/>
    </row>
    <row r="9822" spans="1:1" x14ac:dyDescent="0.35">
      <c r="A9822" s="1"/>
    </row>
    <row r="9823" spans="1:1" x14ac:dyDescent="0.35">
      <c r="A9823" s="1"/>
    </row>
    <row r="9824" spans="1:1" x14ac:dyDescent="0.35">
      <c r="A9824" s="1"/>
    </row>
    <row r="9825" spans="1:1" x14ac:dyDescent="0.35">
      <c r="A9825" s="1"/>
    </row>
    <row r="9826" spans="1:1" x14ac:dyDescent="0.35">
      <c r="A9826" s="1"/>
    </row>
    <row r="9827" spans="1:1" x14ac:dyDescent="0.35">
      <c r="A9827" s="1"/>
    </row>
    <row r="9828" spans="1:1" x14ac:dyDescent="0.35">
      <c r="A9828" s="1"/>
    </row>
    <row r="9829" spans="1:1" x14ac:dyDescent="0.35">
      <c r="A9829" s="1"/>
    </row>
    <row r="9830" spans="1:1" x14ac:dyDescent="0.35">
      <c r="A9830" s="1"/>
    </row>
    <row r="9831" spans="1:1" x14ac:dyDescent="0.35">
      <c r="A9831" s="1"/>
    </row>
    <row r="9832" spans="1:1" x14ac:dyDescent="0.35">
      <c r="A9832" s="1"/>
    </row>
    <row r="9833" spans="1:1" x14ac:dyDescent="0.35">
      <c r="A9833" s="1"/>
    </row>
    <row r="9834" spans="1:1" x14ac:dyDescent="0.35">
      <c r="A9834" s="1"/>
    </row>
    <row r="9835" spans="1:1" x14ac:dyDescent="0.35">
      <c r="A9835" s="1"/>
    </row>
    <row r="9836" spans="1:1" x14ac:dyDescent="0.35">
      <c r="A9836" s="1"/>
    </row>
    <row r="9837" spans="1:1" x14ac:dyDescent="0.35">
      <c r="A9837" s="1"/>
    </row>
    <row r="9838" spans="1:1" x14ac:dyDescent="0.35">
      <c r="A9838" s="1"/>
    </row>
    <row r="9839" spans="1:1" x14ac:dyDescent="0.35">
      <c r="A9839" s="1"/>
    </row>
    <row r="9840" spans="1:1" x14ac:dyDescent="0.35">
      <c r="A9840" s="1"/>
    </row>
    <row r="9841" spans="1:1" x14ac:dyDescent="0.35">
      <c r="A9841" s="1"/>
    </row>
    <row r="9842" spans="1:1" x14ac:dyDescent="0.35">
      <c r="A9842" s="1"/>
    </row>
    <row r="9843" spans="1:1" x14ac:dyDescent="0.35">
      <c r="A9843" s="1"/>
    </row>
    <row r="9844" spans="1:1" x14ac:dyDescent="0.35">
      <c r="A9844" s="1"/>
    </row>
    <row r="9845" spans="1:1" x14ac:dyDescent="0.35">
      <c r="A9845" s="1"/>
    </row>
    <row r="9846" spans="1:1" x14ac:dyDescent="0.35">
      <c r="A9846" s="1"/>
    </row>
    <row r="9847" spans="1:1" x14ac:dyDescent="0.35">
      <c r="A9847" s="1"/>
    </row>
    <row r="9848" spans="1:1" x14ac:dyDescent="0.35">
      <c r="A9848" s="1"/>
    </row>
    <row r="9849" spans="1:1" x14ac:dyDescent="0.35">
      <c r="A9849" s="1"/>
    </row>
    <row r="9850" spans="1:1" x14ac:dyDescent="0.35">
      <c r="A9850" s="1"/>
    </row>
    <row r="9851" spans="1:1" x14ac:dyDescent="0.35">
      <c r="A9851" s="1"/>
    </row>
    <row r="9852" spans="1:1" x14ac:dyDescent="0.35">
      <c r="A9852" s="1"/>
    </row>
    <row r="9853" spans="1:1" x14ac:dyDescent="0.35">
      <c r="A9853" s="1"/>
    </row>
    <row r="9854" spans="1:1" x14ac:dyDescent="0.35">
      <c r="A9854" s="1"/>
    </row>
    <row r="9855" spans="1:1" x14ac:dyDescent="0.35">
      <c r="A9855" s="1"/>
    </row>
    <row r="9856" spans="1:1" x14ac:dyDescent="0.35">
      <c r="A9856" s="1"/>
    </row>
    <row r="9857" spans="1:1" x14ac:dyDescent="0.35">
      <c r="A9857" s="1"/>
    </row>
    <row r="9858" spans="1:1" x14ac:dyDescent="0.35">
      <c r="A9858" s="1"/>
    </row>
    <row r="9859" spans="1:1" x14ac:dyDescent="0.35">
      <c r="A9859" s="1"/>
    </row>
    <row r="9860" spans="1:1" x14ac:dyDescent="0.35">
      <c r="A9860" s="1"/>
    </row>
    <row r="9861" spans="1:1" x14ac:dyDescent="0.35">
      <c r="A9861" s="1"/>
    </row>
    <row r="9862" spans="1:1" x14ac:dyDescent="0.35">
      <c r="A9862" s="1"/>
    </row>
    <row r="9863" spans="1:1" x14ac:dyDescent="0.35">
      <c r="A9863" s="1"/>
    </row>
    <row r="9864" spans="1:1" x14ac:dyDescent="0.35">
      <c r="A9864" s="1"/>
    </row>
    <row r="9865" spans="1:1" x14ac:dyDescent="0.35">
      <c r="A9865" s="1"/>
    </row>
    <row r="9866" spans="1:1" x14ac:dyDescent="0.35">
      <c r="A9866" s="1"/>
    </row>
    <row r="9867" spans="1:1" x14ac:dyDescent="0.35">
      <c r="A9867" s="1"/>
    </row>
    <row r="9868" spans="1:1" x14ac:dyDescent="0.35">
      <c r="A9868" s="1"/>
    </row>
    <row r="9869" spans="1:1" x14ac:dyDescent="0.35">
      <c r="A9869" s="1"/>
    </row>
    <row r="9870" spans="1:1" x14ac:dyDescent="0.35">
      <c r="A9870" s="1"/>
    </row>
    <row r="9871" spans="1:1" x14ac:dyDescent="0.35">
      <c r="A9871" s="1"/>
    </row>
    <row r="9872" spans="1:1" x14ac:dyDescent="0.35">
      <c r="A9872" s="1"/>
    </row>
    <row r="9873" spans="1:1" x14ac:dyDescent="0.35">
      <c r="A9873" s="1"/>
    </row>
    <row r="9874" spans="1:1" x14ac:dyDescent="0.35">
      <c r="A9874" s="1"/>
    </row>
    <row r="9875" spans="1:1" x14ac:dyDescent="0.35">
      <c r="A9875" s="1"/>
    </row>
    <row r="9876" spans="1:1" x14ac:dyDescent="0.35">
      <c r="A9876" s="1"/>
    </row>
    <row r="9877" spans="1:1" x14ac:dyDescent="0.35">
      <c r="A9877" s="1"/>
    </row>
    <row r="9878" spans="1:1" x14ac:dyDescent="0.35">
      <c r="A9878" s="1"/>
    </row>
    <row r="9879" spans="1:1" x14ac:dyDescent="0.35">
      <c r="A9879" s="1"/>
    </row>
    <row r="9880" spans="1:1" x14ac:dyDescent="0.35">
      <c r="A9880" s="1"/>
    </row>
    <row r="9881" spans="1:1" x14ac:dyDescent="0.35">
      <c r="A9881" s="1"/>
    </row>
    <row r="9882" spans="1:1" x14ac:dyDescent="0.35">
      <c r="A9882" s="1"/>
    </row>
    <row r="9883" spans="1:1" x14ac:dyDescent="0.35">
      <c r="A9883" s="1"/>
    </row>
    <row r="9884" spans="1:1" x14ac:dyDescent="0.35">
      <c r="A9884" s="1"/>
    </row>
    <row r="9885" spans="1:1" x14ac:dyDescent="0.35">
      <c r="A9885" s="1"/>
    </row>
    <row r="9886" spans="1:1" x14ac:dyDescent="0.35">
      <c r="A9886" s="1"/>
    </row>
    <row r="9887" spans="1:1" x14ac:dyDescent="0.35">
      <c r="A9887" s="1"/>
    </row>
    <row r="9888" spans="1:1" x14ac:dyDescent="0.35">
      <c r="A9888" s="1"/>
    </row>
    <row r="9889" spans="1:1" x14ac:dyDescent="0.35">
      <c r="A9889" s="1"/>
    </row>
    <row r="9890" spans="1:1" x14ac:dyDescent="0.35">
      <c r="A9890" s="1"/>
    </row>
    <row r="9891" spans="1:1" x14ac:dyDescent="0.35">
      <c r="A9891" s="1"/>
    </row>
    <row r="9892" spans="1:1" x14ac:dyDescent="0.35">
      <c r="A9892" s="1"/>
    </row>
    <row r="9893" spans="1:1" x14ac:dyDescent="0.35">
      <c r="A9893" s="1"/>
    </row>
    <row r="9894" spans="1:1" x14ac:dyDescent="0.35">
      <c r="A9894" s="1"/>
    </row>
    <row r="9895" spans="1:1" x14ac:dyDescent="0.35">
      <c r="A9895" s="1"/>
    </row>
    <row r="9896" spans="1:1" x14ac:dyDescent="0.35">
      <c r="A9896" s="1"/>
    </row>
    <row r="9897" spans="1:1" x14ac:dyDescent="0.35">
      <c r="A9897" s="1"/>
    </row>
    <row r="9898" spans="1:1" x14ac:dyDescent="0.35">
      <c r="A9898" s="1"/>
    </row>
    <row r="9899" spans="1:1" x14ac:dyDescent="0.35">
      <c r="A9899" s="1"/>
    </row>
    <row r="9900" spans="1:1" x14ac:dyDescent="0.35">
      <c r="A9900" s="1"/>
    </row>
    <row r="9901" spans="1:1" x14ac:dyDescent="0.35">
      <c r="A9901" s="1"/>
    </row>
    <row r="9902" spans="1:1" x14ac:dyDescent="0.35">
      <c r="A9902" s="1"/>
    </row>
    <row r="9903" spans="1:1" x14ac:dyDescent="0.35">
      <c r="A9903" s="1"/>
    </row>
    <row r="9904" spans="1:1" x14ac:dyDescent="0.35">
      <c r="A9904" s="1"/>
    </row>
    <row r="9905" spans="1:1" x14ac:dyDescent="0.35">
      <c r="A9905" s="1"/>
    </row>
    <row r="9906" spans="1:1" x14ac:dyDescent="0.35">
      <c r="A9906" s="1"/>
    </row>
    <row r="9907" spans="1:1" x14ac:dyDescent="0.35">
      <c r="A9907" s="1"/>
    </row>
    <row r="9908" spans="1:1" x14ac:dyDescent="0.35">
      <c r="A9908" s="1"/>
    </row>
    <row r="9909" spans="1:1" x14ac:dyDescent="0.35">
      <c r="A9909" s="1"/>
    </row>
    <row r="9910" spans="1:1" x14ac:dyDescent="0.35">
      <c r="A9910" s="1"/>
    </row>
    <row r="9911" spans="1:1" x14ac:dyDescent="0.35">
      <c r="A9911" s="1"/>
    </row>
    <row r="9912" spans="1:1" x14ac:dyDescent="0.35">
      <c r="A9912" s="1"/>
    </row>
    <row r="9913" spans="1:1" x14ac:dyDescent="0.35">
      <c r="A9913" s="1"/>
    </row>
    <row r="9914" spans="1:1" x14ac:dyDescent="0.35">
      <c r="A9914" s="1"/>
    </row>
    <row r="9915" spans="1:1" x14ac:dyDescent="0.35">
      <c r="A9915" s="1"/>
    </row>
    <row r="9916" spans="1:1" x14ac:dyDescent="0.35">
      <c r="A9916" s="1"/>
    </row>
    <row r="9917" spans="1:1" x14ac:dyDescent="0.35">
      <c r="A9917" s="1"/>
    </row>
    <row r="9918" spans="1:1" x14ac:dyDescent="0.35">
      <c r="A9918" s="1"/>
    </row>
    <row r="9919" spans="1:1" x14ac:dyDescent="0.35">
      <c r="A9919" s="1"/>
    </row>
    <row r="9920" spans="1:1" x14ac:dyDescent="0.35">
      <c r="A9920" s="1"/>
    </row>
    <row r="9921" spans="1:1" x14ac:dyDescent="0.35">
      <c r="A9921" s="1"/>
    </row>
    <row r="9922" spans="1:1" x14ac:dyDescent="0.35">
      <c r="A9922" s="1"/>
    </row>
    <row r="9923" spans="1:1" x14ac:dyDescent="0.35">
      <c r="A9923" s="1"/>
    </row>
    <row r="9924" spans="1:1" x14ac:dyDescent="0.35">
      <c r="A9924" s="1"/>
    </row>
    <row r="9925" spans="1:1" x14ac:dyDescent="0.35">
      <c r="A9925" s="1"/>
    </row>
    <row r="9926" spans="1:1" x14ac:dyDescent="0.35">
      <c r="A9926" s="1"/>
    </row>
    <row r="9927" spans="1:1" x14ac:dyDescent="0.35">
      <c r="A9927" s="1"/>
    </row>
    <row r="9928" spans="1:1" x14ac:dyDescent="0.35">
      <c r="A9928" s="1"/>
    </row>
    <row r="9929" spans="1:1" x14ac:dyDescent="0.35">
      <c r="A9929" s="1"/>
    </row>
    <row r="9930" spans="1:1" x14ac:dyDescent="0.35">
      <c r="A9930" s="1"/>
    </row>
    <row r="9931" spans="1:1" x14ac:dyDescent="0.35">
      <c r="A9931" s="1"/>
    </row>
    <row r="9932" spans="1:1" x14ac:dyDescent="0.35">
      <c r="A9932" s="1"/>
    </row>
    <row r="9933" spans="1:1" x14ac:dyDescent="0.35">
      <c r="A9933" s="1"/>
    </row>
    <row r="9934" spans="1:1" x14ac:dyDescent="0.35">
      <c r="A9934" s="1"/>
    </row>
    <row r="9935" spans="1:1" x14ac:dyDescent="0.35">
      <c r="A9935" s="1"/>
    </row>
    <row r="9936" spans="1:1" x14ac:dyDescent="0.35">
      <c r="A9936" s="1"/>
    </row>
    <row r="9937" spans="1:1" x14ac:dyDescent="0.35">
      <c r="A9937" s="1"/>
    </row>
    <row r="9938" spans="1:1" x14ac:dyDescent="0.35">
      <c r="A9938" s="1"/>
    </row>
    <row r="9939" spans="1:1" x14ac:dyDescent="0.35">
      <c r="A9939" s="1"/>
    </row>
    <row r="9940" spans="1:1" x14ac:dyDescent="0.35">
      <c r="A9940" s="1"/>
    </row>
    <row r="9941" spans="1:1" x14ac:dyDescent="0.35">
      <c r="A9941" s="1"/>
    </row>
    <row r="9942" spans="1:1" x14ac:dyDescent="0.35">
      <c r="A9942" s="1"/>
    </row>
    <row r="9943" spans="1:1" x14ac:dyDescent="0.35">
      <c r="A9943" s="1"/>
    </row>
    <row r="9944" spans="1:1" x14ac:dyDescent="0.35">
      <c r="A9944" s="1"/>
    </row>
    <row r="9945" spans="1:1" x14ac:dyDescent="0.35">
      <c r="A9945" s="1"/>
    </row>
    <row r="9946" spans="1:1" x14ac:dyDescent="0.35">
      <c r="A9946" s="1"/>
    </row>
    <row r="9947" spans="1:1" x14ac:dyDescent="0.35">
      <c r="A9947" s="1"/>
    </row>
    <row r="9948" spans="1:1" x14ac:dyDescent="0.35">
      <c r="A9948" s="1"/>
    </row>
    <row r="9949" spans="1:1" x14ac:dyDescent="0.35">
      <c r="A9949" s="1"/>
    </row>
    <row r="9950" spans="1:1" x14ac:dyDescent="0.35">
      <c r="A9950" s="1"/>
    </row>
    <row r="9951" spans="1:1" x14ac:dyDescent="0.35">
      <c r="A9951" s="1"/>
    </row>
    <row r="9952" spans="1:1" x14ac:dyDescent="0.35">
      <c r="A9952" s="1"/>
    </row>
    <row r="9953" spans="1:1" x14ac:dyDescent="0.35">
      <c r="A9953" s="1"/>
    </row>
    <row r="9954" spans="1:1" x14ac:dyDescent="0.35">
      <c r="A9954" s="1"/>
    </row>
    <row r="9955" spans="1:1" x14ac:dyDescent="0.35">
      <c r="A9955" s="1"/>
    </row>
    <row r="9956" spans="1:1" x14ac:dyDescent="0.35">
      <c r="A9956" s="1"/>
    </row>
    <row r="9957" spans="1:1" x14ac:dyDescent="0.35">
      <c r="A9957" s="1"/>
    </row>
    <row r="9958" spans="1:1" x14ac:dyDescent="0.35">
      <c r="A9958" s="1"/>
    </row>
    <row r="9959" spans="1:1" x14ac:dyDescent="0.35">
      <c r="A9959" s="1"/>
    </row>
    <row r="9960" spans="1:1" x14ac:dyDescent="0.35">
      <c r="A9960" s="1"/>
    </row>
    <row r="9961" spans="1:1" x14ac:dyDescent="0.35">
      <c r="A9961" s="1"/>
    </row>
    <row r="9962" spans="1:1" x14ac:dyDescent="0.35">
      <c r="A9962" s="1"/>
    </row>
    <row r="9963" spans="1:1" x14ac:dyDescent="0.35">
      <c r="A9963" s="1"/>
    </row>
    <row r="9964" spans="1:1" x14ac:dyDescent="0.35">
      <c r="A9964" s="1"/>
    </row>
    <row r="9965" spans="1:1" x14ac:dyDescent="0.35">
      <c r="A9965" s="1"/>
    </row>
    <row r="9966" spans="1:1" x14ac:dyDescent="0.35">
      <c r="A9966" s="1"/>
    </row>
    <row r="9967" spans="1:1" x14ac:dyDescent="0.35">
      <c r="A9967" s="1"/>
    </row>
    <row r="9968" spans="1:1" x14ac:dyDescent="0.35">
      <c r="A9968" s="1"/>
    </row>
    <row r="9969" spans="1:1" x14ac:dyDescent="0.35">
      <c r="A9969" s="1"/>
    </row>
    <row r="9970" spans="1:1" x14ac:dyDescent="0.35">
      <c r="A9970" s="1"/>
    </row>
    <row r="9971" spans="1:1" x14ac:dyDescent="0.35">
      <c r="A9971" s="1"/>
    </row>
    <row r="9972" spans="1:1" x14ac:dyDescent="0.35">
      <c r="A9972" s="1"/>
    </row>
    <row r="9973" spans="1:1" x14ac:dyDescent="0.35">
      <c r="A9973" s="1"/>
    </row>
    <row r="9974" spans="1:1" x14ac:dyDescent="0.35">
      <c r="A9974" s="1"/>
    </row>
    <row r="9975" spans="1:1" x14ac:dyDescent="0.35">
      <c r="A9975" s="1"/>
    </row>
    <row r="9976" spans="1:1" x14ac:dyDescent="0.35">
      <c r="A9976" s="1"/>
    </row>
    <row r="9977" spans="1:1" x14ac:dyDescent="0.35">
      <c r="A9977" s="1"/>
    </row>
    <row r="9978" spans="1:1" x14ac:dyDescent="0.35">
      <c r="A9978" s="1"/>
    </row>
    <row r="9979" spans="1:1" x14ac:dyDescent="0.35">
      <c r="A9979" s="1"/>
    </row>
    <row r="9980" spans="1:1" x14ac:dyDescent="0.35">
      <c r="A9980" s="1"/>
    </row>
    <row r="9981" spans="1:1" x14ac:dyDescent="0.35">
      <c r="A9981" s="1"/>
    </row>
    <row r="9982" spans="1:1" x14ac:dyDescent="0.35">
      <c r="A9982" s="1"/>
    </row>
    <row r="9983" spans="1:1" x14ac:dyDescent="0.35">
      <c r="A9983" s="1"/>
    </row>
    <row r="9984" spans="1:1" x14ac:dyDescent="0.35">
      <c r="A9984" s="1"/>
    </row>
    <row r="9985" spans="1:1" x14ac:dyDescent="0.35">
      <c r="A9985" s="1"/>
    </row>
    <row r="9986" spans="1:1" x14ac:dyDescent="0.35">
      <c r="A9986" s="1"/>
    </row>
    <row r="9987" spans="1:1" x14ac:dyDescent="0.35">
      <c r="A9987" s="1"/>
    </row>
    <row r="9988" spans="1:1" x14ac:dyDescent="0.35">
      <c r="A9988" s="1"/>
    </row>
    <row r="9989" spans="1:1" x14ac:dyDescent="0.35">
      <c r="A9989" s="1"/>
    </row>
    <row r="9990" spans="1:1" x14ac:dyDescent="0.35">
      <c r="A9990" s="1"/>
    </row>
    <row r="9991" spans="1:1" x14ac:dyDescent="0.35">
      <c r="A9991" s="1"/>
    </row>
    <row r="9992" spans="1:1" x14ac:dyDescent="0.35">
      <c r="A9992" s="1"/>
    </row>
    <row r="9993" spans="1:1" x14ac:dyDescent="0.35">
      <c r="A9993" s="1"/>
    </row>
    <row r="9994" spans="1:1" x14ac:dyDescent="0.35">
      <c r="A9994" s="1"/>
    </row>
    <row r="9995" spans="1:1" x14ac:dyDescent="0.35">
      <c r="A9995" s="1"/>
    </row>
    <row r="9996" spans="1:1" x14ac:dyDescent="0.35">
      <c r="A9996" s="1"/>
    </row>
    <row r="9997" spans="1:1" x14ac:dyDescent="0.35">
      <c r="A9997" s="1"/>
    </row>
    <row r="9998" spans="1:1" x14ac:dyDescent="0.35">
      <c r="A9998" s="1"/>
    </row>
    <row r="9999" spans="1:1" x14ac:dyDescent="0.35">
      <c r="A9999" s="1"/>
    </row>
    <row r="10000" spans="1:1" x14ac:dyDescent="0.35">
      <c r="A10000" s="1"/>
    </row>
    <row r="10001" spans="1:1" x14ac:dyDescent="0.35">
      <c r="A10001" s="1"/>
    </row>
    <row r="10002" spans="1:1" x14ac:dyDescent="0.35">
      <c r="A10002" s="1"/>
    </row>
    <row r="10003" spans="1:1" x14ac:dyDescent="0.35">
      <c r="A10003" s="1"/>
    </row>
    <row r="10004" spans="1:1" x14ac:dyDescent="0.35">
      <c r="A10004" s="1"/>
    </row>
    <row r="10005" spans="1:1" x14ac:dyDescent="0.35">
      <c r="A10005" s="1"/>
    </row>
    <row r="10006" spans="1:1" x14ac:dyDescent="0.35">
      <c r="A10006" s="1"/>
    </row>
    <row r="10007" spans="1:1" x14ac:dyDescent="0.35">
      <c r="A10007" s="1"/>
    </row>
    <row r="10008" spans="1:1" x14ac:dyDescent="0.35">
      <c r="A10008" s="1"/>
    </row>
    <row r="10009" spans="1:1" x14ac:dyDescent="0.35">
      <c r="A10009" s="1"/>
    </row>
    <row r="10010" spans="1:1" x14ac:dyDescent="0.35">
      <c r="A10010" s="1"/>
    </row>
    <row r="10011" spans="1:1" x14ac:dyDescent="0.35">
      <c r="A10011" s="1"/>
    </row>
    <row r="10012" spans="1:1" x14ac:dyDescent="0.35">
      <c r="A10012" s="1"/>
    </row>
    <row r="10013" spans="1:1" x14ac:dyDescent="0.35">
      <c r="A10013" s="1"/>
    </row>
    <row r="10014" spans="1:1" x14ac:dyDescent="0.35">
      <c r="A10014" s="1"/>
    </row>
    <row r="10015" spans="1:1" x14ac:dyDescent="0.35">
      <c r="A10015" s="1"/>
    </row>
    <row r="10016" spans="1:1" x14ac:dyDescent="0.35">
      <c r="A10016" s="1"/>
    </row>
    <row r="10017" spans="1:1" x14ac:dyDescent="0.35">
      <c r="A10017" s="1"/>
    </row>
    <row r="10018" spans="1:1" x14ac:dyDescent="0.35">
      <c r="A10018" s="1"/>
    </row>
    <row r="10019" spans="1:1" x14ac:dyDescent="0.35">
      <c r="A10019" s="1"/>
    </row>
    <row r="10020" spans="1:1" x14ac:dyDescent="0.35">
      <c r="A10020" s="1"/>
    </row>
    <row r="10021" spans="1:1" x14ac:dyDescent="0.35">
      <c r="A10021" s="1"/>
    </row>
    <row r="10022" spans="1:1" x14ac:dyDescent="0.35">
      <c r="A10022" s="1"/>
    </row>
    <row r="10023" spans="1:1" x14ac:dyDescent="0.35">
      <c r="A10023" s="1"/>
    </row>
    <row r="10024" spans="1:1" x14ac:dyDescent="0.35">
      <c r="A10024" s="1"/>
    </row>
    <row r="10025" spans="1:1" x14ac:dyDescent="0.35">
      <c r="A10025" s="1"/>
    </row>
    <row r="10026" spans="1:1" x14ac:dyDescent="0.35">
      <c r="A10026" s="1"/>
    </row>
    <row r="10027" spans="1:1" x14ac:dyDescent="0.35">
      <c r="A10027" s="1"/>
    </row>
    <row r="10028" spans="1:1" x14ac:dyDescent="0.35">
      <c r="A10028" s="1"/>
    </row>
    <row r="10029" spans="1:1" x14ac:dyDescent="0.35">
      <c r="A10029" s="1"/>
    </row>
    <row r="10030" spans="1:1" x14ac:dyDescent="0.35">
      <c r="A10030" s="1"/>
    </row>
    <row r="10031" spans="1:1" x14ac:dyDescent="0.35">
      <c r="A10031" s="1"/>
    </row>
    <row r="10032" spans="1:1" x14ac:dyDescent="0.35">
      <c r="A10032" s="1"/>
    </row>
    <row r="10033" spans="1:1" x14ac:dyDescent="0.35">
      <c r="A10033" s="1"/>
    </row>
    <row r="10034" spans="1:1" x14ac:dyDescent="0.35">
      <c r="A10034" s="1"/>
    </row>
    <row r="10035" spans="1:1" x14ac:dyDescent="0.35">
      <c r="A10035" s="1"/>
    </row>
    <row r="10036" spans="1:1" x14ac:dyDescent="0.35">
      <c r="A10036" s="1"/>
    </row>
    <row r="10037" spans="1:1" x14ac:dyDescent="0.35">
      <c r="A10037" s="1"/>
    </row>
    <row r="10038" spans="1:1" x14ac:dyDescent="0.35">
      <c r="A10038" s="1"/>
    </row>
    <row r="10039" spans="1:1" x14ac:dyDescent="0.35">
      <c r="A10039" s="1"/>
    </row>
    <row r="10040" spans="1:1" x14ac:dyDescent="0.35">
      <c r="A10040" s="1"/>
    </row>
    <row r="10041" spans="1:1" x14ac:dyDescent="0.35">
      <c r="A10041" s="1"/>
    </row>
    <row r="10042" spans="1:1" x14ac:dyDescent="0.35">
      <c r="A10042" s="1"/>
    </row>
    <row r="10043" spans="1:1" x14ac:dyDescent="0.35">
      <c r="A10043" s="1"/>
    </row>
    <row r="10044" spans="1:1" x14ac:dyDescent="0.35">
      <c r="A10044" s="1"/>
    </row>
    <row r="10045" spans="1:1" x14ac:dyDescent="0.35">
      <c r="A10045" s="1"/>
    </row>
    <row r="10046" spans="1:1" x14ac:dyDescent="0.35">
      <c r="A10046" s="1"/>
    </row>
    <row r="10047" spans="1:1" x14ac:dyDescent="0.35">
      <c r="A10047" s="1"/>
    </row>
    <row r="10048" spans="1:1" x14ac:dyDescent="0.35">
      <c r="A10048" s="1"/>
    </row>
    <row r="10049" spans="1:1" x14ac:dyDescent="0.35">
      <c r="A10049" s="1"/>
    </row>
    <row r="10050" spans="1:1" x14ac:dyDescent="0.35">
      <c r="A10050" s="1"/>
    </row>
    <row r="10051" spans="1:1" x14ac:dyDescent="0.35">
      <c r="A10051" s="1"/>
    </row>
    <row r="10052" spans="1:1" x14ac:dyDescent="0.35">
      <c r="A10052" s="1"/>
    </row>
    <row r="10053" spans="1:1" x14ac:dyDescent="0.35">
      <c r="A10053" s="1"/>
    </row>
    <row r="10054" spans="1:1" x14ac:dyDescent="0.35">
      <c r="A10054" s="1"/>
    </row>
    <row r="10055" spans="1:1" x14ac:dyDescent="0.35">
      <c r="A10055" s="1"/>
    </row>
    <row r="10056" spans="1:1" x14ac:dyDescent="0.35">
      <c r="A10056" s="1"/>
    </row>
    <row r="10057" spans="1:1" x14ac:dyDescent="0.35">
      <c r="A10057" s="1"/>
    </row>
    <row r="10058" spans="1:1" x14ac:dyDescent="0.35">
      <c r="A10058" s="1"/>
    </row>
    <row r="10059" spans="1:1" x14ac:dyDescent="0.35">
      <c r="A10059" s="1"/>
    </row>
    <row r="10060" spans="1:1" x14ac:dyDescent="0.35">
      <c r="A10060" s="1"/>
    </row>
    <row r="10061" spans="1:1" x14ac:dyDescent="0.35">
      <c r="A10061" s="1"/>
    </row>
    <row r="10062" spans="1:1" x14ac:dyDescent="0.35">
      <c r="A10062" s="1"/>
    </row>
    <row r="10063" spans="1:1" x14ac:dyDescent="0.35">
      <c r="A10063" s="1"/>
    </row>
    <row r="10064" spans="1:1" x14ac:dyDescent="0.35">
      <c r="A10064" s="1"/>
    </row>
    <row r="10065" spans="1:1" x14ac:dyDescent="0.35">
      <c r="A10065" s="1"/>
    </row>
    <row r="10066" spans="1:1" x14ac:dyDescent="0.35">
      <c r="A10066" s="1"/>
    </row>
    <row r="10067" spans="1:1" x14ac:dyDescent="0.35">
      <c r="A10067" s="1"/>
    </row>
    <row r="10068" spans="1:1" x14ac:dyDescent="0.35">
      <c r="A10068" s="1"/>
    </row>
    <row r="10069" spans="1:1" x14ac:dyDescent="0.35">
      <c r="A10069" s="1"/>
    </row>
    <row r="10070" spans="1:1" x14ac:dyDescent="0.35">
      <c r="A10070" s="1"/>
    </row>
    <row r="10071" spans="1:1" x14ac:dyDescent="0.35">
      <c r="A10071" s="1"/>
    </row>
    <row r="10072" spans="1:1" x14ac:dyDescent="0.35">
      <c r="A10072" s="1"/>
    </row>
    <row r="10073" spans="1:1" x14ac:dyDescent="0.35">
      <c r="A10073" s="1"/>
    </row>
    <row r="10074" spans="1:1" x14ac:dyDescent="0.35">
      <c r="A10074" s="1"/>
    </row>
    <row r="10075" spans="1:1" x14ac:dyDescent="0.35">
      <c r="A10075" s="1"/>
    </row>
    <row r="10076" spans="1:1" x14ac:dyDescent="0.35">
      <c r="A10076" s="1"/>
    </row>
    <row r="10077" spans="1:1" x14ac:dyDescent="0.35">
      <c r="A10077" s="1"/>
    </row>
    <row r="10078" spans="1:1" x14ac:dyDescent="0.35">
      <c r="A10078" s="1"/>
    </row>
    <row r="10079" spans="1:1" x14ac:dyDescent="0.35">
      <c r="A10079" s="1"/>
    </row>
    <row r="10080" spans="1:1" x14ac:dyDescent="0.35">
      <c r="A10080" s="1"/>
    </row>
    <row r="10081" spans="1:1" x14ac:dyDescent="0.35">
      <c r="A10081" s="1"/>
    </row>
    <row r="10082" spans="1:1" x14ac:dyDescent="0.35">
      <c r="A10082" s="1"/>
    </row>
    <row r="10083" spans="1:1" x14ac:dyDescent="0.35">
      <c r="A10083" s="1"/>
    </row>
    <row r="10084" spans="1:1" x14ac:dyDescent="0.35">
      <c r="A10084" s="1"/>
    </row>
    <row r="10085" spans="1:1" x14ac:dyDescent="0.35">
      <c r="A10085" s="1"/>
    </row>
    <row r="10086" spans="1:1" x14ac:dyDescent="0.35">
      <c r="A10086" s="1"/>
    </row>
    <row r="10087" spans="1:1" x14ac:dyDescent="0.35">
      <c r="A10087" s="1"/>
    </row>
    <row r="10088" spans="1:1" x14ac:dyDescent="0.35">
      <c r="A10088" s="1"/>
    </row>
    <row r="10089" spans="1:1" x14ac:dyDescent="0.35">
      <c r="A10089" s="1"/>
    </row>
    <row r="10090" spans="1:1" x14ac:dyDescent="0.35">
      <c r="A10090" s="1"/>
    </row>
    <row r="10091" spans="1:1" x14ac:dyDescent="0.35">
      <c r="A10091" s="1"/>
    </row>
    <row r="10092" spans="1:1" x14ac:dyDescent="0.35">
      <c r="A10092" s="1"/>
    </row>
    <row r="10093" spans="1:1" x14ac:dyDescent="0.35">
      <c r="A10093" s="1"/>
    </row>
    <row r="10094" spans="1:1" x14ac:dyDescent="0.35">
      <c r="A10094" s="1"/>
    </row>
    <row r="10095" spans="1:1" x14ac:dyDescent="0.35">
      <c r="A10095" s="1"/>
    </row>
    <row r="10096" spans="1:1" x14ac:dyDescent="0.35">
      <c r="A10096" s="1"/>
    </row>
    <row r="10097" spans="1:1" x14ac:dyDescent="0.35">
      <c r="A10097" s="1"/>
    </row>
    <row r="10098" spans="1:1" x14ac:dyDescent="0.35">
      <c r="A10098" s="1"/>
    </row>
    <row r="10099" spans="1:1" x14ac:dyDescent="0.35">
      <c r="A10099" s="1"/>
    </row>
    <row r="10100" spans="1:1" x14ac:dyDescent="0.35">
      <c r="A10100" s="1"/>
    </row>
    <row r="10101" spans="1:1" x14ac:dyDescent="0.35">
      <c r="A10101" s="1"/>
    </row>
    <row r="10102" spans="1:1" x14ac:dyDescent="0.35">
      <c r="A10102" s="1"/>
    </row>
    <row r="10103" spans="1:1" x14ac:dyDescent="0.35">
      <c r="A10103" s="1"/>
    </row>
    <row r="10104" spans="1:1" x14ac:dyDescent="0.35">
      <c r="A10104" s="1"/>
    </row>
    <row r="10105" spans="1:1" x14ac:dyDescent="0.35">
      <c r="A10105" s="1"/>
    </row>
    <row r="10106" spans="1:1" x14ac:dyDescent="0.35">
      <c r="A10106" s="1"/>
    </row>
    <row r="10107" spans="1:1" x14ac:dyDescent="0.35">
      <c r="A10107" s="1"/>
    </row>
    <row r="10108" spans="1:1" x14ac:dyDescent="0.35">
      <c r="A10108" s="1"/>
    </row>
    <row r="10109" spans="1:1" x14ac:dyDescent="0.35">
      <c r="A10109" s="1"/>
    </row>
    <row r="10110" spans="1:1" x14ac:dyDescent="0.35">
      <c r="A10110" s="1"/>
    </row>
    <row r="10111" spans="1:1" x14ac:dyDescent="0.35">
      <c r="A10111" s="1"/>
    </row>
    <row r="10112" spans="1:1" x14ac:dyDescent="0.35">
      <c r="A10112" s="1"/>
    </row>
    <row r="10113" spans="1:1" x14ac:dyDescent="0.35">
      <c r="A10113" s="1"/>
    </row>
    <row r="10114" spans="1:1" x14ac:dyDescent="0.35">
      <c r="A10114" s="1"/>
    </row>
    <row r="10115" spans="1:1" x14ac:dyDescent="0.35">
      <c r="A10115" s="1"/>
    </row>
    <row r="10116" spans="1:1" x14ac:dyDescent="0.35">
      <c r="A10116" s="1"/>
    </row>
    <row r="10117" spans="1:1" x14ac:dyDescent="0.35">
      <c r="A10117" s="1"/>
    </row>
    <row r="10118" spans="1:1" x14ac:dyDescent="0.35">
      <c r="A10118" s="1"/>
    </row>
    <row r="10119" spans="1:1" x14ac:dyDescent="0.35">
      <c r="A10119" s="1"/>
    </row>
    <row r="10120" spans="1:1" x14ac:dyDescent="0.35">
      <c r="A10120" s="1"/>
    </row>
    <row r="10121" spans="1:1" x14ac:dyDescent="0.35">
      <c r="A10121" s="1"/>
    </row>
    <row r="10122" spans="1:1" x14ac:dyDescent="0.35">
      <c r="A10122" s="1"/>
    </row>
    <row r="10123" spans="1:1" x14ac:dyDescent="0.35">
      <c r="A10123" s="1"/>
    </row>
    <row r="10124" spans="1:1" x14ac:dyDescent="0.35">
      <c r="A10124" s="1"/>
    </row>
    <row r="10125" spans="1:1" x14ac:dyDescent="0.35">
      <c r="A10125" s="1"/>
    </row>
    <row r="10126" spans="1:1" x14ac:dyDescent="0.35">
      <c r="A10126" s="1"/>
    </row>
    <row r="10127" spans="1:1" x14ac:dyDescent="0.35">
      <c r="A10127" s="1"/>
    </row>
    <row r="10128" spans="1:1" x14ac:dyDescent="0.35">
      <c r="A10128" s="1"/>
    </row>
    <row r="10129" spans="1:1" x14ac:dyDescent="0.35">
      <c r="A10129" s="1"/>
    </row>
    <row r="10130" spans="1:1" x14ac:dyDescent="0.35">
      <c r="A10130" s="1"/>
    </row>
    <row r="10131" spans="1:1" x14ac:dyDescent="0.35">
      <c r="A10131" s="1"/>
    </row>
    <row r="10132" spans="1:1" x14ac:dyDescent="0.35">
      <c r="A10132" s="1"/>
    </row>
    <row r="10133" spans="1:1" x14ac:dyDescent="0.35">
      <c r="A10133" s="1"/>
    </row>
    <row r="10134" spans="1:1" x14ac:dyDescent="0.35">
      <c r="A10134" s="1"/>
    </row>
    <row r="10135" spans="1:1" x14ac:dyDescent="0.35">
      <c r="A10135" s="1"/>
    </row>
    <row r="10136" spans="1:1" x14ac:dyDescent="0.35">
      <c r="A10136" s="1"/>
    </row>
    <row r="10137" spans="1:1" x14ac:dyDescent="0.35">
      <c r="A10137" s="1"/>
    </row>
    <row r="10138" spans="1:1" x14ac:dyDescent="0.35">
      <c r="A10138" s="1"/>
    </row>
    <row r="10139" spans="1:1" x14ac:dyDescent="0.35">
      <c r="A10139" s="1"/>
    </row>
    <row r="10140" spans="1:1" x14ac:dyDescent="0.35">
      <c r="A10140" s="1"/>
    </row>
    <row r="10141" spans="1:1" x14ac:dyDescent="0.35">
      <c r="A10141" s="1"/>
    </row>
    <row r="10142" spans="1:1" x14ac:dyDescent="0.35">
      <c r="A10142" s="1"/>
    </row>
    <row r="10143" spans="1:1" x14ac:dyDescent="0.35">
      <c r="A10143" s="1"/>
    </row>
    <row r="10144" spans="1:1" x14ac:dyDescent="0.35">
      <c r="A10144" s="1"/>
    </row>
    <row r="10145" spans="1:1" x14ac:dyDescent="0.35">
      <c r="A10145" s="1"/>
    </row>
    <row r="10146" spans="1:1" x14ac:dyDescent="0.35">
      <c r="A10146" s="1"/>
    </row>
    <row r="10147" spans="1:1" x14ac:dyDescent="0.35">
      <c r="A10147" s="1"/>
    </row>
    <row r="10148" spans="1:1" x14ac:dyDescent="0.35">
      <c r="A10148" s="1"/>
    </row>
    <row r="10149" spans="1:1" x14ac:dyDescent="0.35">
      <c r="A10149" s="1"/>
    </row>
    <row r="10150" spans="1:1" x14ac:dyDescent="0.35">
      <c r="A10150" s="1"/>
    </row>
    <row r="10151" spans="1:1" x14ac:dyDescent="0.35">
      <c r="A10151" s="1"/>
    </row>
    <row r="10152" spans="1:1" x14ac:dyDescent="0.35">
      <c r="A10152" s="1"/>
    </row>
    <row r="10153" spans="1:1" x14ac:dyDescent="0.35">
      <c r="A10153" s="1"/>
    </row>
    <row r="10154" spans="1:1" x14ac:dyDescent="0.35">
      <c r="A10154" s="1"/>
    </row>
    <row r="10155" spans="1:1" x14ac:dyDescent="0.35">
      <c r="A10155" s="1"/>
    </row>
    <row r="10156" spans="1:1" x14ac:dyDescent="0.35">
      <c r="A10156" s="1"/>
    </row>
    <row r="10157" spans="1:1" x14ac:dyDescent="0.35">
      <c r="A10157" s="1"/>
    </row>
    <row r="10158" spans="1:1" x14ac:dyDescent="0.35">
      <c r="A10158" s="1"/>
    </row>
    <row r="10159" spans="1:1" x14ac:dyDescent="0.35">
      <c r="A10159" s="1"/>
    </row>
    <row r="10160" spans="1:1" x14ac:dyDescent="0.35">
      <c r="A10160" s="1"/>
    </row>
    <row r="10161" spans="1:1" x14ac:dyDescent="0.35">
      <c r="A10161" s="1"/>
    </row>
    <row r="10162" spans="1:1" x14ac:dyDescent="0.35">
      <c r="A10162" s="1"/>
    </row>
    <row r="10163" spans="1:1" x14ac:dyDescent="0.35">
      <c r="A10163" s="1"/>
    </row>
    <row r="10164" spans="1:1" x14ac:dyDescent="0.35">
      <c r="A10164" s="1"/>
    </row>
    <row r="10165" spans="1:1" x14ac:dyDescent="0.35">
      <c r="A10165" s="1"/>
    </row>
    <row r="10166" spans="1:1" x14ac:dyDescent="0.35">
      <c r="A10166" s="1"/>
    </row>
    <row r="10167" spans="1:1" x14ac:dyDescent="0.35">
      <c r="A10167" s="1"/>
    </row>
    <row r="10168" spans="1:1" x14ac:dyDescent="0.35">
      <c r="A10168" s="1"/>
    </row>
    <row r="10169" spans="1:1" x14ac:dyDescent="0.35">
      <c r="A10169" s="1"/>
    </row>
    <row r="10170" spans="1:1" x14ac:dyDescent="0.35">
      <c r="A10170" s="1"/>
    </row>
    <row r="10171" spans="1:1" x14ac:dyDescent="0.35">
      <c r="A10171" s="1"/>
    </row>
    <row r="10172" spans="1:1" x14ac:dyDescent="0.35">
      <c r="A10172" s="1"/>
    </row>
    <row r="10173" spans="1:1" x14ac:dyDescent="0.35">
      <c r="A10173" s="1"/>
    </row>
    <row r="10174" spans="1:1" x14ac:dyDescent="0.35">
      <c r="A10174" s="1"/>
    </row>
    <row r="10175" spans="1:1" x14ac:dyDescent="0.35">
      <c r="A10175" s="1"/>
    </row>
    <row r="10176" spans="1:1" x14ac:dyDescent="0.35">
      <c r="A10176" s="1"/>
    </row>
    <row r="10177" spans="1:1" x14ac:dyDescent="0.35">
      <c r="A10177" s="1"/>
    </row>
    <row r="10178" spans="1:1" x14ac:dyDescent="0.35">
      <c r="A10178" s="1"/>
    </row>
    <row r="10179" spans="1:1" x14ac:dyDescent="0.35">
      <c r="A10179" s="1"/>
    </row>
    <row r="10180" spans="1:1" x14ac:dyDescent="0.35">
      <c r="A10180" s="1"/>
    </row>
    <row r="10181" spans="1:1" x14ac:dyDescent="0.35">
      <c r="A10181" s="1"/>
    </row>
    <row r="10182" spans="1:1" x14ac:dyDescent="0.35">
      <c r="A10182" s="1"/>
    </row>
    <row r="10183" spans="1:1" x14ac:dyDescent="0.35">
      <c r="A10183" s="1"/>
    </row>
    <row r="10184" spans="1:1" x14ac:dyDescent="0.35">
      <c r="A10184" s="1"/>
    </row>
    <row r="10185" spans="1:1" x14ac:dyDescent="0.35">
      <c r="A10185" s="1"/>
    </row>
    <row r="10186" spans="1:1" x14ac:dyDescent="0.35">
      <c r="A10186" s="1"/>
    </row>
    <row r="10187" spans="1:1" x14ac:dyDescent="0.35">
      <c r="A10187" s="1"/>
    </row>
    <row r="10188" spans="1:1" x14ac:dyDescent="0.35">
      <c r="A10188" s="1"/>
    </row>
    <row r="10189" spans="1:1" x14ac:dyDescent="0.35">
      <c r="A10189" s="1"/>
    </row>
    <row r="10190" spans="1:1" x14ac:dyDescent="0.35">
      <c r="A10190" s="1"/>
    </row>
    <row r="10191" spans="1:1" x14ac:dyDescent="0.35">
      <c r="A10191" s="1"/>
    </row>
    <row r="10192" spans="1:1" x14ac:dyDescent="0.35">
      <c r="A10192" s="1"/>
    </row>
    <row r="10193" spans="1:1" x14ac:dyDescent="0.35">
      <c r="A10193" s="1"/>
    </row>
    <row r="10194" spans="1:1" x14ac:dyDescent="0.35">
      <c r="A10194" s="1"/>
    </row>
    <row r="10195" spans="1:1" x14ac:dyDescent="0.35">
      <c r="A10195" s="1"/>
    </row>
    <row r="10196" spans="1:1" x14ac:dyDescent="0.35">
      <c r="A10196" s="1"/>
    </row>
    <row r="10197" spans="1:1" x14ac:dyDescent="0.35">
      <c r="A10197" s="1"/>
    </row>
    <row r="10198" spans="1:1" x14ac:dyDescent="0.35">
      <c r="A10198" s="1"/>
    </row>
    <row r="10199" spans="1:1" x14ac:dyDescent="0.35">
      <c r="A10199" s="1"/>
    </row>
    <row r="10200" spans="1:1" x14ac:dyDescent="0.35">
      <c r="A10200" s="1"/>
    </row>
    <row r="10201" spans="1:1" x14ac:dyDescent="0.35">
      <c r="A10201" s="1"/>
    </row>
    <row r="10202" spans="1:1" x14ac:dyDescent="0.35">
      <c r="A10202" s="1"/>
    </row>
    <row r="10203" spans="1:1" x14ac:dyDescent="0.35">
      <c r="A10203" s="1"/>
    </row>
    <row r="10204" spans="1:1" x14ac:dyDescent="0.35">
      <c r="A10204" s="1"/>
    </row>
    <row r="10205" spans="1:1" x14ac:dyDescent="0.35">
      <c r="A10205" s="1"/>
    </row>
    <row r="10206" spans="1:1" x14ac:dyDescent="0.35">
      <c r="A10206" s="1"/>
    </row>
    <row r="10207" spans="1:1" x14ac:dyDescent="0.35">
      <c r="A10207" s="1"/>
    </row>
    <row r="10208" spans="1:1" x14ac:dyDescent="0.35">
      <c r="A10208" s="1"/>
    </row>
    <row r="10209" spans="1:1" x14ac:dyDescent="0.35">
      <c r="A10209" s="1"/>
    </row>
    <row r="10210" spans="1:1" x14ac:dyDescent="0.35">
      <c r="A10210" s="1"/>
    </row>
    <row r="10211" spans="1:1" x14ac:dyDescent="0.35">
      <c r="A10211" s="1"/>
    </row>
    <row r="10212" spans="1:1" x14ac:dyDescent="0.35">
      <c r="A10212" s="1"/>
    </row>
    <row r="10213" spans="1:1" x14ac:dyDescent="0.35">
      <c r="A10213" s="1"/>
    </row>
    <row r="10214" spans="1:1" x14ac:dyDescent="0.35">
      <c r="A10214" s="1"/>
    </row>
    <row r="10215" spans="1:1" x14ac:dyDescent="0.35">
      <c r="A10215" s="1"/>
    </row>
    <row r="10216" spans="1:1" x14ac:dyDescent="0.35">
      <c r="A10216" s="1"/>
    </row>
    <row r="10217" spans="1:1" x14ac:dyDescent="0.35">
      <c r="A10217" s="1"/>
    </row>
    <row r="10218" spans="1:1" x14ac:dyDescent="0.35">
      <c r="A10218" s="1"/>
    </row>
    <row r="10219" spans="1:1" x14ac:dyDescent="0.35">
      <c r="A10219" s="1"/>
    </row>
    <row r="10220" spans="1:1" x14ac:dyDescent="0.35">
      <c r="A10220" s="1"/>
    </row>
    <row r="10221" spans="1:1" x14ac:dyDescent="0.35">
      <c r="A10221" s="1"/>
    </row>
    <row r="10222" spans="1:1" x14ac:dyDescent="0.35">
      <c r="A10222" s="1"/>
    </row>
    <row r="10223" spans="1:1" x14ac:dyDescent="0.35">
      <c r="A10223" s="1"/>
    </row>
    <row r="10224" spans="1:1" x14ac:dyDescent="0.35">
      <c r="A10224" s="1"/>
    </row>
    <row r="10225" spans="1:1" x14ac:dyDescent="0.35">
      <c r="A10225" s="1"/>
    </row>
    <row r="10226" spans="1:1" x14ac:dyDescent="0.35">
      <c r="A10226" s="1"/>
    </row>
    <row r="10227" spans="1:1" x14ac:dyDescent="0.35">
      <c r="A10227" s="1"/>
    </row>
    <row r="10228" spans="1:1" x14ac:dyDescent="0.35">
      <c r="A10228" s="1"/>
    </row>
    <row r="10229" spans="1:1" x14ac:dyDescent="0.35">
      <c r="A10229" s="1"/>
    </row>
    <row r="10230" spans="1:1" x14ac:dyDescent="0.35">
      <c r="A10230" s="1"/>
    </row>
    <row r="10231" spans="1:1" x14ac:dyDescent="0.35">
      <c r="A10231" s="1"/>
    </row>
    <row r="10232" spans="1:1" x14ac:dyDescent="0.35">
      <c r="A10232" s="1"/>
    </row>
    <row r="10233" spans="1:1" x14ac:dyDescent="0.35">
      <c r="A10233" s="1"/>
    </row>
    <row r="10234" spans="1:1" x14ac:dyDescent="0.35">
      <c r="A10234" s="1"/>
    </row>
    <row r="10235" spans="1:1" x14ac:dyDescent="0.35">
      <c r="A10235" s="1"/>
    </row>
    <row r="10236" spans="1:1" x14ac:dyDescent="0.35">
      <c r="A10236" s="1"/>
    </row>
    <row r="10237" spans="1:1" x14ac:dyDescent="0.35">
      <c r="A10237" s="1"/>
    </row>
    <row r="10238" spans="1:1" x14ac:dyDescent="0.35">
      <c r="A10238" s="1"/>
    </row>
    <row r="10239" spans="1:1" x14ac:dyDescent="0.35">
      <c r="A10239" s="1"/>
    </row>
    <row r="10240" spans="1:1" x14ac:dyDescent="0.35">
      <c r="A10240" s="1"/>
    </row>
    <row r="10241" spans="1:1" x14ac:dyDescent="0.35">
      <c r="A10241" s="1"/>
    </row>
    <row r="10242" spans="1:1" x14ac:dyDescent="0.35">
      <c r="A10242" s="1"/>
    </row>
    <row r="10243" spans="1:1" x14ac:dyDescent="0.35">
      <c r="A10243" s="1"/>
    </row>
    <row r="10244" spans="1:1" x14ac:dyDescent="0.35">
      <c r="A10244" s="1"/>
    </row>
    <row r="10245" spans="1:1" x14ac:dyDescent="0.35">
      <c r="A10245" s="1"/>
    </row>
    <row r="10246" spans="1:1" x14ac:dyDescent="0.35">
      <c r="A10246" s="1"/>
    </row>
    <row r="10247" spans="1:1" x14ac:dyDescent="0.35">
      <c r="A10247" s="1"/>
    </row>
    <row r="10248" spans="1:1" x14ac:dyDescent="0.35">
      <c r="A10248" s="1"/>
    </row>
    <row r="10249" spans="1:1" x14ac:dyDescent="0.35">
      <c r="A10249" s="1"/>
    </row>
    <row r="10250" spans="1:1" x14ac:dyDescent="0.35">
      <c r="A10250" s="1"/>
    </row>
    <row r="10251" spans="1:1" x14ac:dyDescent="0.35">
      <c r="A10251" s="1"/>
    </row>
    <row r="10252" spans="1:1" x14ac:dyDescent="0.35">
      <c r="A10252" s="1"/>
    </row>
    <row r="10253" spans="1:1" x14ac:dyDescent="0.35">
      <c r="A10253" s="1"/>
    </row>
    <row r="10254" spans="1:1" x14ac:dyDescent="0.35">
      <c r="A10254" s="1"/>
    </row>
    <row r="10255" spans="1:1" x14ac:dyDescent="0.35">
      <c r="A10255" s="1"/>
    </row>
    <row r="10256" spans="1:1" x14ac:dyDescent="0.35">
      <c r="A10256" s="1"/>
    </row>
    <row r="10257" spans="1:1" x14ac:dyDescent="0.35">
      <c r="A10257" s="1"/>
    </row>
    <row r="10258" spans="1:1" x14ac:dyDescent="0.35">
      <c r="A10258" s="1"/>
    </row>
    <row r="10259" spans="1:1" x14ac:dyDescent="0.35">
      <c r="A10259" s="1"/>
    </row>
    <row r="10260" spans="1:1" x14ac:dyDescent="0.35">
      <c r="A10260" s="1"/>
    </row>
    <row r="10261" spans="1:1" x14ac:dyDescent="0.35">
      <c r="A10261" s="1"/>
    </row>
    <row r="10262" spans="1:1" x14ac:dyDescent="0.35">
      <c r="A10262" s="1"/>
    </row>
    <row r="10263" spans="1:1" x14ac:dyDescent="0.35">
      <c r="A10263" s="1"/>
    </row>
    <row r="10264" spans="1:1" x14ac:dyDescent="0.35">
      <c r="A10264" s="1"/>
    </row>
    <row r="10265" spans="1:1" x14ac:dyDescent="0.35">
      <c r="A10265" s="1"/>
    </row>
    <row r="10266" spans="1:1" x14ac:dyDescent="0.35">
      <c r="A10266" s="1"/>
    </row>
    <row r="10267" spans="1:1" x14ac:dyDescent="0.35">
      <c r="A10267" s="1"/>
    </row>
    <row r="10268" spans="1:1" x14ac:dyDescent="0.35">
      <c r="A10268" s="1"/>
    </row>
    <row r="10269" spans="1:1" x14ac:dyDescent="0.35">
      <c r="A10269" s="1"/>
    </row>
    <row r="10270" spans="1:1" x14ac:dyDescent="0.35">
      <c r="A10270" s="1"/>
    </row>
    <row r="10271" spans="1:1" x14ac:dyDescent="0.35">
      <c r="A10271" s="1"/>
    </row>
    <row r="10272" spans="1:1" x14ac:dyDescent="0.35">
      <c r="A10272" s="1"/>
    </row>
    <row r="10273" spans="1:1" x14ac:dyDescent="0.35">
      <c r="A10273" s="1"/>
    </row>
    <row r="10274" spans="1:1" x14ac:dyDescent="0.35">
      <c r="A10274" s="1"/>
    </row>
    <row r="10275" spans="1:1" x14ac:dyDescent="0.35">
      <c r="A10275" s="1"/>
    </row>
    <row r="10276" spans="1:1" x14ac:dyDescent="0.35">
      <c r="A10276" s="1"/>
    </row>
    <row r="10277" spans="1:1" x14ac:dyDescent="0.35">
      <c r="A10277" s="1"/>
    </row>
    <row r="10278" spans="1:1" x14ac:dyDescent="0.35">
      <c r="A10278" s="1"/>
    </row>
    <row r="10279" spans="1:1" x14ac:dyDescent="0.35">
      <c r="A10279" s="1"/>
    </row>
    <row r="10280" spans="1:1" x14ac:dyDescent="0.35">
      <c r="A10280" s="1"/>
    </row>
    <row r="10281" spans="1:1" x14ac:dyDescent="0.35">
      <c r="A10281" s="1"/>
    </row>
    <row r="10282" spans="1:1" x14ac:dyDescent="0.35">
      <c r="A10282" s="1"/>
    </row>
    <row r="10283" spans="1:1" x14ac:dyDescent="0.35">
      <c r="A10283" s="1"/>
    </row>
    <row r="10284" spans="1:1" x14ac:dyDescent="0.35">
      <c r="A10284" s="1"/>
    </row>
    <row r="10285" spans="1:1" x14ac:dyDescent="0.35">
      <c r="A10285" s="1"/>
    </row>
    <row r="10286" spans="1:1" x14ac:dyDescent="0.35">
      <c r="A10286" s="1"/>
    </row>
    <row r="10287" spans="1:1" x14ac:dyDescent="0.35">
      <c r="A10287" s="1"/>
    </row>
    <row r="10288" spans="1:1" x14ac:dyDescent="0.35">
      <c r="A10288" s="1"/>
    </row>
    <row r="10289" spans="1:1" x14ac:dyDescent="0.35">
      <c r="A10289" s="1"/>
    </row>
    <row r="10290" spans="1:1" x14ac:dyDescent="0.35">
      <c r="A10290" s="1"/>
    </row>
    <row r="10291" spans="1:1" x14ac:dyDescent="0.35">
      <c r="A10291" s="1"/>
    </row>
    <row r="10292" spans="1:1" x14ac:dyDescent="0.35">
      <c r="A10292" s="1"/>
    </row>
    <row r="10293" spans="1:1" x14ac:dyDescent="0.35">
      <c r="A10293" s="1"/>
    </row>
    <row r="10294" spans="1:1" x14ac:dyDescent="0.35">
      <c r="A10294" s="1"/>
    </row>
    <row r="10295" spans="1:1" x14ac:dyDescent="0.35">
      <c r="A10295" s="1"/>
    </row>
    <row r="10296" spans="1:1" x14ac:dyDescent="0.35">
      <c r="A10296" s="1"/>
    </row>
    <row r="10297" spans="1:1" x14ac:dyDescent="0.35">
      <c r="A10297" s="1"/>
    </row>
    <row r="10298" spans="1:1" x14ac:dyDescent="0.35">
      <c r="A10298" s="1"/>
    </row>
    <row r="10299" spans="1:1" x14ac:dyDescent="0.35">
      <c r="A10299" s="1"/>
    </row>
    <row r="10300" spans="1:1" x14ac:dyDescent="0.35">
      <c r="A10300" s="1"/>
    </row>
    <row r="10301" spans="1:1" x14ac:dyDescent="0.35">
      <c r="A10301" s="1"/>
    </row>
    <row r="10302" spans="1:1" x14ac:dyDescent="0.35">
      <c r="A10302" s="1"/>
    </row>
    <row r="10303" spans="1:1" x14ac:dyDescent="0.35">
      <c r="A10303" s="1"/>
    </row>
    <row r="10304" spans="1:1" x14ac:dyDescent="0.35">
      <c r="A10304" s="1"/>
    </row>
    <row r="10305" spans="1:1" x14ac:dyDescent="0.35">
      <c r="A10305" s="1"/>
    </row>
    <row r="10306" spans="1:1" x14ac:dyDescent="0.35">
      <c r="A10306" s="1"/>
    </row>
    <row r="10307" spans="1:1" x14ac:dyDescent="0.35">
      <c r="A10307" s="1"/>
    </row>
    <row r="10308" spans="1:1" x14ac:dyDescent="0.35">
      <c r="A10308" s="1"/>
    </row>
    <row r="10309" spans="1:1" x14ac:dyDescent="0.35">
      <c r="A10309" s="1"/>
    </row>
    <row r="10310" spans="1:1" x14ac:dyDescent="0.35">
      <c r="A10310" s="1"/>
    </row>
    <row r="10311" spans="1:1" x14ac:dyDescent="0.35">
      <c r="A10311" s="1"/>
    </row>
    <row r="10312" spans="1:1" x14ac:dyDescent="0.35">
      <c r="A10312" s="1"/>
    </row>
    <row r="10313" spans="1:1" x14ac:dyDescent="0.35">
      <c r="A10313" s="1"/>
    </row>
    <row r="10314" spans="1:1" x14ac:dyDescent="0.35">
      <c r="A10314" s="1"/>
    </row>
    <row r="10315" spans="1:1" x14ac:dyDescent="0.35">
      <c r="A10315" s="1"/>
    </row>
    <row r="10316" spans="1:1" x14ac:dyDescent="0.35">
      <c r="A10316" s="1"/>
    </row>
    <row r="10317" spans="1:1" x14ac:dyDescent="0.35">
      <c r="A10317" s="1"/>
    </row>
    <row r="10318" spans="1:1" x14ac:dyDescent="0.35">
      <c r="A10318" s="1"/>
    </row>
    <row r="10319" spans="1:1" x14ac:dyDescent="0.35">
      <c r="A10319" s="1"/>
    </row>
    <row r="10320" spans="1:1" x14ac:dyDescent="0.35">
      <c r="A10320" s="1"/>
    </row>
    <row r="10321" spans="1:1" x14ac:dyDescent="0.35">
      <c r="A10321" s="1"/>
    </row>
    <row r="10322" spans="1:1" x14ac:dyDescent="0.35">
      <c r="A10322" s="1"/>
    </row>
    <row r="10323" spans="1:1" x14ac:dyDescent="0.35">
      <c r="A10323" s="1"/>
    </row>
    <row r="10324" spans="1:1" x14ac:dyDescent="0.35">
      <c r="A10324" s="1"/>
    </row>
    <row r="10325" spans="1:1" x14ac:dyDescent="0.35">
      <c r="A10325" s="1"/>
    </row>
    <row r="10326" spans="1:1" x14ac:dyDescent="0.35">
      <c r="A10326" s="1"/>
    </row>
    <row r="10327" spans="1:1" x14ac:dyDescent="0.35">
      <c r="A10327" s="1"/>
    </row>
    <row r="10328" spans="1:1" x14ac:dyDescent="0.35">
      <c r="A10328" s="1"/>
    </row>
    <row r="10329" spans="1:1" x14ac:dyDescent="0.35">
      <c r="A10329" s="1"/>
    </row>
    <row r="10330" spans="1:1" x14ac:dyDescent="0.35">
      <c r="A10330" s="1"/>
    </row>
    <row r="10331" spans="1:1" x14ac:dyDescent="0.35">
      <c r="A10331" s="1"/>
    </row>
    <row r="10332" spans="1:1" x14ac:dyDescent="0.35">
      <c r="A10332" s="1"/>
    </row>
    <row r="10333" spans="1:1" x14ac:dyDescent="0.35">
      <c r="A10333" s="1"/>
    </row>
    <row r="10334" spans="1:1" x14ac:dyDescent="0.35">
      <c r="A10334" s="1"/>
    </row>
    <row r="10335" spans="1:1" x14ac:dyDescent="0.35">
      <c r="A10335" s="1"/>
    </row>
    <row r="10336" spans="1:1" x14ac:dyDescent="0.35">
      <c r="A10336" s="1"/>
    </row>
    <row r="10337" spans="1:1" x14ac:dyDescent="0.35">
      <c r="A10337" s="1"/>
    </row>
    <row r="10338" spans="1:1" x14ac:dyDescent="0.35">
      <c r="A10338" s="1"/>
    </row>
    <row r="10339" spans="1:1" x14ac:dyDescent="0.35">
      <c r="A10339" s="1"/>
    </row>
    <row r="10340" spans="1:1" x14ac:dyDescent="0.35">
      <c r="A10340" s="1"/>
    </row>
    <row r="10341" spans="1:1" x14ac:dyDescent="0.35">
      <c r="A10341" s="1"/>
    </row>
    <row r="10342" spans="1:1" x14ac:dyDescent="0.35">
      <c r="A10342" s="1"/>
    </row>
    <row r="10343" spans="1:1" x14ac:dyDescent="0.35">
      <c r="A10343" s="1"/>
    </row>
    <row r="10344" spans="1:1" x14ac:dyDescent="0.35">
      <c r="A10344" s="1"/>
    </row>
    <row r="10345" spans="1:1" x14ac:dyDescent="0.35">
      <c r="A10345" s="1"/>
    </row>
    <row r="10346" spans="1:1" x14ac:dyDescent="0.35">
      <c r="A10346" s="1"/>
    </row>
    <row r="10347" spans="1:1" x14ac:dyDescent="0.35">
      <c r="A10347" s="1"/>
    </row>
    <row r="10348" spans="1:1" x14ac:dyDescent="0.35">
      <c r="A10348" s="1"/>
    </row>
    <row r="10349" spans="1:1" x14ac:dyDescent="0.35">
      <c r="A10349" s="1"/>
    </row>
    <row r="10350" spans="1:1" x14ac:dyDescent="0.35">
      <c r="A10350" s="1"/>
    </row>
    <row r="10351" spans="1:1" x14ac:dyDescent="0.35">
      <c r="A10351" s="1"/>
    </row>
    <row r="10352" spans="1:1" x14ac:dyDescent="0.35">
      <c r="A10352" s="1"/>
    </row>
    <row r="10353" spans="1:1" x14ac:dyDescent="0.35">
      <c r="A10353" s="1"/>
    </row>
    <row r="10354" spans="1:1" x14ac:dyDescent="0.35">
      <c r="A10354" s="1"/>
    </row>
    <row r="10355" spans="1:1" x14ac:dyDescent="0.35">
      <c r="A10355" s="1"/>
    </row>
    <row r="10356" spans="1:1" x14ac:dyDescent="0.35">
      <c r="A10356" s="1"/>
    </row>
    <row r="10357" spans="1:1" x14ac:dyDescent="0.35">
      <c r="A10357" s="1"/>
    </row>
    <row r="10358" spans="1:1" x14ac:dyDescent="0.35">
      <c r="A10358" s="1"/>
    </row>
    <row r="10359" spans="1:1" x14ac:dyDescent="0.35">
      <c r="A10359" s="1"/>
    </row>
    <row r="10360" spans="1:1" x14ac:dyDescent="0.35">
      <c r="A10360" s="1"/>
    </row>
    <row r="10361" spans="1:1" x14ac:dyDescent="0.35">
      <c r="A10361" s="1"/>
    </row>
    <row r="10362" spans="1:1" x14ac:dyDescent="0.35">
      <c r="A10362" s="1"/>
    </row>
    <row r="10363" spans="1:1" x14ac:dyDescent="0.35">
      <c r="A10363" s="1"/>
    </row>
    <row r="10364" spans="1:1" x14ac:dyDescent="0.35">
      <c r="A10364" s="1"/>
    </row>
    <row r="10365" spans="1:1" x14ac:dyDescent="0.35">
      <c r="A10365" s="1"/>
    </row>
    <row r="10366" spans="1:1" x14ac:dyDescent="0.35">
      <c r="A10366" s="1"/>
    </row>
    <row r="10367" spans="1:1" x14ac:dyDescent="0.35">
      <c r="A10367" s="1"/>
    </row>
    <row r="10368" spans="1:1" x14ac:dyDescent="0.35">
      <c r="A10368" s="1"/>
    </row>
    <row r="10369" spans="1:1" x14ac:dyDescent="0.35">
      <c r="A10369" s="1"/>
    </row>
    <row r="10370" spans="1:1" x14ac:dyDescent="0.35">
      <c r="A10370" s="1"/>
    </row>
    <row r="10371" spans="1:1" x14ac:dyDescent="0.35">
      <c r="A10371" s="1"/>
    </row>
    <row r="10372" spans="1:1" x14ac:dyDescent="0.35">
      <c r="A10372" s="1"/>
    </row>
    <row r="10373" spans="1:1" x14ac:dyDescent="0.35">
      <c r="A10373" s="1"/>
    </row>
    <row r="10374" spans="1:1" x14ac:dyDescent="0.35">
      <c r="A10374" s="1"/>
    </row>
    <row r="10375" spans="1:1" x14ac:dyDescent="0.35">
      <c r="A10375" s="1"/>
    </row>
    <row r="10376" spans="1:1" x14ac:dyDescent="0.35">
      <c r="A10376" s="1"/>
    </row>
    <row r="10377" spans="1:1" x14ac:dyDescent="0.35">
      <c r="A10377" s="1"/>
    </row>
    <row r="10378" spans="1:1" x14ac:dyDescent="0.35">
      <c r="A10378" s="1"/>
    </row>
    <row r="10379" spans="1:1" x14ac:dyDescent="0.35">
      <c r="A10379" s="1"/>
    </row>
    <row r="10380" spans="1:1" x14ac:dyDescent="0.35">
      <c r="A10380" s="1"/>
    </row>
    <row r="10381" spans="1:1" x14ac:dyDescent="0.35">
      <c r="A10381" s="1"/>
    </row>
    <row r="10382" spans="1:1" x14ac:dyDescent="0.35">
      <c r="A10382" s="1"/>
    </row>
    <row r="10383" spans="1:1" x14ac:dyDescent="0.35">
      <c r="A10383" s="1"/>
    </row>
    <row r="10384" spans="1:1" x14ac:dyDescent="0.35">
      <c r="A10384" s="1"/>
    </row>
    <row r="10385" spans="1:1" x14ac:dyDescent="0.35">
      <c r="A10385" s="1"/>
    </row>
    <row r="10386" spans="1:1" x14ac:dyDescent="0.35">
      <c r="A10386" s="1"/>
    </row>
    <row r="10387" spans="1:1" x14ac:dyDescent="0.35">
      <c r="A10387" s="1"/>
    </row>
    <row r="10388" spans="1:1" x14ac:dyDescent="0.35">
      <c r="A10388" s="1"/>
    </row>
    <row r="10389" spans="1:1" x14ac:dyDescent="0.35">
      <c r="A10389" s="1"/>
    </row>
    <row r="10390" spans="1:1" x14ac:dyDescent="0.35">
      <c r="A10390" s="1"/>
    </row>
    <row r="10391" spans="1:1" x14ac:dyDescent="0.35">
      <c r="A10391" s="1"/>
    </row>
    <row r="10392" spans="1:1" x14ac:dyDescent="0.35">
      <c r="A10392" s="1"/>
    </row>
    <row r="10393" spans="1:1" x14ac:dyDescent="0.35">
      <c r="A10393" s="1"/>
    </row>
    <row r="10394" spans="1:1" x14ac:dyDescent="0.35">
      <c r="A10394" s="1"/>
    </row>
    <row r="10395" spans="1:1" x14ac:dyDescent="0.35">
      <c r="A10395" s="1"/>
    </row>
    <row r="10396" spans="1:1" x14ac:dyDescent="0.35">
      <c r="A10396" s="1"/>
    </row>
    <row r="10397" spans="1:1" x14ac:dyDescent="0.35">
      <c r="A10397" s="1"/>
    </row>
    <row r="10398" spans="1:1" x14ac:dyDescent="0.35">
      <c r="A10398" s="1"/>
    </row>
    <row r="10399" spans="1:1" x14ac:dyDescent="0.35">
      <c r="A10399" s="1"/>
    </row>
    <row r="10400" spans="1:1" x14ac:dyDescent="0.35">
      <c r="A10400" s="1"/>
    </row>
    <row r="10401" spans="1:1" x14ac:dyDescent="0.35">
      <c r="A10401" s="1"/>
    </row>
    <row r="10402" spans="1:1" x14ac:dyDescent="0.35">
      <c r="A10402" s="1"/>
    </row>
    <row r="10403" spans="1:1" x14ac:dyDescent="0.35">
      <c r="A10403" s="1"/>
    </row>
    <row r="10404" spans="1:1" x14ac:dyDescent="0.35">
      <c r="A10404" s="1"/>
    </row>
    <row r="10405" spans="1:1" x14ac:dyDescent="0.35">
      <c r="A10405" s="1"/>
    </row>
    <row r="10406" spans="1:1" x14ac:dyDescent="0.35">
      <c r="A10406" s="1"/>
    </row>
    <row r="10407" spans="1:1" x14ac:dyDescent="0.35">
      <c r="A10407" s="1"/>
    </row>
    <row r="10408" spans="1:1" x14ac:dyDescent="0.35">
      <c r="A10408" s="1"/>
    </row>
    <row r="10409" spans="1:1" x14ac:dyDescent="0.35">
      <c r="A10409" s="1"/>
    </row>
    <row r="10410" spans="1:1" x14ac:dyDescent="0.35">
      <c r="A10410" s="1"/>
    </row>
    <row r="10411" spans="1:1" x14ac:dyDescent="0.35">
      <c r="A10411" s="1"/>
    </row>
    <row r="10412" spans="1:1" x14ac:dyDescent="0.35">
      <c r="A10412" s="1"/>
    </row>
    <row r="10413" spans="1:1" x14ac:dyDescent="0.35">
      <c r="A10413" s="1"/>
    </row>
    <row r="10414" spans="1:1" x14ac:dyDescent="0.35">
      <c r="A10414" s="1"/>
    </row>
    <row r="10415" spans="1:1" x14ac:dyDescent="0.35">
      <c r="A10415" s="1"/>
    </row>
    <row r="10416" spans="1:1" x14ac:dyDescent="0.35">
      <c r="A10416" s="1"/>
    </row>
    <row r="10417" spans="1:1" x14ac:dyDescent="0.35">
      <c r="A10417" s="1"/>
    </row>
    <row r="10418" spans="1:1" x14ac:dyDescent="0.35">
      <c r="A10418" s="1"/>
    </row>
    <row r="10419" spans="1:1" x14ac:dyDescent="0.35">
      <c r="A10419" s="1"/>
    </row>
    <row r="10420" spans="1:1" x14ac:dyDescent="0.35">
      <c r="A10420" s="1"/>
    </row>
    <row r="10421" spans="1:1" x14ac:dyDescent="0.35">
      <c r="A10421" s="1"/>
    </row>
    <row r="10422" spans="1:1" x14ac:dyDescent="0.35">
      <c r="A10422" s="1"/>
    </row>
    <row r="10423" spans="1:1" x14ac:dyDescent="0.35">
      <c r="A10423" s="1"/>
    </row>
    <row r="10424" spans="1:1" x14ac:dyDescent="0.35">
      <c r="A10424" s="1"/>
    </row>
    <row r="10425" spans="1:1" x14ac:dyDescent="0.35">
      <c r="A10425" s="1"/>
    </row>
    <row r="10426" spans="1:1" x14ac:dyDescent="0.35">
      <c r="A10426" s="1"/>
    </row>
    <row r="10427" spans="1:1" x14ac:dyDescent="0.35">
      <c r="A10427" s="1"/>
    </row>
    <row r="10428" spans="1:1" x14ac:dyDescent="0.35">
      <c r="A10428" s="1"/>
    </row>
    <row r="10429" spans="1:1" x14ac:dyDescent="0.35">
      <c r="A10429" s="1"/>
    </row>
    <row r="10430" spans="1:1" x14ac:dyDescent="0.35">
      <c r="A10430" s="1"/>
    </row>
    <row r="10431" spans="1:1" x14ac:dyDescent="0.35">
      <c r="A10431" s="1"/>
    </row>
    <row r="10432" spans="1:1" x14ac:dyDescent="0.35">
      <c r="A10432" s="1"/>
    </row>
    <row r="10433" spans="1:1" x14ac:dyDescent="0.35">
      <c r="A10433" s="1"/>
    </row>
    <row r="10434" spans="1:1" x14ac:dyDescent="0.35">
      <c r="A10434" s="1"/>
    </row>
    <row r="10435" spans="1:1" x14ac:dyDescent="0.35">
      <c r="A10435" s="1"/>
    </row>
    <row r="10436" spans="1:1" x14ac:dyDescent="0.35">
      <c r="A10436" s="1"/>
    </row>
    <row r="10437" spans="1:1" x14ac:dyDescent="0.35">
      <c r="A10437" s="1"/>
    </row>
    <row r="10438" spans="1:1" x14ac:dyDescent="0.35">
      <c r="A10438" s="1"/>
    </row>
    <row r="10439" spans="1:1" x14ac:dyDescent="0.35">
      <c r="A10439" s="1"/>
    </row>
    <row r="10440" spans="1:1" x14ac:dyDescent="0.35">
      <c r="A10440" s="1"/>
    </row>
    <row r="10441" spans="1:1" x14ac:dyDescent="0.35">
      <c r="A10441" s="1"/>
    </row>
    <row r="10442" spans="1:1" x14ac:dyDescent="0.35">
      <c r="A10442" s="1"/>
    </row>
    <row r="10443" spans="1:1" x14ac:dyDescent="0.35">
      <c r="A10443" s="1"/>
    </row>
    <row r="10444" spans="1:1" x14ac:dyDescent="0.35">
      <c r="A10444" s="1"/>
    </row>
    <row r="10445" spans="1:1" x14ac:dyDescent="0.35">
      <c r="A10445" s="1"/>
    </row>
    <row r="10446" spans="1:1" x14ac:dyDescent="0.35">
      <c r="A10446" s="1"/>
    </row>
    <row r="10447" spans="1:1" x14ac:dyDescent="0.35">
      <c r="A10447" s="1"/>
    </row>
    <row r="10448" spans="1:1" x14ac:dyDescent="0.35">
      <c r="A10448" s="1"/>
    </row>
    <row r="10449" spans="1:1" x14ac:dyDescent="0.35">
      <c r="A10449" s="1"/>
    </row>
    <row r="10450" spans="1:1" x14ac:dyDescent="0.35">
      <c r="A10450" s="1"/>
    </row>
    <row r="10451" spans="1:1" x14ac:dyDescent="0.35">
      <c r="A10451" s="1"/>
    </row>
    <row r="10452" spans="1:1" x14ac:dyDescent="0.35">
      <c r="A10452" s="1"/>
    </row>
    <row r="10453" spans="1:1" x14ac:dyDescent="0.35">
      <c r="A10453" s="1"/>
    </row>
    <row r="10454" spans="1:1" x14ac:dyDescent="0.35">
      <c r="A10454" s="1"/>
    </row>
    <row r="10455" spans="1:1" x14ac:dyDescent="0.35">
      <c r="A10455" s="1"/>
    </row>
    <row r="10456" spans="1:1" x14ac:dyDescent="0.35">
      <c r="A10456" s="1"/>
    </row>
    <row r="10457" spans="1:1" x14ac:dyDescent="0.35">
      <c r="A10457" s="1"/>
    </row>
    <row r="10458" spans="1:1" x14ac:dyDescent="0.35">
      <c r="A10458" s="1"/>
    </row>
    <row r="10459" spans="1:1" x14ac:dyDescent="0.35">
      <c r="A10459" s="1"/>
    </row>
    <row r="10460" spans="1:1" x14ac:dyDescent="0.35">
      <c r="A10460" s="1"/>
    </row>
    <row r="10461" spans="1:1" x14ac:dyDescent="0.35">
      <c r="A10461" s="1"/>
    </row>
    <row r="10462" spans="1:1" x14ac:dyDescent="0.35">
      <c r="A10462" s="1"/>
    </row>
    <row r="10463" spans="1:1" x14ac:dyDescent="0.35">
      <c r="A10463" s="1"/>
    </row>
    <row r="10464" spans="1:1" x14ac:dyDescent="0.35">
      <c r="A10464" s="1"/>
    </row>
    <row r="10465" spans="1:1" x14ac:dyDescent="0.35">
      <c r="A10465" s="1"/>
    </row>
    <row r="10466" spans="1:1" x14ac:dyDescent="0.35">
      <c r="A10466" s="1"/>
    </row>
    <row r="10467" spans="1:1" x14ac:dyDescent="0.35">
      <c r="A10467" s="1"/>
    </row>
    <row r="10468" spans="1:1" x14ac:dyDescent="0.35">
      <c r="A10468" s="1"/>
    </row>
    <row r="10469" spans="1:1" x14ac:dyDescent="0.35">
      <c r="A10469" s="1"/>
    </row>
    <row r="10470" spans="1:1" x14ac:dyDescent="0.35">
      <c r="A10470" s="1"/>
    </row>
    <row r="10471" spans="1:1" x14ac:dyDescent="0.35">
      <c r="A10471" s="1"/>
    </row>
    <row r="10472" spans="1:1" x14ac:dyDescent="0.35">
      <c r="A10472" s="1"/>
    </row>
    <row r="10473" spans="1:1" x14ac:dyDescent="0.35">
      <c r="A10473" s="1"/>
    </row>
    <row r="10474" spans="1:1" x14ac:dyDescent="0.35">
      <c r="A10474" s="1"/>
    </row>
    <row r="10475" spans="1:1" x14ac:dyDescent="0.35">
      <c r="A10475" s="1"/>
    </row>
    <row r="10476" spans="1:1" x14ac:dyDescent="0.35">
      <c r="A10476" s="1"/>
    </row>
    <row r="10477" spans="1:1" x14ac:dyDescent="0.35">
      <c r="A10477" s="1"/>
    </row>
    <row r="10478" spans="1:1" x14ac:dyDescent="0.35">
      <c r="A10478" s="1"/>
    </row>
    <row r="10479" spans="1:1" x14ac:dyDescent="0.35">
      <c r="A10479" s="1"/>
    </row>
    <row r="10480" spans="1:1" x14ac:dyDescent="0.35">
      <c r="A10480" s="1"/>
    </row>
    <row r="10481" spans="1:1" x14ac:dyDescent="0.35">
      <c r="A10481" s="1"/>
    </row>
    <row r="10482" spans="1:1" x14ac:dyDescent="0.35">
      <c r="A10482" s="1"/>
    </row>
    <row r="10483" spans="1:1" x14ac:dyDescent="0.35">
      <c r="A10483" s="1"/>
    </row>
    <row r="10484" spans="1:1" x14ac:dyDescent="0.35">
      <c r="A10484" s="1"/>
    </row>
    <row r="10485" spans="1:1" x14ac:dyDescent="0.35">
      <c r="A10485" s="1"/>
    </row>
    <row r="10486" spans="1:1" x14ac:dyDescent="0.35">
      <c r="A10486" s="1"/>
    </row>
    <row r="10487" spans="1:1" x14ac:dyDescent="0.35">
      <c r="A10487" s="1"/>
    </row>
    <row r="10488" spans="1:1" x14ac:dyDescent="0.35">
      <c r="A10488" s="1"/>
    </row>
    <row r="10489" spans="1:1" x14ac:dyDescent="0.35">
      <c r="A10489" s="1"/>
    </row>
    <row r="10490" spans="1:1" x14ac:dyDescent="0.35">
      <c r="A10490" s="1"/>
    </row>
    <row r="10491" spans="1:1" x14ac:dyDescent="0.35">
      <c r="A10491" s="1"/>
    </row>
    <row r="10492" spans="1:1" x14ac:dyDescent="0.35">
      <c r="A10492" s="1"/>
    </row>
    <row r="10493" spans="1:1" x14ac:dyDescent="0.35">
      <c r="A10493" s="1"/>
    </row>
    <row r="10494" spans="1:1" x14ac:dyDescent="0.35">
      <c r="A10494" s="1"/>
    </row>
    <row r="10495" spans="1:1" x14ac:dyDescent="0.35">
      <c r="A10495" s="1"/>
    </row>
    <row r="10496" spans="1:1" x14ac:dyDescent="0.35">
      <c r="A10496" s="1"/>
    </row>
    <row r="10497" spans="1:1" x14ac:dyDescent="0.35">
      <c r="A10497" s="1"/>
    </row>
    <row r="10498" spans="1:1" x14ac:dyDescent="0.35">
      <c r="A10498" s="1"/>
    </row>
    <row r="10499" spans="1:1" x14ac:dyDescent="0.35">
      <c r="A10499" s="1"/>
    </row>
    <row r="10500" spans="1:1" x14ac:dyDescent="0.35">
      <c r="A10500" s="1"/>
    </row>
    <row r="10501" spans="1:1" x14ac:dyDescent="0.35">
      <c r="A10501" s="1"/>
    </row>
    <row r="10502" spans="1:1" x14ac:dyDescent="0.35">
      <c r="A10502" s="1"/>
    </row>
    <row r="10503" spans="1:1" x14ac:dyDescent="0.35">
      <c r="A10503" s="1"/>
    </row>
    <row r="10504" spans="1:1" x14ac:dyDescent="0.35">
      <c r="A10504" s="1"/>
    </row>
    <row r="10505" spans="1:1" x14ac:dyDescent="0.35">
      <c r="A10505" s="1"/>
    </row>
    <row r="10506" spans="1:1" x14ac:dyDescent="0.35">
      <c r="A10506" s="1"/>
    </row>
    <row r="10507" spans="1:1" x14ac:dyDescent="0.35">
      <c r="A10507" s="1"/>
    </row>
    <row r="10508" spans="1:1" x14ac:dyDescent="0.35">
      <c r="A10508" s="1"/>
    </row>
    <row r="10509" spans="1:1" x14ac:dyDescent="0.35">
      <c r="A10509" s="1"/>
    </row>
    <row r="10510" spans="1:1" x14ac:dyDescent="0.35">
      <c r="A10510" s="1"/>
    </row>
    <row r="10511" spans="1:1" x14ac:dyDescent="0.35">
      <c r="A10511" s="1"/>
    </row>
    <row r="10512" spans="1:1" x14ac:dyDescent="0.35">
      <c r="A10512" s="1"/>
    </row>
    <row r="10513" spans="1:1" x14ac:dyDescent="0.35">
      <c r="A10513" s="1"/>
    </row>
    <row r="10514" spans="1:1" x14ac:dyDescent="0.35">
      <c r="A10514" s="1"/>
    </row>
    <row r="10515" spans="1:1" x14ac:dyDescent="0.35">
      <c r="A10515" s="1"/>
    </row>
    <row r="10516" spans="1:1" x14ac:dyDescent="0.35">
      <c r="A10516" s="1"/>
    </row>
    <row r="10517" spans="1:1" x14ac:dyDescent="0.35">
      <c r="A10517" s="1"/>
    </row>
    <row r="10518" spans="1:1" x14ac:dyDescent="0.35">
      <c r="A10518" s="1"/>
    </row>
    <row r="10519" spans="1:1" x14ac:dyDescent="0.35">
      <c r="A10519" s="1"/>
    </row>
    <row r="10520" spans="1:1" x14ac:dyDescent="0.35">
      <c r="A10520" s="1"/>
    </row>
    <row r="10521" spans="1:1" x14ac:dyDescent="0.35">
      <c r="A10521" s="1"/>
    </row>
    <row r="10522" spans="1:1" x14ac:dyDescent="0.35">
      <c r="A10522" s="1"/>
    </row>
    <row r="10523" spans="1:1" x14ac:dyDescent="0.35">
      <c r="A10523" s="1"/>
    </row>
    <row r="10524" spans="1:1" x14ac:dyDescent="0.35">
      <c r="A10524" s="1"/>
    </row>
    <row r="10525" spans="1:1" x14ac:dyDescent="0.35">
      <c r="A10525" s="1"/>
    </row>
    <row r="10526" spans="1:1" x14ac:dyDescent="0.35">
      <c r="A10526" s="1"/>
    </row>
    <row r="10527" spans="1:1" x14ac:dyDescent="0.35">
      <c r="A10527" s="1"/>
    </row>
    <row r="10528" spans="1:1" x14ac:dyDescent="0.35">
      <c r="A10528" s="1"/>
    </row>
    <row r="10529" spans="1:1" x14ac:dyDescent="0.35">
      <c r="A10529" s="1"/>
    </row>
    <row r="10530" spans="1:1" x14ac:dyDescent="0.35">
      <c r="A10530" s="1"/>
    </row>
    <row r="10531" spans="1:1" x14ac:dyDescent="0.35">
      <c r="A10531" s="1"/>
    </row>
    <row r="10532" spans="1:1" x14ac:dyDescent="0.35">
      <c r="A10532" s="1"/>
    </row>
    <row r="10533" spans="1:1" x14ac:dyDescent="0.35">
      <c r="A10533" s="1"/>
    </row>
    <row r="10534" spans="1:1" x14ac:dyDescent="0.35">
      <c r="A10534" s="1"/>
    </row>
    <row r="10535" spans="1:1" x14ac:dyDescent="0.35">
      <c r="A10535" s="1"/>
    </row>
    <row r="10536" spans="1:1" x14ac:dyDescent="0.35">
      <c r="A10536" s="1"/>
    </row>
    <row r="10537" spans="1:1" x14ac:dyDescent="0.35">
      <c r="A10537" s="1"/>
    </row>
    <row r="10538" spans="1:1" x14ac:dyDescent="0.35">
      <c r="A10538" s="1"/>
    </row>
    <row r="10539" spans="1:1" x14ac:dyDescent="0.35">
      <c r="A10539" s="1"/>
    </row>
    <row r="10540" spans="1:1" x14ac:dyDescent="0.35">
      <c r="A10540" s="1"/>
    </row>
    <row r="10541" spans="1:1" x14ac:dyDescent="0.35">
      <c r="A10541" s="1"/>
    </row>
    <row r="10542" spans="1:1" x14ac:dyDescent="0.35">
      <c r="A10542" s="1"/>
    </row>
    <row r="10543" spans="1:1" x14ac:dyDescent="0.35">
      <c r="A10543" s="1"/>
    </row>
    <row r="10544" spans="1:1" x14ac:dyDescent="0.35">
      <c r="A10544" s="1"/>
    </row>
    <row r="10545" spans="1:1" x14ac:dyDescent="0.35">
      <c r="A10545" s="1"/>
    </row>
    <row r="10546" spans="1:1" x14ac:dyDescent="0.35">
      <c r="A10546" s="1"/>
    </row>
    <row r="10547" spans="1:1" x14ac:dyDescent="0.35">
      <c r="A10547" s="1"/>
    </row>
    <row r="10548" spans="1:1" x14ac:dyDescent="0.35">
      <c r="A10548" s="1"/>
    </row>
    <row r="10549" spans="1:1" x14ac:dyDescent="0.35">
      <c r="A10549" s="1"/>
    </row>
    <row r="10550" spans="1:1" x14ac:dyDescent="0.35">
      <c r="A10550" s="1"/>
    </row>
    <row r="10551" spans="1:1" x14ac:dyDescent="0.35">
      <c r="A10551" s="1"/>
    </row>
    <row r="10552" spans="1:1" x14ac:dyDescent="0.35">
      <c r="A10552" s="1"/>
    </row>
    <row r="10553" spans="1:1" x14ac:dyDescent="0.35">
      <c r="A10553" s="1"/>
    </row>
    <row r="10554" spans="1:1" x14ac:dyDescent="0.35">
      <c r="A10554" s="1"/>
    </row>
    <row r="10555" spans="1:1" x14ac:dyDescent="0.35">
      <c r="A10555" s="1"/>
    </row>
    <row r="10556" spans="1:1" x14ac:dyDescent="0.35">
      <c r="A10556" s="1"/>
    </row>
    <row r="10557" spans="1:1" x14ac:dyDescent="0.35">
      <c r="A10557" s="1"/>
    </row>
    <row r="10558" spans="1:1" x14ac:dyDescent="0.35">
      <c r="A10558" s="1"/>
    </row>
    <row r="10559" spans="1:1" x14ac:dyDescent="0.35">
      <c r="A10559" s="1"/>
    </row>
    <row r="10560" spans="1:1" x14ac:dyDescent="0.35">
      <c r="A10560" s="1"/>
    </row>
    <row r="10561" spans="1:1" x14ac:dyDescent="0.35">
      <c r="A10561" s="1"/>
    </row>
    <row r="10562" spans="1:1" x14ac:dyDescent="0.35">
      <c r="A10562" s="1"/>
    </row>
    <row r="10563" spans="1:1" x14ac:dyDescent="0.35">
      <c r="A10563" s="1"/>
    </row>
    <row r="10564" spans="1:1" x14ac:dyDescent="0.35">
      <c r="A10564" s="1"/>
    </row>
    <row r="10565" spans="1:1" x14ac:dyDescent="0.35">
      <c r="A10565" s="1"/>
    </row>
    <row r="10566" spans="1:1" x14ac:dyDescent="0.35">
      <c r="A10566" s="1"/>
    </row>
    <row r="10567" spans="1:1" x14ac:dyDescent="0.35">
      <c r="A10567" s="1"/>
    </row>
    <row r="10568" spans="1:1" x14ac:dyDescent="0.35">
      <c r="A10568" s="1"/>
    </row>
    <row r="10569" spans="1:1" x14ac:dyDescent="0.35">
      <c r="A10569" s="1"/>
    </row>
    <row r="10570" spans="1:1" x14ac:dyDescent="0.35">
      <c r="A10570" s="1"/>
    </row>
    <row r="10571" spans="1:1" x14ac:dyDescent="0.35">
      <c r="A10571" s="1"/>
    </row>
    <row r="10572" spans="1:1" x14ac:dyDescent="0.35">
      <c r="A10572" s="1"/>
    </row>
    <row r="10573" spans="1:1" x14ac:dyDescent="0.35">
      <c r="A10573" s="1"/>
    </row>
    <row r="10574" spans="1:1" x14ac:dyDescent="0.35">
      <c r="A10574" s="1"/>
    </row>
    <row r="10575" spans="1:1" x14ac:dyDescent="0.35">
      <c r="A10575" s="1"/>
    </row>
    <row r="10576" spans="1:1" x14ac:dyDescent="0.35">
      <c r="A10576" s="1"/>
    </row>
    <row r="10577" spans="1:1" x14ac:dyDescent="0.35">
      <c r="A10577" s="1"/>
    </row>
    <row r="10578" spans="1:1" x14ac:dyDescent="0.35">
      <c r="A10578" s="1"/>
    </row>
    <row r="10579" spans="1:1" x14ac:dyDescent="0.35">
      <c r="A10579" s="1"/>
    </row>
    <row r="10580" spans="1:1" x14ac:dyDescent="0.35">
      <c r="A10580" s="1"/>
    </row>
    <row r="10581" spans="1:1" x14ac:dyDescent="0.35">
      <c r="A10581" s="1"/>
    </row>
    <row r="10582" spans="1:1" x14ac:dyDescent="0.35">
      <c r="A10582" s="1"/>
    </row>
    <row r="10583" spans="1:1" x14ac:dyDescent="0.35">
      <c r="A10583" s="1"/>
    </row>
    <row r="10584" spans="1:1" x14ac:dyDescent="0.35">
      <c r="A10584" s="1"/>
    </row>
    <row r="10585" spans="1:1" x14ac:dyDescent="0.35">
      <c r="A10585" s="1"/>
    </row>
    <row r="10586" spans="1:1" x14ac:dyDescent="0.35">
      <c r="A10586" s="1"/>
    </row>
    <row r="10587" spans="1:1" x14ac:dyDescent="0.35">
      <c r="A10587" s="1"/>
    </row>
    <row r="10588" spans="1:1" x14ac:dyDescent="0.35">
      <c r="A10588" s="1"/>
    </row>
    <row r="10589" spans="1:1" x14ac:dyDescent="0.35">
      <c r="A10589" s="1"/>
    </row>
    <row r="10590" spans="1:1" x14ac:dyDescent="0.35">
      <c r="A10590" s="1"/>
    </row>
    <row r="10591" spans="1:1" x14ac:dyDescent="0.35">
      <c r="A10591" s="1"/>
    </row>
    <row r="10592" spans="1:1" x14ac:dyDescent="0.35">
      <c r="A10592" s="1"/>
    </row>
    <row r="10593" spans="1:1" x14ac:dyDescent="0.35">
      <c r="A10593" s="1"/>
    </row>
    <row r="10594" spans="1:1" x14ac:dyDescent="0.35">
      <c r="A10594" s="1"/>
    </row>
    <row r="10595" spans="1:1" x14ac:dyDescent="0.35">
      <c r="A10595" s="1"/>
    </row>
    <row r="10596" spans="1:1" x14ac:dyDescent="0.35">
      <c r="A10596" s="1"/>
    </row>
    <row r="10597" spans="1:1" x14ac:dyDescent="0.35">
      <c r="A10597" s="1"/>
    </row>
    <row r="10598" spans="1:1" x14ac:dyDescent="0.35">
      <c r="A10598" s="1"/>
    </row>
    <row r="10599" spans="1:1" x14ac:dyDescent="0.35">
      <c r="A10599" s="1"/>
    </row>
    <row r="10600" spans="1:1" x14ac:dyDescent="0.35">
      <c r="A10600" s="1"/>
    </row>
    <row r="10601" spans="1:1" x14ac:dyDescent="0.35">
      <c r="A10601" s="1"/>
    </row>
    <row r="10602" spans="1:1" x14ac:dyDescent="0.35">
      <c r="A10602" s="1"/>
    </row>
    <row r="10603" spans="1:1" x14ac:dyDescent="0.35">
      <c r="A10603" s="1"/>
    </row>
    <row r="10604" spans="1:1" x14ac:dyDescent="0.35">
      <c r="A10604" s="1"/>
    </row>
    <row r="10605" spans="1:1" x14ac:dyDescent="0.35">
      <c r="A10605" s="1"/>
    </row>
    <row r="10606" spans="1:1" x14ac:dyDescent="0.35">
      <c r="A10606" s="1"/>
    </row>
    <row r="10607" spans="1:1" x14ac:dyDescent="0.35">
      <c r="A10607" s="1"/>
    </row>
    <row r="10608" spans="1:1" x14ac:dyDescent="0.35">
      <c r="A10608" s="1"/>
    </row>
    <row r="10609" spans="1:1" x14ac:dyDescent="0.35">
      <c r="A10609" s="1"/>
    </row>
    <row r="10610" spans="1:1" x14ac:dyDescent="0.35">
      <c r="A10610" s="1"/>
    </row>
    <row r="10611" spans="1:1" x14ac:dyDescent="0.35">
      <c r="A10611" s="1"/>
    </row>
    <row r="10612" spans="1:1" x14ac:dyDescent="0.35">
      <c r="A10612" s="1"/>
    </row>
    <row r="10613" spans="1:1" x14ac:dyDescent="0.35">
      <c r="A10613" s="1"/>
    </row>
    <row r="10614" spans="1:1" x14ac:dyDescent="0.35">
      <c r="A10614" s="1"/>
    </row>
    <row r="10615" spans="1:1" x14ac:dyDescent="0.35">
      <c r="A10615" s="1"/>
    </row>
    <row r="10616" spans="1:1" x14ac:dyDescent="0.35">
      <c r="A10616" s="1"/>
    </row>
    <row r="10617" spans="1:1" x14ac:dyDescent="0.35">
      <c r="A10617" s="1"/>
    </row>
    <row r="10618" spans="1:1" x14ac:dyDescent="0.35">
      <c r="A10618" s="1"/>
    </row>
    <row r="10619" spans="1:1" x14ac:dyDescent="0.35">
      <c r="A10619" s="1"/>
    </row>
    <row r="10620" spans="1:1" x14ac:dyDescent="0.35">
      <c r="A10620" s="1"/>
    </row>
    <row r="10621" spans="1:1" x14ac:dyDescent="0.35">
      <c r="A10621" s="1"/>
    </row>
    <row r="10622" spans="1:1" x14ac:dyDescent="0.35">
      <c r="A10622" s="1"/>
    </row>
    <row r="10623" spans="1:1" x14ac:dyDescent="0.35">
      <c r="A10623" s="1"/>
    </row>
    <row r="10624" spans="1:1" x14ac:dyDescent="0.35">
      <c r="A10624" s="1"/>
    </row>
    <row r="10625" spans="1:1" x14ac:dyDescent="0.35">
      <c r="A10625" s="1"/>
    </row>
    <row r="10626" spans="1:1" x14ac:dyDescent="0.35">
      <c r="A10626" s="1"/>
    </row>
    <row r="10627" spans="1:1" x14ac:dyDescent="0.35">
      <c r="A10627" s="1"/>
    </row>
    <row r="10628" spans="1:1" x14ac:dyDescent="0.35">
      <c r="A10628" s="1"/>
    </row>
    <row r="10629" spans="1:1" x14ac:dyDescent="0.35">
      <c r="A10629" s="1"/>
    </row>
    <row r="10630" spans="1:1" x14ac:dyDescent="0.35">
      <c r="A10630" s="1"/>
    </row>
    <row r="10631" spans="1:1" x14ac:dyDescent="0.35">
      <c r="A10631" s="1"/>
    </row>
    <row r="10632" spans="1:1" x14ac:dyDescent="0.35">
      <c r="A10632" s="1"/>
    </row>
    <row r="10633" spans="1:1" x14ac:dyDescent="0.35">
      <c r="A10633" s="1"/>
    </row>
    <row r="10634" spans="1:1" x14ac:dyDescent="0.35">
      <c r="A10634" s="1"/>
    </row>
    <row r="10635" spans="1:1" x14ac:dyDescent="0.35">
      <c r="A10635" s="1"/>
    </row>
    <row r="10636" spans="1:1" x14ac:dyDescent="0.35">
      <c r="A10636" s="1"/>
    </row>
    <row r="10637" spans="1:1" x14ac:dyDescent="0.35">
      <c r="A10637" s="1"/>
    </row>
    <row r="10638" spans="1:1" x14ac:dyDescent="0.35">
      <c r="A10638" s="1"/>
    </row>
    <row r="10639" spans="1:1" x14ac:dyDescent="0.35">
      <c r="A10639" s="1"/>
    </row>
    <row r="10640" spans="1:1" x14ac:dyDescent="0.35">
      <c r="A10640" s="1"/>
    </row>
    <row r="10641" spans="1:1" x14ac:dyDescent="0.35">
      <c r="A10641" s="1"/>
    </row>
    <row r="10642" spans="1:1" x14ac:dyDescent="0.35">
      <c r="A10642" s="1"/>
    </row>
    <row r="10643" spans="1:1" x14ac:dyDescent="0.35">
      <c r="A10643" s="1"/>
    </row>
    <row r="10644" spans="1:1" x14ac:dyDescent="0.35">
      <c r="A10644" s="1"/>
    </row>
    <row r="10645" spans="1:1" x14ac:dyDescent="0.35">
      <c r="A10645" s="1"/>
    </row>
    <row r="10646" spans="1:1" x14ac:dyDescent="0.35">
      <c r="A10646" s="1"/>
    </row>
    <row r="10647" spans="1:1" x14ac:dyDescent="0.35">
      <c r="A10647" s="1"/>
    </row>
    <row r="10648" spans="1:1" x14ac:dyDescent="0.35">
      <c r="A10648" s="1"/>
    </row>
    <row r="10649" spans="1:1" x14ac:dyDescent="0.35">
      <c r="A10649" s="1"/>
    </row>
    <row r="10650" spans="1:1" x14ac:dyDescent="0.35">
      <c r="A10650" s="1"/>
    </row>
    <row r="10651" spans="1:1" x14ac:dyDescent="0.35">
      <c r="A10651" s="1"/>
    </row>
    <row r="10652" spans="1:1" x14ac:dyDescent="0.35">
      <c r="A10652" s="1"/>
    </row>
    <row r="10653" spans="1:1" x14ac:dyDescent="0.35">
      <c r="A10653" s="1"/>
    </row>
    <row r="10654" spans="1:1" x14ac:dyDescent="0.35">
      <c r="A10654" s="1"/>
    </row>
    <row r="10655" spans="1:1" x14ac:dyDescent="0.35">
      <c r="A10655" s="1"/>
    </row>
    <row r="10656" spans="1:1" x14ac:dyDescent="0.35">
      <c r="A10656" s="1"/>
    </row>
    <row r="10657" spans="1:1" x14ac:dyDescent="0.35">
      <c r="A10657" s="1"/>
    </row>
    <row r="10658" spans="1:1" x14ac:dyDescent="0.35">
      <c r="A10658" s="1"/>
    </row>
    <row r="10659" spans="1:1" x14ac:dyDescent="0.35">
      <c r="A10659" s="1"/>
    </row>
    <row r="10660" spans="1:1" x14ac:dyDescent="0.35">
      <c r="A10660" s="1"/>
    </row>
    <row r="10661" spans="1:1" x14ac:dyDescent="0.35">
      <c r="A10661" s="1"/>
    </row>
    <row r="10662" spans="1:1" x14ac:dyDescent="0.35">
      <c r="A10662" s="1"/>
    </row>
    <row r="10663" spans="1:1" x14ac:dyDescent="0.35">
      <c r="A10663" s="1"/>
    </row>
    <row r="10664" spans="1:1" x14ac:dyDescent="0.35">
      <c r="A10664" s="1"/>
    </row>
    <row r="10665" spans="1:1" x14ac:dyDescent="0.35">
      <c r="A10665" s="1"/>
    </row>
    <row r="10666" spans="1:1" x14ac:dyDescent="0.35">
      <c r="A10666" s="1"/>
    </row>
    <row r="10667" spans="1:1" x14ac:dyDescent="0.35">
      <c r="A10667" s="1"/>
    </row>
    <row r="10668" spans="1:1" x14ac:dyDescent="0.35">
      <c r="A10668" s="1"/>
    </row>
    <row r="10669" spans="1:1" x14ac:dyDescent="0.35">
      <c r="A10669" s="1"/>
    </row>
    <row r="10670" spans="1:1" x14ac:dyDescent="0.35">
      <c r="A10670" s="1"/>
    </row>
    <row r="10671" spans="1:1" x14ac:dyDescent="0.35">
      <c r="A10671" s="1"/>
    </row>
    <row r="10672" spans="1:1" x14ac:dyDescent="0.35">
      <c r="A10672" s="1"/>
    </row>
    <row r="10673" spans="1:1" x14ac:dyDescent="0.35">
      <c r="A10673" s="1"/>
    </row>
    <row r="10674" spans="1:1" x14ac:dyDescent="0.35">
      <c r="A10674" s="1"/>
    </row>
    <row r="10675" spans="1:1" x14ac:dyDescent="0.35">
      <c r="A10675" s="1"/>
    </row>
    <row r="10676" spans="1:1" x14ac:dyDescent="0.35">
      <c r="A10676" s="1"/>
    </row>
    <row r="10677" spans="1:1" x14ac:dyDescent="0.35">
      <c r="A10677" s="1"/>
    </row>
    <row r="10678" spans="1:1" x14ac:dyDescent="0.35">
      <c r="A10678" s="1"/>
    </row>
    <row r="10679" spans="1:1" x14ac:dyDescent="0.35">
      <c r="A10679" s="1"/>
    </row>
    <row r="10680" spans="1:1" x14ac:dyDescent="0.35">
      <c r="A10680" s="1"/>
    </row>
    <row r="10681" spans="1:1" x14ac:dyDescent="0.35">
      <c r="A10681" s="1"/>
    </row>
    <row r="10682" spans="1:1" x14ac:dyDescent="0.35">
      <c r="A10682" s="1"/>
    </row>
    <row r="10683" spans="1:1" x14ac:dyDescent="0.35">
      <c r="A10683" s="1"/>
    </row>
    <row r="10684" spans="1:1" x14ac:dyDescent="0.35">
      <c r="A10684" s="1"/>
    </row>
    <row r="10685" spans="1:1" x14ac:dyDescent="0.35">
      <c r="A10685" s="1"/>
    </row>
    <row r="10686" spans="1:1" x14ac:dyDescent="0.35">
      <c r="A10686" s="1"/>
    </row>
    <row r="10687" spans="1:1" x14ac:dyDescent="0.35">
      <c r="A10687" s="1"/>
    </row>
    <row r="10688" spans="1:1" x14ac:dyDescent="0.35">
      <c r="A10688" s="1"/>
    </row>
    <row r="10689" spans="1:1" x14ac:dyDescent="0.35">
      <c r="A10689" s="1"/>
    </row>
    <row r="10690" spans="1:1" x14ac:dyDescent="0.35">
      <c r="A10690" s="1"/>
    </row>
    <row r="10691" spans="1:1" x14ac:dyDescent="0.35">
      <c r="A10691" s="1"/>
    </row>
    <row r="10692" spans="1:1" x14ac:dyDescent="0.35">
      <c r="A10692" s="1"/>
    </row>
    <row r="10693" spans="1:1" x14ac:dyDescent="0.35">
      <c r="A10693" s="1"/>
    </row>
    <row r="10694" spans="1:1" x14ac:dyDescent="0.35">
      <c r="A10694" s="1"/>
    </row>
    <row r="10695" spans="1:1" x14ac:dyDescent="0.35">
      <c r="A10695" s="1"/>
    </row>
    <row r="10696" spans="1:1" x14ac:dyDescent="0.35">
      <c r="A10696" s="1"/>
    </row>
    <row r="10697" spans="1:1" x14ac:dyDescent="0.35">
      <c r="A10697" s="1"/>
    </row>
    <row r="10698" spans="1:1" x14ac:dyDescent="0.35">
      <c r="A10698" s="1"/>
    </row>
    <row r="10699" spans="1:1" x14ac:dyDescent="0.35">
      <c r="A10699" s="1"/>
    </row>
    <row r="10700" spans="1:1" x14ac:dyDescent="0.35">
      <c r="A10700" s="1"/>
    </row>
    <row r="10701" spans="1:1" x14ac:dyDescent="0.35">
      <c r="A10701" s="1"/>
    </row>
    <row r="10702" spans="1:1" x14ac:dyDescent="0.35">
      <c r="A10702" s="1"/>
    </row>
    <row r="10703" spans="1:1" x14ac:dyDescent="0.35">
      <c r="A10703" s="1"/>
    </row>
    <row r="10704" spans="1:1" x14ac:dyDescent="0.35">
      <c r="A10704" s="1"/>
    </row>
    <row r="10705" spans="1:1" x14ac:dyDescent="0.35">
      <c r="A10705" s="1"/>
    </row>
    <row r="10706" spans="1:1" x14ac:dyDescent="0.35">
      <c r="A10706" s="1"/>
    </row>
    <row r="10707" spans="1:1" x14ac:dyDescent="0.35">
      <c r="A10707" s="1"/>
    </row>
    <row r="10708" spans="1:1" x14ac:dyDescent="0.35">
      <c r="A10708" s="1"/>
    </row>
    <row r="10709" spans="1:1" x14ac:dyDescent="0.35">
      <c r="A10709" s="1"/>
    </row>
    <row r="10710" spans="1:1" x14ac:dyDescent="0.35">
      <c r="A10710" s="1"/>
    </row>
    <row r="10711" spans="1:1" x14ac:dyDescent="0.35">
      <c r="A10711" s="1"/>
    </row>
    <row r="10712" spans="1:1" x14ac:dyDescent="0.35">
      <c r="A10712" s="1"/>
    </row>
    <row r="10713" spans="1:1" x14ac:dyDescent="0.35">
      <c r="A10713" s="1"/>
    </row>
    <row r="10714" spans="1:1" x14ac:dyDescent="0.35">
      <c r="A10714" s="1"/>
    </row>
    <row r="10715" spans="1:1" x14ac:dyDescent="0.35">
      <c r="A10715" s="1"/>
    </row>
    <row r="10716" spans="1:1" x14ac:dyDescent="0.35">
      <c r="A10716" s="1"/>
    </row>
    <row r="10717" spans="1:1" x14ac:dyDescent="0.35">
      <c r="A10717" s="1"/>
    </row>
    <row r="10718" spans="1:1" x14ac:dyDescent="0.35">
      <c r="A10718" s="1"/>
    </row>
    <row r="10719" spans="1:1" x14ac:dyDescent="0.35">
      <c r="A10719" s="1"/>
    </row>
    <row r="10720" spans="1:1" x14ac:dyDescent="0.35">
      <c r="A10720" s="1"/>
    </row>
    <row r="10721" spans="1:1" x14ac:dyDescent="0.35">
      <c r="A10721" s="1"/>
    </row>
    <row r="10722" spans="1:1" x14ac:dyDescent="0.35">
      <c r="A10722" s="1"/>
    </row>
    <row r="10723" spans="1:1" x14ac:dyDescent="0.35">
      <c r="A10723" s="1"/>
    </row>
    <row r="10724" spans="1:1" x14ac:dyDescent="0.35">
      <c r="A10724" s="1"/>
    </row>
    <row r="10725" spans="1:1" x14ac:dyDescent="0.35">
      <c r="A10725" s="1"/>
    </row>
    <row r="10726" spans="1:1" x14ac:dyDescent="0.35">
      <c r="A10726" s="1"/>
    </row>
    <row r="10727" spans="1:1" x14ac:dyDescent="0.35">
      <c r="A10727" s="1"/>
    </row>
    <row r="10728" spans="1:1" x14ac:dyDescent="0.35">
      <c r="A10728" s="1"/>
    </row>
    <row r="10729" spans="1:1" x14ac:dyDescent="0.35">
      <c r="A10729" s="1"/>
    </row>
    <row r="10730" spans="1:1" x14ac:dyDescent="0.35">
      <c r="A10730" s="1"/>
    </row>
    <row r="10731" spans="1:1" x14ac:dyDescent="0.35">
      <c r="A10731" s="1"/>
    </row>
    <row r="10732" spans="1:1" x14ac:dyDescent="0.35">
      <c r="A10732" s="1"/>
    </row>
    <row r="10733" spans="1:1" x14ac:dyDescent="0.35">
      <c r="A10733" s="1"/>
    </row>
    <row r="10734" spans="1:1" x14ac:dyDescent="0.35">
      <c r="A10734" s="1"/>
    </row>
    <row r="10735" spans="1:1" x14ac:dyDescent="0.35">
      <c r="A10735" s="1"/>
    </row>
    <row r="10736" spans="1:1" x14ac:dyDescent="0.35">
      <c r="A10736" s="1"/>
    </row>
    <row r="10737" spans="1:1" x14ac:dyDescent="0.35">
      <c r="A10737" s="1"/>
    </row>
    <row r="10738" spans="1:1" x14ac:dyDescent="0.35">
      <c r="A10738" s="1"/>
    </row>
    <row r="10739" spans="1:1" x14ac:dyDescent="0.35">
      <c r="A10739" s="1"/>
    </row>
    <row r="10740" spans="1:1" x14ac:dyDescent="0.35">
      <c r="A10740" s="1"/>
    </row>
    <row r="10741" spans="1:1" x14ac:dyDescent="0.35">
      <c r="A10741" s="1"/>
    </row>
    <row r="10742" spans="1:1" x14ac:dyDescent="0.35">
      <c r="A10742" s="1"/>
    </row>
    <row r="10743" spans="1:1" x14ac:dyDescent="0.35">
      <c r="A10743" s="1"/>
    </row>
    <row r="10744" spans="1:1" x14ac:dyDescent="0.35">
      <c r="A10744" s="1"/>
    </row>
    <row r="10745" spans="1:1" x14ac:dyDescent="0.35">
      <c r="A10745" s="1"/>
    </row>
    <row r="10746" spans="1:1" x14ac:dyDescent="0.35">
      <c r="A10746" s="1"/>
    </row>
    <row r="10747" spans="1:1" x14ac:dyDescent="0.35">
      <c r="A10747" s="1"/>
    </row>
    <row r="10748" spans="1:1" x14ac:dyDescent="0.35">
      <c r="A10748" s="1"/>
    </row>
    <row r="10749" spans="1:1" x14ac:dyDescent="0.35">
      <c r="A10749" s="1"/>
    </row>
    <row r="10750" spans="1:1" x14ac:dyDescent="0.35">
      <c r="A10750" s="1"/>
    </row>
    <row r="10751" spans="1:1" x14ac:dyDescent="0.35">
      <c r="A10751" s="1"/>
    </row>
    <row r="10752" spans="1:1" x14ac:dyDescent="0.35">
      <c r="A10752" s="1"/>
    </row>
    <row r="10753" spans="1:1" x14ac:dyDescent="0.35">
      <c r="A10753" s="1"/>
    </row>
    <row r="10754" spans="1:1" x14ac:dyDescent="0.35">
      <c r="A10754" s="1"/>
    </row>
    <row r="10755" spans="1:1" x14ac:dyDescent="0.35">
      <c r="A10755" s="1"/>
    </row>
    <row r="10756" spans="1:1" x14ac:dyDescent="0.35">
      <c r="A10756" s="1"/>
    </row>
    <row r="10757" spans="1:1" x14ac:dyDescent="0.35">
      <c r="A10757" s="1"/>
    </row>
    <row r="10758" spans="1:1" x14ac:dyDescent="0.35">
      <c r="A10758" s="1"/>
    </row>
    <row r="10759" spans="1:1" x14ac:dyDescent="0.35">
      <c r="A10759" s="1"/>
    </row>
    <row r="10760" spans="1:1" x14ac:dyDescent="0.35">
      <c r="A10760" s="1"/>
    </row>
    <row r="10761" spans="1:1" x14ac:dyDescent="0.35">
      <c r="A10761" s="1"/>
    </row>
    <row r="10762" spans="1:1" x14ac:dyDescent="0.35">
      <c r="A10762" s="1"/>
    </row>
    <row r="10763" spans="1:1" x14ac:dyDescent="0.35">
      <c r="A10763" s="1"/>
    </row>
    <row r="10764" spans="1:1" x14ac:dyDescent="0.35">
      <c r="A10764" s="1"/>
    </row>
    <row r="10765" spans="1:1" x14ac:dyDescent="0.35">
      <c r="A10765" s="1"/>
    </row>
    <row r="10766" spans="1:1" x14ac:dyDescent="0.35">
      <c r="A10766" s="1"/>
    </row>
    <row r="10767" spans="1:1" x14ac:dyDescent="0.35">
      <c r="A10767" s="1"/>
    </row>
    <row r="10768" spans="1:1" x14ac:dyDescent="0.35">
      <c r="A10768" s="1"/>
    </row>
    <row r="10769" spans="1:1" x14ac:dyDescent="0.35">
      <c r="A10769" s="1"/>
    </row>
    <row r="10770" spans="1:1" x14ac:dyDescent="0.35">
      <c r="A10770" s="1"/>
    </row>
    <row r="10771" spans="1:1" x14ac:dyDescent="0.35">
      <c r="A10771" s="1"/>
    </row>
    <row r="10772" spans="1:1" x14ac:dyDescent="0.35">
      <c r="A10772" s="1"/>
    </row>
    <row r="10773" spans="1:1" x14ac:dyDescent="0.35">
      <c r="A10773" s="1"/>
    </row>
    <row r="10774" spans="1:1" x14ac:dyDescent="0.35">
      <c r="A10774" s="1"/>
    </row>
    <row r="10775" spans="1:1" x14ac:dyDescent="0.35">
      <c r="A10775" s="1"/>
    </row>
    <row r="10776" spans="1:1" x14ac:dyDescent="0.35">
      <c r="A10776" s="1"/>
    </row>
    <row r="10777" spans="1:1" x14ac:dyDescent="0.35">
      <c r="A10777" s="1"/>
    </row>
    <row r="10778" spans="1:1" x14ac:dyDescent="0.35">
      <c r="A10778" s="1"/>
    </row>
    <row r="10779" spans="1:1" x14ac:dyDescent="0.35">
      <c r="A10779" s="1"/>
    </row>
    <row r="10780" spans="1:1" x14ac:dyDescent="0.35">
      <c r="A10780" s="1"/>
    </row>
    <row r="10781" spans="1:1" x14ac:dyDescent="0.35">
      <c r="A10781" s="1"/>
    </row>
    <row r="10782" spans="1:1" x14ac:dyDescent="0.35">
      <c r="A10782" s="1"/>
    </row>
    <row r="10783" spans="1:1" x14ac:dyDescent="0.35">
      <c r="A10783" s="1"/>
    </row>
    <row r="10784" spans="1:1" x14ac:dyDescent="0.35">
      <c r="A10784" s="1"/>
    </row>
    <row r="10785" spans="1:1" x14ac:dyDescent="0.35">
      <c r="A10785" s="1"/>
    </row>
    <row r="10786" spans="1:1" x14ac:dyDescent="0.35">
      <c r="A10786" s="1"/>
    </row>
    <row r="10787" spans="1:1" x14ac:dyDescent="0.35">
      <c r="A10787" s="1"/>
    </row>
    <row r="10788" spans="1:1" x14ac:dyDescent="0.35">
      <c r="A10788" s="1"/>
    </row>
    <row r="10789" spans="1:1" x14ac:dyDescent="0.35">
      <c r="A10789" s="1"/>
    </row>
    <row r="10790" spans="1:1" x14ac:dyDescent="0.35">
      <c r="A10790" s="1"/>
    </row>
    <row r="10791" spans="1:1" x14ac:dyDescent="0.35">
      <c r="A10791" s="1"/>
    </row>
    <row r="10792" spans="1:1" x14ac:dyDescent="0.35">
      <c r="A10792" s="1"/>
    </row>
    <row r="10793" spans="1:1" x14ac:dyDescent="0.35">
      <c r="A10793" s="1"/>
    </row>
    <row r="10794" spans="1:1" x14ac:dyDescent="0.35">
      <c r="A10794" s="1"/>
    </row>
    <row r="10795" spans="1:1" x14ac:dyDescent="0.35">
      <c r="A10795" s="1"/>
    </row>
    <row r="10796" spans="1:1" x14ac:dyDescent="0.35">
      <c r="A10796" s="1"/>
    </row>
    <row r="10797" spans="1:1" x14ac:dyDescent="0.35">
      <c r="A10797" s="1"/>
    </row>
    <row r="10798" spans="1:1" x14ac:dyDescent="0.35">
      <c r="A10798" s="1"/>
    </row>
    <row r="10799" spans="1:1" x14ac:dyDescent="0.35">
      <c r="A10799" s="1"/>
    </row>
    <row r="10800" spans="1:1" x14ac:dyDescent="0.35">
      <c r="A10800" s="1"/>
    </row>
    <row r="10801" spans="1:1" x14ac:dyDescent="0.35">
      <c r="A10801" s="1"/>
    </row>
    <row r="10802" spans="1:1" x14ac:dyDescent="0.35">
      <c r="A10802" s="1"/>
    </row>
    <row r="10803" spans="1:1" x14ac:dyDescent="0.35">
      <c r="A10803" s="1"/>
    </row>
    <row r="10804" spans="1:1" x14ac:dyDescent="0.35">
      <c r="A10804" s="1"/>
    </row>
    <row r="10805" spans="1:1" x14ac:dyDescent="0.35">
      <c r="A10805" s="1"/>
    </row>
    <row r="10806" spans="1:1" x14ac:dyDescent="0.35">
      <c r="A10806" s="1"/>
    </row>
    <row r="10807" spans="1:1" x14ac:dyDescent="0.35">
      <c r="A10807" s="1"/>
    </row>
    <row r="10808" spans="1:1" x14ac:dyDescent="0.35">
      <c r="A10808" s="1"/>
    </row>
    <row r="10809" spans="1:1" x14ac:dyDescent="0.35">
      <c r="A10809" s="1"/>
    </row>
    <row r="10810" spans="1:1" x14ac:dyDescent="0.35">
      <c r="A10810" s="1"/>
    </row>
    <row r="10811" spans="1:1" x14ac:dyDescent="0.35">
      <c r="A10811" s="1"/>
    </row>
    <row r="10812" spans="1:1" x14ac:dyDescent="0.35">
      <c r="A10812" s="1"/>
    </row>
    <row r="10813" spans="1:1" x14ac:dyDescent="0.35">
      <c r="A10813" s="1"/>
    </row>
    <row r="10814" spans="1:1" x14ac:dyDescent="0.35">
      <c r="A10814" s="1"/>
    </row>
    <row r="10815" spans="1:1" x14ac:dyDescent="0.35">
      <c r="A10815" s="1"/>
    </row>
    <row r="10816" spans="1:1" x14ac:dyDescent="0.35">
      <c r="A10816" s="1"/>
    </row>
    <row r="10817" spans="1:1" x14ac:dyDescent="0.35">
      <c r="A10817" s="1"/>
    </row>
    <row r="10818" spans="1:1" x14ac:dyDescent="0.35">
      <c r="A10818" s="1"/>
    </row>
    <row r="10819" spans="1:1" x14ac:dyDescent="0.35">
      <c r="A10819" s="1"/>
    </row>
    <row r="10820" spans="1:1" x14ac:dyDescent="0.35">
      <c r="A10820" s="1"/>
    </row>
    <row r="10821" spans="1:1" x14ac:dyDescent="0.35">
      <c r="A10821" s="1"/>
    </row>
    <row r="10822" spans="1:1" x14ac:dyDescent="0.35">
      <c r="A10822" s="1"/>
    </row>
    <row r="10823" spans="1:1" x14ac:dyDescent="0.35">
      <c r="A10823" s="1"/>
    </row>
    <row r="10824" spans="1:1" x14ac:dyDescent="0.35">
      <c r="A10824" s="1"/>
    </row>
    <row r="10825" spans="1:1" x14ac:dyDescent="0.35">
      <c r="A10825" s="1"/>
    </row>
    <row r="10826" spans="1:1" x14ac:dyDescent="0.35">
      <c r="A10826" s="1"/>
    </row>
    <row r="10827" spans="1:1" x14ac:dyDescent="0.35">
      <c r="A10827" s="1"/>
    </row>
    <row r="10828" spans="1:1" x14ac:dyDescent="0.35">
      <c r="A10828" s="1"/>
    </row>
    <row r="10829" spans="1:1" x14ac:dyDescent="0.35">
      <c r="A10829" s="1"/>
    </row>
    <row r="10830" spans="1:1" x14ac:dyDescent="0.35">
      <c r="A10830" s="1"/>
    </row>
    <row r="10831" spans="1:1" x14ac:dyDescent="0.35">
      <c r="A10831" s="1"/>
    </row>
    <row r="10832" spans="1:1" x14ac:dyDescent="0.35">
      <c r="A10832" s="1"/>
    </row>
    <row r="10833" spans="1:1" x14ac:dyDescent="0.35">
      <c r="A10833" s="1"/>
    </row>
    <row r="10834" spans="1:1" x14ac:dyDescent="0.35">
      <c r="A10834" s="1"/>
    </row>
    <row r="10835" spans="1:1" x14ac:dyDescent="0.35">
      <c r="A10835" s="1"/>
    </row>
    <row r="10836" spans="1:1" x14ac:dyDescent="0.35">
      <c r="A10836" s="1"/>
    </row>
    <row r="10837" spans="1:1" x14ac:dyDescent="0.35">
      <c r="A10837" s="1"/>
    </row>
    <row r="10838" spans="1:1" x14ac:dyDescent="0.35">
      <c r="A10838" s="1"/>
    </row>
    <row r="10839" spans="1:1" x14ac:dyDescent="0.35">
      <c r="A10839" s="1"/>
    </row>
    <row r="10840" spans="1:1" x14ac:dyDescent="0.35">
      <c r="A10840" s="1"/>
    </row>
    <row r="10841" spans="1:1" x14ac:dyDescent="0.35">
      <c r="A10841" s="1"/>
    </row>
    <row r="10842" spans="1:1" x14ac:dyDescent="0.35">
      <c r="A10842" s="1"/>
    </row>
    <row r="10843" spans="1:1" x14ac:dyDescent="0.35">
      <c r="A10843" s="1"/>
    </row>
    <row r="10844" spans="1:1" x14ac:dyDescent="0.35">
      <c r="A10844" s="1"/>
    </row>
    <row r="10845" spans="1:1" x14ac:dyDescent="0.35">
      <c r="A10845" s="1"/>
    </row>
    <row r="10846" spans="1:1" x14ac:dyDescent="0.35">
      <c r="A10846" s="1"/>
    </row>
    <row r="10847" spans="1:1" x14ac:dyDescent="0.35">
      <c r="A10847" s="1"/>
    </row>
    <row r="10848" spans="1:1" x14ac:dyDescent="0.35">
      <c r="A10848" s="1"/>
    </row>
    <row r="10849" spans="1:1" x14ac:dyDescent="0.35">
      <c r="A10849" s="1"/>
    </row>
    <row r="10850" spans="1:1" x14ac:dyDescent="0.35">
      <c r="A10850" s="1"/>
    </row>
    <row r="10851" spans="1:1" x14ac:dyDescent="0.35">
      <c r="A10851" s="1"/>
    </row>
    <row r="10852" spans="1:1" x14ac:dyDescent="0.35">
      <c r="A10852" s="1"/>
    </row>
    <row r="10853" spans="1:1" x14ac:dyDescent="0.35">
      <c r="A10853" s="1"/>
    </row>
    <row r="10854" spans="1:1" x14ac:dyDescent="0.35">
      <c r="A10854" s="1"/>
    </row>
    <row r="10855" spans="1:1" x14ac:dyDescent="0.35">
      <c r="A10855" s="1"/>
    </row>
    <row r="10856" spans="1:1" x14ac:dyDescent="0.35">
      <c r="A10856" s="1"/>
    </row>
    <row r="10857" spans="1:1" x14ac:dyDescent="0.35">
      <c r="A10857" s="1"/>
    </row>
    <row r="10858" spans="1:1" x14ac:dyDescent="0.35">
      <c r="A10858" s="1"/>
    </row>
    <row r="10859" spans="1:1" x14ac:dyDescent="0.35">
      <c r="A10859" s="1"/>
    </row>
    <row r="10860" spans="1:1" x14ac:dyDescent="0.35">
      <c r="A10860" s="1"/>
    </row>
    <row r="10861" spans="1:1" x14ac:dyDescent="0.35">
      <c r="A10861" s="1"/>
    </row>
    <row r="10862" spans="1:1" x14ac:dyDescent="0.35">
      <c r="A10862" s="1"/>
    </row>
    <row r="10863" spans="1:1" x14ac:dyDescent="0.35">
      <c r="A10863" s="1"/>
    </row>
    <row r="10864" spans="1:1" x14ac:dyDescent="0.35">
      <c r="A10864" s="1"/>
    </row>
    <row r="10865" spans="1:1" x14ac:dyDescent="0.35">
      <c r="A10865" s="1"/>
    </row>
    <row r="10866" spans="1:1" x14ac:dyDescent="0.35">
      <c r="A10866" s="1"/>
    </row>
    <row r="10867" spans="1:1" x14ac:dyDescent="0.35">
      <c r="A10867" s="1"/>
    </row>
    <row r="10868" spans="1:1" x14ac:dyDescent="0.35">
      <c r="A10868" s="1"/>
    </row>
    <row r="10869" spans="1:1" x14ac:dyDescent="0.35">
      <c r="A10869" s="1"/>
    </row>
    <row r="10870" spans="1:1" x14ac:dyDescent="0.35">
      <c r="A10870" s="1"/>
    </row>
    <row r="10871" spans="1:1" x14ac:dyDescent="0.35">
      <c r="A10871" s="1"/>
    </row>
    <row r="10872" spans="1:1" x14ac:dyDescent="0.35">
      <c r="A10872" s="1"/>
    </row>
    <row r="10873" spans="1:1" x14ac:dyDescent="0.35">
      <c r="A10873" s="1"/>
    </row>
    <row r="10874" spans="1:1" x14ac:dyDescent="0.35">
      <c r="A10874" s="1"/>
    </row>
    <row r="10875" spans="1:1" x14ac:dyDescent="0.35">
      <c r="A10875" s="1"/>
    </row>
    <row r="10876" spans="1:1" x14ac:dyDescent="0.35">
      <c r="A10876" s="1"/>
    </row>
    <row r="10877" spans="1:1" x14ac:dyDescent="0.35">
      <c r="A10877" s="1"/>
    </row>
    <row r="10878" spans="1:1" x14ac:dyDescent="0.35">
      <c r="A10878" s="1"/>
    </row>
    <row r="10879" spans="1:1" x14ac:dyDescent="0.35">
      <c r="A10879" s="1"/>
    </row>
    <row r="10880" spans="1:1" x14ac:dyDescent="0.35">
      <c r="A10880" s="1"/>
    </row>
    <row r="10881" spans="1:1" x14ac:dyDescent="0.35">
      <c r="A10881" s="1"/>
    </row>
    <row r="10882" spans="1:1" x14ac:dyDescent="0.35">
      <c r="A10882" s="1"/>
    </row>
    <row r="10883" spans="1:1" x14ac:dyDescent="0.35">
      <c r="A10883" s="1"/>
    </row>
    <row r="10884" spans="1:1" x14ac:dyDescent="0.35">
      <c r="A10884" s="1"/>
    </row>
    <row r="10885" spans="1:1" x14ac:dyDescent="0.35">
      <c r="A10885" s="1"/>
    </row>
    <row r="10886" spans="1:1" x14ac:dyDescent="0.35">
      <c r="A10886" s="1"/>
    </row>
    <row r="10887" spans="1:1" x14ac:dyDescent="0.35">
      <c r="A10887" s="1"/>
    </row>
    <row r="10888" spans="1:1" x14ac:dyDescent="0.35">
      <c r="A10888" s="1"/>
    </row>
    <row r="10889" spans="1:1" x14ac:dyDescent="0.35">
      <c r="A10889" s="1"/>
    </row>
    <row r="10890" spans="1:1" x14ac:dyDescent="0.35">
      <c r="A10890" s="1"/>
    </row>
    <row r="10891" spans="1:1" x14ac:dyDescent="0.35">
      <c r="A10891" s="1"/>
    </row>
    <row r="10892" spans="1:1" x14ac:dyDescent="0.35">
      <c r="A10892" s="1"/>
    </row>
    <row r="10893" spans="1:1" x14ac:dyDescent="0.35">
      <c r="A10893" s="1"/>
    </row>
    <row r="10894" spans="1:1" x14ac:dyDescent="0.35">
      <c r="A10894" s="1"/>
    </row>
    <row r="10895" spans="1:1" x14ac:dyDescent="0.35">
      <c r="A10895" s="1"/>
    </row>
    <row r="10896" spans="1:1" x14ac:dyDescent="0.35">
      <c r="A10896" s="1"/>
    </row>
    <row r="10897" spans="1:1" x14ac:dyDescent="0.35">
      <c r="A10897" s="1"/>
    </row>
    <row r="10898" spans="1:1" x14ac:dyDescent="0.35">
      <c r="A10898" s="1"/>
    </row>
    <row r="10899" spans="1:1" x14ac:dyDescent="0.35">
      <c r="A10899" s="1"/>
    </row>
    <row r="10900" spans="1:1" x14ac:dyDescent="0.35">
      <c r="A10900" s="1"/>
    </row>
    <row r="10901" spans="1:1" x14ac:dyDescent="0.35">
      <c r="A10901" s="1"/>
    </row>
    <row r="10902" spans="1:1" x14ac:dyDescent="0.35">
      <c r="A10902" s="1"/>
    </row>
    <row r="10903" spans="1:1" x14ac:dyDescent="0.35">
      <c r="A10903" s="1"/>
    </row>
    <row r="10904" spans="1:1" x14ac:dyDescent="0.35">
      <c r="A10904" s="1"/>
    </row>
    <row r="10905" spans="1:1" x14ac:dyDescent="0.35">
      <c r="A10905" s="1"/>
    </row>
    <row r="10906" spans="1:1" x14ac:dyDescent="0.35">
      <c r="A10906" s="1"/>
    </row>
    <row r="10907" spans="1:1" x14ac:dyDescent="0.35">
      <c r="A10907" s="1"/>
    </row>
    <row r="10908" spans="1:1" x14ac:dyDescent="0.35">
      <c r="A10908" s="1"/>
    </row>
    <row r="10909" spans="1:1" x14ac:dyDescent="0.35">
      <c r="A10909" s="1"/>
    </row>
    <row r="10910" spans="1:1" x14ac:dyDescent="0.35">
      <c r="A10910" s="1"/>
    </row>
    <row r="10911" spans="1:1" x14ac:dyDescent="0.35">
      <c r="A10911" s="1"/>
    </row>
    <row r="10912" spans="1:1" x14ac:dyDescent="0.35">
      <c r="A10912" s="1"/>
    </row>
    <row r="10913" spans="1:1" x14ac:dyDescent="0.35">
      <c r="A10913" s="1"/>
    </row>
    <row r="10914" spans="1:1" x14ac:dyDescent="0.35">
      <c r="A10914" s="1"/>
    </row>
    <row r="10915" spans="1:1" x14ac:dyDescent="0.35">
      <c r="A10915" s="1"/>
    </row>
    <row r="10916" spans="1:1" x14ac:dyDescent="0.35">
      <c r="A10916" s="1"/>
    </row>
    <row r="10917" spans="1:1" x14ac:dyDescent="0.35">
      <c r="A10917" s="1"/>
    </row>
    <row r="10918" spans="1:1" x14ac:dyDescent="0.35">
      <c r="A10918" s="1"/>
    </row>
    <row r="10919" spans="1:1" x14ac:dyDescent="0.35">
      <c r="A10919" s="1"/>
    </row>
    <row r="10920" spans="1:1" x14ac:dyDescent="0.35">
      <c r="A10920" s="1"/>
    </row>
    <row r="10921" spans="1:1" x14ac:dyDescent="0.35">
      <c r="A10921" s="1"/>
    </row>
    <row r="10922" spans="1:1" x14ac:dyDescent="0.35">
      <c r="A10922" s="1"/>
    </row>
    <row r="10923" spans="1:1" x14ac:dyDescent="0.35">
      <c r="A10923" s="1"/>
    </row>
    <row r="10924" spans="1:1" x14ac:dyDescent="0.35">
      <c r="A10924" s="1"/>
    </row>
    <row r="10925" spans="1:1" x14ac:dyDescent="0.35">
      <c r="A10925" s="1"/>
    </row>
    <row r="10926" spans="1:1" x14ac:dyDescent="0.35">
      <c r="A10926" s="1"/>
    </row>
    <row r="10927" spans="1:1" x14ac:dyDescent="0.35">
      <c r="A10927" s="1"/>
    </row>
    <row r="10928" spans="1:1" x14ac:dyDescent="0.35">
      <c r="A10928" s="1"/>
    </row>
    <row r="10929" spans="1:1" x14ac:dyDescent="0.35">
      <c r="A10929" s="1"/>
    </row>
    <row r="10930" spans="1:1" x14ac:dyDescent="0.35">
      <c r="A10930" s="1"/>
    </row>
    <row r="10931" spans="1:1" x14ac:dyDescent="0.35">
      <c r="A10931" s="1"/>
    </row>
    <row r="10932" spans="1:1" x14ac:dyDescent="0.35">
      <c r="A10932" s="1"/>
    </row>
    <row r="10933" spans="1:1" x14ac:dyDescent="0.35">
      <c r="A10933" s="1"/>
    </row>
    <row r="10934" spans="1:1" x14ac:dyDescent="0.35">
      <c r="A10934" s="1"/>
    </row>
    <row r="10935" spans="1:1" x14ac:dyDescent="0.35">
      <c r="A10935" s="1"/>
    </row>
    <row r="10936" spans="1:1" x14ac:dyDescent="0.35">
      <c r="A10936" s="1"/>
    </row>
    <row r="10937" spans="1:1" x14ac:dyDescent="0.35">
      <c r="A10937" s="1"/>
    </row>
    <row r="10938" spans="1:1" x14ac:dyDescent="0.35">
      <c r="A10938" s="1"/>
    </row>
    <row r="10939" spans="1:1" x14ac:dyDescent="0.35">
      <c r="A10939" s="1"/>
    </row>
    <row r="10940" spans="1:1" x14ac:dyDescent="0.35">
      <c r="A10940" s="1"/>
    </row>
    <row r="10941" spans="1:1" x14ac:dyDescent="0.35">
      <c r="A10941" s="1"/>
    </row>
    <row r="10942" spans="1:1" x14ac:dyDescent="0.35">
      <c r="A10942" s="1"/>
    </row>
    <row r="10943" spans="1:1" x14ac:dyDescent="0.35">
      <c r="A10943" s="1"/>
    </row>
    <row r="10944" spans="1:1" x14ac:dyDescent="0.35">
      <c r="A10944" s="1"/>
    </row>
    <row r="10945" spans="1:1" x14ac:dyDescent="0.35">
      <c r="A10945" s="1"/>
    </row>
    <row r="10946" spans="1:1" x14ac:dyDescent="0.35">
      <c r="A10946" s="1"/>
    </row>
    <row r="10947" spans="1:1" x14ac:dyDescent="0.35">
      <c r="A10947" s="1"/>
    </row>
    <row r="10948" spans="1:1" x14ac:dyDescent="0.35">
      <c r="A10948" s="1"/>
    </row>
    <row r="10949" spans="1:1" x14ac:dyDescent="0.35">
      <c r="A10949" s="1"/>
    </row>
    <row r="10950" spans="1:1" x14ac:dyDescent="0.35">
      <c r="A10950" s="1"/>
    </row>
    <row r="10951" spans="1:1" x14ac:dyDescent="0.35">
      <c r="A10951" s="1"/>
    </row>
    <row r="10952" spans="1:1" x14ac:dyDescent="0.35">
      <c r="A10952" s="1"/>
    </row>
    <row r="10953" spans="1:1" x14ac:dyDescent="0.35">
      <c r="A10953" s="1"/>
    </row>
    <row r="10954" spans="1:1" x14ac:dyDescent="0.35">
      <c r="A10954" s="1"/>
    </row>
    <row r="10955" spans="1:1" x14ac:dyDescent="0.35">
      <c r="A10955" s="1"/>
    </row>
    <row r="10956" spans="1:1" x14ac:dyDescent="0.35">
      <c r="A10956" s="1"/>
    </row>
    <row r="10957" spans="1:1" x14ac:dyDescent="0.35">
      <c r="A10957" s="1"/>
    </row>
    <row r="10958" spans="1:1" x14ac:dyDescent="0.35">
      <c r="A10958" s="1"/>
    </row>
    <row r="10959" spans="1:1" x14ac:dyDescent="0.35">
      <c r="A10959" s="1"/>
    </row>
    <row r="10960" spans="1:1" x14ac:dyDescent="0.35">
      <c r="A10960" s="1"/>
    </row>
    <row r="10961" spans="1:1" x14ac:dyDescent="0.35">
      <c r="A10961" s="1"/>
    </row>
    <row r="10962" spans="1:1" x14ac:dyDescent="0.35">
      <c r="A10962" s="1"/>
    </row>
    <row r="10963" spans="1:1" x14ac:dyDescent="0.35">
      <c r="A10963" s="1"/>
    </row>
    <row r="10964" spans="1:1" x14ac:dyDescent="0.35">
      <c r="A10964" s="1"/>
    </row>
    <row r="10965" spans="1:1" x14ac:dyDescent="0.35">
      <c r="A10965" s="1"/>
    </row>
    <row r="10966" spans="1:1" x14ac:dyDescent="0.35">
      <c r="A10966" s="1"/>
    </row>
    <row r="10967" spans="1:1" x14ac:dyDescent="0.35">
      <c r="A10967" s="1"/>
    </row>
    <row r="10968" spans="1:1" x14ac:dyDescent="0.35">
      <c r="A10968" s="1"/>
    </row>
    <row r="10969" spans="1:1" x14ac:dyDescent="0.35">
      <c r="A10969" s="1"/>
    </row>
    <row r="10970" spans="1:1" x14ac:dyDescent="0.35">
      <c r="A10970" s="1"/>
    </row>
    <row r="10971" spans="1:1" x14ac:dyDescent="0.35">
      <c r="A10971" s="1"/>
    </row>
    <row r="10972" spans="1:1" x14ac:dyDescent="0.35">
      <c r="A10972" s="1"/>
    </row>
    <row r="10973" spans="1:1" x14ac:dyDescent="0.35">
      <c r="A10973" s="1"/>
    </row>
    <row r="10974" spans="1:1" x14ac:dyDescent="0.35">
      <c r="A10974" s="1"/>
    </row>
    <row r="10975" spans="1:1" x14ac:dyDescent="0.35">
      <c r="A10975" s="1"/>
    </row>
    <row r="10976" spans="1:1" x14ac:dyDescent="0.35">
      <c r="A10976" s="1"/>
    </row>
    <row r="10977" spans="1:1" x14ac:dyDescent="0.35">
      <c r="A10977" s="1"/>
    </row>
    <row r="10978" spans="1:1" x14ac:dyDescent="0.35">
      <c r="A10978" s="1"/>
    </row>
    <row r="10979" spans="1:1" x14ac:dyDescent="0.35">
      <c r="A10979" s="1"/>
    </row>
    <row r="10980" spans="1:1" x14ac:dyDescent="0.35">
      <c r="A10980" s="1"/>
    </row>
    <row r="10981" spans="1:1" x14ac:dyDescent="0.35">
      <c r="A10981" s="1"/>
    </row>
    <row r="10982" spans="1:1" x14ac:dyDescent="0.35">
      <c r="A10982" s="1"/>
    </row>
    <row r="10983" spans="1:1" x14ac:dyDescent="0.35">
      <c r="A10983" s="1"/>
    </row>
    <row r="10984" spans="1:1" x14ac:dyDescent="0.35">
      <c r="A10984" s="1"/>
    </row>
    <row r="10985" spans="1:1" x14ac:dyDescent="0.35">
      <c r="A10985" s="1"/>
    </row>
    <row r="10986" spans="1:1" x14ac:dyDescent="0.35">
      <c r="A10986" s="1"/>
    </row>
    <row r="10987" spans="1:1" x14ac:dyDescent="0.35">
      <c r="A10987" s="1"/>
    </row>
    <row r="10988" spans="1:1" x14ac:dyDescent="0.35">
      <c r="A10988" s="1"/>
    </row>
    <row r="10989" spans="1:1" x14ac:dyDescent="0.35">
      <c r="A10989" s="1"/>
    </row>
    <row r="10990" spans="1:1" x14ac:dyDescent="0.35">
      <c r="A10990" s="1"/>
    </row>
    <row r="10991" spans="1:1" x14ac:dyDescent="0.35">
      <c r="A10991" s="1"/>
    </row>
    <row r="10992" spans="1:1" x14ac:dyDescent="0.35">
      <c r="A10992" s="1"/>
    </row>
    <row r="10993" spans="1:1" x14ac:dyDescent="0.35">
      <c r="A10993" s="1"/>
    </row>
    <row r="10994" spans="1:1" x14ac:dyDescent="0.35">
      <c r="A10994" s="1"/>
    </row>
    <row r="10995" spans="1:1" x14ac:dyDescent="0.35">
      <c r="A10995" s="1"/>
    </row>
    <row r="10996" spans="1:1" x14ac:dyDescent="0.35">
      <c r="A10996" s="1"/>
    </row>
    <row r="10997" spans="1:1" x14ac:dyDescent="0.35">
      <c r="A10997" s="1"/>
    </row>
    <row r="10998" spans="1:1" x14ac:dyDescent="0.35">
      <c r="A10998" s="1"/>
    </row>
    <row r="10999" spans="1:1" x14ac:dyDescent="0.35">
      <c r="A10999" s="1"/>
    </row>
    <row r="11000" spans="1:1" x14ac:dyDescent="0.35">
      <c r="A11000" s="1"/>
    </row>
    <row r="11001" spans="1:1" x14ac:dyDescent="0.35">
      <c r="A11001" s="1"/>
    </row>
    <row r="11002" spans="1:1" x14ac:dyDescent="0.35">
      <c r="A11002" s="1"/>
    </row>
    <row r="11003" spans="1:1" x14ac:dyDescent="0.35">
      <c r="A11003" s="1"/>
    </row>
    <row r="11004" spans="1:1" x14ac:dyDescent="0.35">
      <c r="A11004" s="1"/>
    </row>
    <row r="11005" spans="1:1" x14ac:dyDescent="0.35">
      <c r="A11005" s="1"/>
    </row>
    <row r="11006" spans="1:1" x14ac:dyDescent="0.35">
      <c r="A11006" s="1"/>
    </row>
    <row r="11007" spans="1:1" x14ac:dyDescent="0.35">
      <c r="A11007" s="1"/>
    </row>
    <row r="11008" spans="1:1" x14ac:dyDescent="0.35">
      <c r="A11008" s="1"/>
    </row>
    <row r="11009" spans="1:1" x14ac:dyDescent="0.35">
      <c r="A11009" s="1"/>
    </row>
    <row r="11010" spans="1:1" x14ac:dyDescent="0.35">
      <c r="A11010" s="1"/>
    </row>
    <row r="11011" spans="1:1" x14ac:dyDescent="0.35">
      <c r="A11011" s="1"/>
    </row>
    <row r="11012" spans="1:1" x14ac:dyDescent="0.35">
      <c r="A11012" s="1"/>
    </row>
    <row r="11013" spans="1:1" x14ac:dyDescent="0.35">
      <c r="A11013" s="1"/>
    </row>
    <row r="11014" spans="1:1" x14ac:dyDescent="0.35">
      <c r="A11014" s="1"/>
    </row>
    <row r="11015" spans="1:1" x14ac:dyDescent="0.35">
      <c r="A11015" s="1"/>
    </row>
    <row r="11016" spans="1:1" x14ac:dyDescent="0.35">
      <c r="A11016" s="1"/>
    </row>
    <row r="11017" spans="1:1" x14ac:dyDescent="0.35">
      <c r="A11017" s="1"/>
    </row>
    <row r="11018" spans="1:1" x14ac:dyDescent="0.35">
      <c r="A11018" s="1"/>
    </row>
    <row r="11019" spans="1:1" x14ac:dyDescent="0.35">
      <c r="A11019" s="1"/>
    </row>
    <row r="11020" spans="1:1" x14ac:dyDescent="0.35">
      <c r="A11020" s="1"/>
    </row>
    <row r="11021" spans="1:1" x14ac:dyDescent="0.35">
      <c r="A11021" s="1"/>
    </row>
    <row r="11022" spans="1:1" x14ac:dyDescent="0.35">
      <c r="A11022" s="1"/>
    </row>
    <row r="11023" spans="1:1" x14ac:dyDescent="0.35">
      <c r="A11023" s="1"/>
    </row>
    <row r="11024" spans="1:1" x14ac:dyDescent="0.35">
      <c r="A11024" s="1"/>
    </row>
    <row r="11025" spans="1:1" x14ac:dyDescent="0.35">
      <c r="A11025" s="1"/>
    </row>
    <row r="11026" spans="1:1" x14ac:dyDescent="0.35">
      <c r="A11026" s="1"/>
    </row>
    <row r="11027" spans="1:1" x14ac:dyDescent="0.35">
      <c r="A11027" s="1"/>
    </row>
    <row r="11028" spans="1:1" x14ac:dyDescent="0.35">
      <c r="A11028" s="1"/>
    </row>
    <row r="11029" spans="1:1" x14ac:dyDescent="0.35">
      <c r="A11029" s="1"/>
    </row>
    <row r="11030" spans="1:1" x14ac:dyDescent="0.35">
      <c r="A11030" s="1"/>
    </row>
    <row r="11031" spans="1:1" x14ac:dyDescent="0.35">
      <c r="A11031" s="1"/>
    </row>
    <row r="11032" spans="1:1" x14ac:dyDescent="0.35">
      <c r="A11032" s="1"/>
    </row>
    <row r="11033" spans="1:1" x14ac:dyDescent="0.35">
      <c r="A11033" s="1"/>
    </row>
    <row r="11034" spans="1:1" x14ac:dyDescent="0.35">
      <c r="A11034" s="1"/>
    </row>
    <row r="11035" spans="1:1" x14ac:dyDescent="0.35">
      <c r="A11035" s="1"/>
    </row>
    <row r="11036" spans="1:1" x14ac:dyDescent="0.35">
      <c r="A11036" s="1"/>
    </row>
    <row r="11037" spans="1:1" x14ac:dyDescent="0.35">
      <c r="A11037" s="1"/>
    </row>
    <row r="11038" spans="1:1" x14ac:dyDescent="0.35">
      <c r="A11038" s="1"/>
    </row>
    <row r="11039" spans="1:1" x14ac:dyDescent="0.35">
      <c r="A11039" s="1"/>
    </row>
    <row r="11040" spans="1:1" x14ac:dyDescent="0.35">
      <c r="A11040" s="1"/>
    </row>
    <row r="11041" spans="1:1" x14ac:dyDescent="0.35">
      <c r="A11041" s="1"/>
    </row>
    <row r="11042" spans="1:1" x14ac:dyDescent="0.35">
      <c r="A11042" s="1"/>
    </row>
    <row r="11043" spans="1:1" x14ac:dyDescent="0.35">
      <c r="A11043" s="1"/>
    </row>
    <row r="11044" spans="1:1" x14ac:dyDescent="0.35">
      <c r="A11044" s="1"/>
    </row>
    <row r="11045" spans="1:1" x14ac:dyDescent="0.35">
      <c r="A11045" s="1"/>
    </row>
    <row r="11046" spans="1:1" x14ac:dyDescent="0.35">
      <c r="A11046" s="1"/>
    </row>
    <row r="11047" spans="1:1" x14ac:dyDescent="0.35">
      <c r="A11047" s="1"/>
    </row>
    <row r="11048" spans="1:1" x14ac:dyDescent="0.35">
      <c r="A11048" s="1"/>
    </row>
    <row r="11049" spans="1:1" x14ac:dyDescent="0.35">
      <c r="A11049" s="1"/>
    </row>
    <row r="11050" spans="1:1" x14ac:dyDescent="0.35">
      <c r="A11050" s="1"/>
    </row>
    <row r="11051" spans="1:1" x14ac:dyDescent="0.35">
      <c r="A11051" s="1"/>
    </row>
    <row r="11052" spans="1:1" x14ac:dyDescent="0.35">
      <c r="A11052" s="1"/>
    </row>
    <row r="11053" spans="1:1" x14ac:dyDescent="0.35">
      <c r="A11053" s="1"/>
    </row>
    <row r="11054" spans="1:1" x14ac:dyDescent="0.35">
      <c r="A11054" s="1"/>
    </row>
    <row r="11055" spans="1:1" x14ac:dyDescent="0.35">
      <c r="A11055" s="1"/>
    </row>
    <row r="11056" spans="1:1" x14ac:dyDescent="0.35">
      <c r="A11056" s="1"/>
    </row>
    <row r="11057" spans="1:1" x14ac:dyDescent="0.35">
      <c r="A11057" s="1"/>
    </row>
    <row r="11058" spans="1:1" x14ac:dyDescent="0.35">
      <c r="A11058" s="1"/>
    </row>
    <row r="11059" spans="1:1" x14ac:dyDescent="0.35">
      <c r="A11059" s="1"/>
    </row>
    <row r="11060" spans="1:1" x14ac:dyDescent="0.35">
      <c r="A11060" s="1"/>
    </row>
    <row r="11061" spans="1:1" x14ac:dyDescent="0.35">
      <c r="A11061" s="1"/>
    </row>
    <row r="11062" spans="1:1" x14ac:dyDescent="0.35">
      <c r="A11062" s="1"/>
    </row>
    <row r="11063" spans="1:1" x14ac:dyDescent="0.35">
      <c r="A11063" s="1"/>
    </row>
    <row r="11064" spans="1:1" x14ac:dyDescent="0.35">
      <c r="A11064" s="1"/>
    </row>
    <row r="11065" spans="1:1" x14ac:dyDescent="0.35">
      <c r="A11065" s="1"/>
    </row>
    <row r="11066" spans="1:1" x14ac:dyDescent="0.35">
      <c r="A11066" s="1"/>
    </row>
    <row r="11067" spans="1:1" x14ac:dyDescent="0.35">
      <c r="A11067" s="1"/>
    </row>
    <row r="11068" spans="1:1" x14ac:dyDescent="0.35">
      <c r="A11068" s="1"/>
    </row>
    <row r="11069" spans="1:1" x14ac:dyDescent="0.35">
      <c r="A11069" s="1"/>
    </row>
    <row r="11070" spans="1:1" x14ac:dyDescent="0.35">
      <c r="A11070" s="1"/>
    </row>
    <row r="11071" spans="1:1" x14ac:dyDescent="0.35">
      <c r="A11071" s="1"/>
    </row>
    <row r="11072" spans="1:1" x14ac:dyDescent="0.35">
      <c r="A11072" s="1"/>
    </row>
    <row r="11073" spans="1:1" x14ac:dyDescent="0.35">
      <c r="A11073" s="1"/>
    </row>
    <row r="11074" spans="1:1" x14ac:dyDescent="0.35">
      <c r="A11074" s="1"/>
    </row>
    <row r="11075" spans="1:1" x14ac:dyDescent="0.35">
      <c r="A11075" s="1"/>
    </row>
    <row r="11076" spans="1:1" x14ac:dyDescent="0.35">
      <c r="A11076" s="1"/>
    </row>
    <row r="11077" spans="1:1" x14ac:dyDescent="0.35">
      <c r="A11077" s="1"/>
    </row>
    <row r="11078" spans="1:1" x14ac:dyDescent="0.35">
      <c r="A11078" s="1"/>
    </row>
    <row r="11079" spans="1:1" x14ac:dyDescent="0.35">
      <c r="A11079" s="1"/>
    </row>
    <row r="11080" spans="1:1" x14ac:dyDescent="0.35">
      <c r="A11080" s="1"/>
    </row>
    <row r="11081" spans="1:1" x14ac:dyDescent="0.35">
      <c r="A11081" s="1"/>
    </row>
    <row r="11082" spans="1:1" x14ac:dyDescent="0.35">
      <c r="A11082" s="1"/>
    </row>
    <row r="11083" spans="1:1" x14ac:dyDescent="0.35">
      <c r="A11083" s="1"/>
    </row>
    <row r="11084" spans="1:1" x14ac:dyDescent="0.35">
      <c r="A11084" s="1"/>
    </row>
    <row r="11085" spans="1:1" x14ac:dyDescent="0.35">
      <c r="A11085" s="1"/>
    </row>
    <row r="11086" spans="1:1" x14ac:dyDescent="0.35">
      <c r="A11086" s="1"/>
    </row>
    <row r="11087" spans="1:1" x14ac:dyDescent="0.35">
      <c r="A11087" s="1"/>
    </row>
    <row r="11088" spans="1:1" x14ac:dyDescent="0.35">
      <c r="A11088" s="1"/>
    </row>
    <row r="11089" spans="1:1" x14ac:dyDescent="0.35">
      <c r="A11089" s="1"/>
    </row>
    <row r="11090" spans="1:1" x14ac:dyDescent="0.35">
      <c r="A11090" s="1"/>
    </row>
    <row r="11091" spans="1:1" x14ac:dyDescent="0.35">
      <c r="A11091" s="1"/>
    </row>
    <row r="11092" spans="1:1" x14ac:dyDescent="0.35">
      <c r="A11092" s="1"/>
    </row>
    <row r="11093" spans="1:1" x14ac:dyDescent="0.35">
      <c r="A11093" s="1"/>
    </row>
    <row r="11094" spans="1:1" x14ac:dyDescent="0.35">
      <c r="A11094" s="1"/>
    </row>
    <row r="11095" spans="1:1" x14ac:dyDescent="0.35">
      <c r="A11095" s="1"/>
    </row>
    <row r="11096" spans="1:1" x14ac:dyDescent="0.35">
      <c r="A11096" s="1"/>
    </row>
    <row r="11097" spans="1:1" x14ac:dyDescent="0.35">
      <c r="A11097" s="1"/>
    </row>
    <row r="11098" spans="1:1" x14ac:dyDescent="0.35">
      <c r="A11098" s="1"/>
    </row>
    <row r="11099" spans="1:1" x14ac:dyDescent="0.35">
      <c r="A11099" s="1"/>
    </row>
    <row r="11100" spans="1:1" x14ac:dyDescent="0.35">
      <c r="A11100" s="1"/>
    </row>
    <row r="11101" spans="1:1" x14ac:dyDescent="0.35">
      <c r="A11101" s="1"/>
    </row>
    <row r="11102" spans="1:1" x14ac:dyDescent="0.35">
      <c r="A11102" s="1"/>
    </row>
    <row r="11103" spans="1:1" x14ac:dyDescent="0.35">
      <c r="A11103" s="1"/>
    </row>
    <row r="11104" spans="1:1" x14ac:dyDescent="0.35">
      <c r="A11104" s="1"/>
    </row>
    <row r="11105" spans="1:1" x14ac:dyDescent="0.35">
      <c r="A11105" s="1"/>
    </row>
    <row r="11106" spans="1:1" x14ac:dyDescent="0.35">
      <c r="A11106" s="1"/>
    </row>
    <row r="11107" spans="1:1" x14ac:dyDescent="0.35">
      <c r="A11107" s="1"/>
    </row>
    <row r="11108" spans="1:1" x14ac:dyDescent="0.35">
      <c r="A11108" s="1"/>
    </row>
    <row r="11109" spans="1:1" x14ac:dyDescent="0.35">
      <c r="A11109" s="1"/>
    </row>
    <row r="11110" spans="1:1" x14ac:dyDescent="0.35">
      <c r="A11110" s="1"/>
    </row>
    <row r="11111" spans="1:1" x14ac:dyDescent="0.35">
      <c r="A11111" s="1"/>
    </row>
    <row r="11112" spans="1:1" x14ac:dyDescent="0.35">
      <c r="A11112" s="1"/>
    </row>
    <row r="11113" spans="1:1" x14ac:dyDescent="0.35">
      <c r="A11113" s="1"/>
    </row>
    <row r="11114" spans="1:1" x14ac:dyDescent="0.35">
      <c r="A11114" s="1"/>
    </row>
    <row r="11115" spans="1:1" x14ac:dyDescent="0.35">
      <c r="A11115" s="1"/>
    </row>
    <row r="11116" spans="1:1" x14ac:dyDescent="0.35">
      <c r="A11116" s="1"/>
    </row>
    <row r="11117" spans="1:1" x14ac:dyDescent="0.35">
      <c r="A11117" s="1"/>
    </row>
    <row r="11118" spans="1:1" x14ac:dyDescent="0.35">
      <c r="A11118" s="1"/>
    </row>
    <row r="11119" spans="1:1" x14ac:dyDescent="0.35">
      <c r="A11119" s="1"/>
    </row>
    <row r="11120" spans="1:1" x14ac:dyDescent="0.35">
      <c r="A11120" s="1"/>
    </row>
    <row r="11121" spans="1:1" x14ac:dyDescent="0.35">
      <c r="A11121" s="1"/>
    </row>
    <row r="11122" spans="1:1" x14ac:dyDescent="0.35">
      <c r="A11122" s="1"/>
    </row>
    <row r="11123" spans="1:1" x14ac:dyDescent="0.35">
      <c r="A11123" s="1"/>
    </row>
    <row r="11124" spans="1:1" x14ac:dyDescent="0.35">
      <c r="A11124" s="1"/>
    </row>
    <row r="11125" spans="1:1" x14ac:dyDescent="0.35">
      <c r="A11125" s="1"/>
    </row>
    <row r="11126" spans="1:1" x14ac:dyDescent="0.35">
      <c r="A11126" s="1"/>
    </row>
    <row r="11127" spans="1:1" x14ac:dyDescent="0.35">
      <c r="A11127" s="1"/>
    </row>
    <row r="11128" spans="1:1" x14ac:dyDescent="0.35">
      <c r="A11128" s="1"/>
    </row>
    <row r="11129" spans="1:1" x14ac:dyDescent="0.35">
      <c r="A11129" s="1"/>
    </row>
    <row r="11130" spans="1:1" x14ac:dyDescent="0.35">
      <c r="A11130" s="1"/>
    </row>
    <row r="11131" spans="1:1" x14ac:dyDescent="0.35">
      <c r="A11131" s="1"/>
    </row>
    <row r="11132" spans="1:1" x14ac:dyDescent="0.35">
      <c r="A11132" s="1"/>
    </row>
    <row r="11133" spans="1:1" x14ac:dyDescent="0.35">
      <c r="A11133" s="1"/>
    </row>
    <row r="11134" spans="1:1" x14ac:dyDescent="0.35">
      <c r="A11134" s="1"/>
    </row>
    <row r="11135" spans="1:1" x14ac:dyDescent="0.35">
      <c r="A11135" s="1"/>
    </row>
    <row r="11136" spans="1:1" x14ac:dyDescent="0.35">
      <c r="A11136" s="1"/>
    </row>
    <row r="11137" spans="1:1" x14ac:dyDescent="0.35">
      <c r="A11137" s="1"/>
    </row>
    <row r="11138" spans="1:1" x14ac:dyDescent="0.35">
      <c r="A11138" s="1"/>
    </row>
    <row r="11139" spans="1:1" x14ac:dyDescent="0.35">
      <c r="A11139" s="1"/>
    </row>
    <row r="11140" spans="1:1" x14ac:dyDescent="0.35">
      <c r="A11140" s="1"/>
    </row>
    <row r="11141" spans="1:1" x14ac:dyDescent="0.35">
      <c r="A11141" s="1"/>
    </row>
    <row r="11142" spans="1:1" x14ac:dyDescent="0.35">
      <c r="A11142" s="1"/>
    </row>
    <row r="11143" spans="1:1" x14ac:dyDescent="0.35">
      <c r="A11143" s="1"/>
    </row>
    <row r="11144" spans="1:1" x14ac:dyDescent="0.35">
      <c r="A11144" s="1"/>
    </row>
    <row r="11145" spans="1:1" x14ac:dyDescent="0.35">
      <c r="A11145" s="1"/>
    </row>
    <row r="11146" spans="1:1" x14ac:dyDescent="0.35">
      <c r="A11146" s="1"/>
    </row>
    <row r="11147" spans="1:1" x14ac:dyDescent="0.35">
      <c r="A11147" s="1"/>
    </row>
    <row r="11148" spans="1:1" x14ac:dyDescent="0.35">
      <c r="A11148" s="1"/>
    </row>
    <row r="11149" spans="1:1" x14ac:dyDescent="0.35">
      <c r="A11149" s="1"/>
    </row>
    <row r="11150" spans="1:1" x14ac:dyDescent="0.35">
      <c r="A11150" s="1"/>
    </row>
    <row r="11151" spans="1:1" x14ac:dyDescent="0.35">
      <c r="A11151" s="1"/>
    </row>
    <row r="11152" spans="1:1" x14ac:dyDescent="0.35">
      <c r="A11152" s="1"/>
    </row>
    <row r="11153" spans="1:1" x14ac:dyDescent="0.35">
      <c r="A11153" s="1"/>
    </row>
    <row r="11154" spans="1:1" x14ac:dyDescent="0.35">
      <c r="A11154" s="1"/>
    </row>
    <row r="11155" spans="1:1" x14ac:dyDescent="0.35">
      <c r="A11155" s="1"/>
    </row>
    <row r="11156" spans="1:1" x14ac:dyDescent="0.35">
      <c r="A11156" s="1"/>
    </row>
    <row r="11157" spans="1:1" x14ac:dyDescent="0.35">
      <c r="A11157" s="1"/>
    </row>
    <row r="11158" spans="1:1" x14ac:dyDescent="0.35">
      <c r="A11158" s="1"/>
    </row>
    <row r="11159" spans="1:1" x14ac:dyDescent="0.35">
      <c r="A11159" s="1"/>
    </row>
    <row r="11160" spans="1:1" x14ac:dyDescent="0.35">
      <c r="A11160" s="1"/>
    </row>
    <row r="11161" spans="1:1" x14ac:dyDescent="0.35">
      <c r="A11161" s="1"/>
    </row>
    <row r="11162" spans="1:1" x14ac:dyDescent="0.35">
      <c r="A11162" s="1"/>
    </row>
    <row r="11163" spans="1:1" x14ac:dyDescent="0.35">
      <c r="A11163" s="1"/>
    </row>
    <row r="11164" spans="1:1" x14ac:dyDescent="0.35">
      <c r="A11164" s="1"/>
    </row>
    <row r="11165" spans="1:1" x14ac:dyDescent="0.35">
      <c r="A11165" s="1"/>
    </row>
    <row r="11166" spans="1:1" x14ac:dyDescent="0.35">
      <c r="A11166" s="1"/>
    </row>
    <row r="11167" spans="1:1" x14ac:dyDescent="0.35">
      <c r="A11167" s="1"/>
    </row>
    <row r="11168" spans="1:1" x14ac:dyDescent="0.35">
      <c r="A11168" s="1"/>
    </row>
    <row r="11169" spans="1:1" x14ac:dyDescent="0.35">
      <c r="A11169" s="1"/>
    </row>
    <row r="11170" spans="1:1" x14ac:dyDescent="0.35">
      <c r="A11170" s="1"/>
    </row>
    <row r="11171" spans="1:1" x14ac:dyDescent="0.35">
      <c r="A11171" s="1"/>
    </row>
    <row r="11172" spans="1:1" x14ac:dyDescent="0.35">
      <c r="A11172" s="1"/>
    </row>
    <row r="11173" spans="1:1" x14ac:dyDescent="0.35">
      <c r="A11173" s="1"/>
    </row>
    <row r="11174" spans="1:1" x14ac:dyDescent="0.35">
      <c r="A11174" s="1"/>
    </row>
    <row r="11175" spans="1:1" x14ac:dyDescent="0.35">
      <c r="A11175" s="1"/>
    </row>
    <row r="11176" spans="1:1" x14ac:dyDescent="0.35">
      <c r="A11176" s="1"/>
    </row>
    <row r="11177" spans="1:1" x14ac:dyDescent="0.35">
      <c r="A11177" s="1"/>
    </row>
    <row r="11178" spans="1:1" x14ac:dyDescent="0.35">
      <c r="A11178" s="1"/>
    </row>
    <row r="11179" spans="1:1" x14ac:dyDescent="0.35">
      <c r="A11179" s="1"/>
    </row>
    <row r="11180" spans="1:1" x14ac:dyDescent="0.35">
      <c r="A11180" s="1"/>
    </row>
    <row r="11181" spans="1:1" x14ac:dyDescent="0.35">
      <c r="A11181" s="1"/>
    </row>
    <row r="11182" spans="1:1" x14ac:dyDescent="0.35">
      <c r="A11182" s="1"/>
    </row>
    <row r="11183" spans="1:1" x14ac:dyDescent="0.35">
      <c r="A11183" s="1"/>
    </row>
    <row r="11184" spans="1:1" x14ac:dyDescent="0.35">
      <c r="A11184" s="1"/>
    </row>
    <row r="11185" spans="1:1" x14ac:dyDescent="0.35">
      <c r="A11185" s="1"/>
    </row>
    <row r="11186" spans="1:1" x14ac:dyDescent="0.35">
      <c r="A11186" s="1"/>
    </row>
    <row r="11187" spans="1:1" x14ac:dyDescent="0.35">
      <c r="A11187" s="1"/>
    </row>
    <row r="11188" spans="1:1" x14ac:dyDescent="0.35">
      <c r="A11188" s="1"/>
    </row>
    <row r="11189" spans="1:1" x14ac:dyDescent="0.35">
      <c r="A11189" s="1"/>
    </row>
    <row r="11190" spans="1:1" x14ac:dyDescent="0.35">
      <c r="A11190" s="1"/>
    </row>
    <row r="11191" spans="1:1" x14ac:dyDescent="0.35">
      <c r="A11191" s="1"/>
    </row>
    <row r="11192" spans="1:1" x14ac:dyDescent="0.35">
      <c r="A11192" s="1"/>
    </row>
    <row r="11193" spans="1:1" x14ac:dyDescent="0.35">
      <c r="A11193" s="1"/>
    </row>
    <row r="11194" spans="1:1" x14ac:dyDescent="0.35">
      <c r="A11194" s="1"/>
    </row>
    <row r="11195" spans="1:1" x14ac:dyDescent="0.35">
      <c r="A11195" s="1"/>
    </row>
    <row r="11196" spans="1:1" x14ac:dyDescent="0.35">
      <c r="A11196" s="1"/>
    </row>
    <row r="11197" spans="1:1" x14ac:dyDescent="0.35">
      <c r="A11197" s="1"/>
    </row>
    <row r="11198" spans="1:1" x14ac:dyDescent="0.35">
      <c r="A11198" s="1"/>
    </row>
    <row r="11199" spans="1:1" x14ac:dyDescent="0.35">
      <c r="A11199" s="1"/>
    </row>
    <row r="11200" spans="1:1" x14ac:dyDescent="0.35">
      <c r="A11200" s="1"/>
    </row>
    <row r="11201" spans="1:1" x14ac:dyDescent="0.35">
      <c r="A11201" s="1"/>
    </row>
    <row r="11202" spans="1:1" x14ac:dyDescent="0.35">
      <c r="A11202" s="1"/>
    </row>
    <row r="11203" spans="1:1" x14ac:dyDescent="0.35">
      <c r="A11203" s="1"/>
    </row>
    <row r="11204" spans="1:1" x14ac:dyDescent="0.35">
      <c r="A11204" s="1"/>
    </row>
    <row r="11205" spans="1:1" x14ac:dyDescent="0.35">
      <c r="A11205" s="1"/>
    </row>
    <row r="11206" spans="1:1" x14ac:dyDescent="0.35">
      <c r="A11206" s="1"/>
    </row>
    <row r="11207" spans="1:1" x14ac:dyDescent="0.35">
      <c r="A11207" s="1"/>
    </row>
    <row r="11208" spans="1:1" x14ac:dyDescent="0.35">
      <c r="A11208" s="1"/>
    </row>
    <row r="11209" spans="1:1" x14ac:dyDescent="0.35">
      <c r="A11209" s="1"/>
    </row>
    <row r="11210" spans="1:1" x14ac:dyDescent="0.35">
      <c r="A11210" s="1"/>
    </row>
    <row r="11211" spans="1:1" x14ac:dyDescent="0.35">
      <c r="A11211" s="1"/>
    </row>
    <row r="11212" spans="1:1" x14ac:dyDescent="0.35">
      <c r="A11212" s="1"/>
    </row>
    <row r="11213" spans="1:1" x14ac:dyDescent="0.35">
      <c r="A11213" s="1"/>
    </row>
    <row r="11214" spans="1:1" x14ac:dyDescent="0.35">
      <c r="A11214" s="1"/>
    </row>
    <row r="11215" spans="1:1" x14ac:dyDescent="0.35">
      <c r="A11215" s="1"/>
    </row>
    <row r="11216" spans="1:1" x14ac:dyDescent="0.35">
      <c r="A11216" s="1"/>
    </row>
    <row r="11217" spans="1:1" x14ac:dyDescent="0.35">
      <c r="A11217" s="1"/>
    </row>
    <row r="11218" spans="1:1" x14ac:dyDescent="0.35">
      <c r="A11218" s="1"/>
    </row>
    <row r="11219" spans="1:1" x14ac:dyDescent="0.35">
      <c r="A11219" s="1"/>
    </row>
    <row r="11220" spans="1:1" x14ac:dyDescent="0.35">
      <c r="A11220" s="1"/>
    </row>
    <row r="11221" spans="1:1" x14ac:dyDescent="0.35">
      <c r="A11221" s="1"/>
    </row>
    <row r="11222" spans="1:1" x14ac:dyDescent="0.35">
      <c r="A11222" s="1"/>
    </row>
    <row r="11223" spans="1:1" x14ac:dyDescent="0.35">
      <c r="A11223" s="1"/>
    </row>
    <row r="11224" spans="1:1" x14ac:dyDescent="0.35">
      <c r="A11224" s="1"/>
    </row>
    <row r="11225" spans="1:1" x14ac:dyDescent="0.35">
      <c r="A11225" s="1"/>
    </row>
    <row r="11226" spans="1:1" x14ac:dyDescent="0.35">
      <c r="A11226" s="1"/>
    </row>
    <row r="11227" spans="1:1" x14ac:dyDescent="0.35">
      <c r="A11227" s="1"/>
    </row>
    <row r="11228" spans="1:1" x14ac:dyDescent="0.35">
      <c r="A11228" s="1"/>
    </row>
    <row r="11229" spans="1:1" x14ac:dyDescent="0.35">
      <c r="A11229" s="1"/>
    </row>
    <row r="11230" spans="1:1" x14ac:dyDescent="0.35">
      <c r="A11230" s="1"/>
    </row>
    <row r="11231" spans="1:1" x14ac:dyDescent="0.35">
      <c r="A11231" s="1"/>
    </row>
    <row r="11232" spans="1:1" x14ac:dyDescent="0.35">
      <c r="A11232" s="1"/>
    </row>
    <row r="11233" spans="1:1" x14ac:dyDescent="0.35">
      <c r="A11233" s="1"/>
    </row>
    <row r="11234" spans="1:1" x14ac:dyDescent="0.35">
      <c r="A11234" s="1"/>
    </row>
    <row r="11235" spans="1:1" x14ac:dyDescent="0.35">
      <c r="A11235" s="1"/>
    </row>
    <row r="11236" spans="1:1" x14ac:dyDescent="0.35">
      <c r="A11236" s="1"/>
    </row>
    <row r="11237" spans="1:1" x14ac:dyDescent="0.35">
      <c r="A11237" s="1"/>
    </row>
    <row r="11238" spans="1:1" x14ac:dyDescent="0.35">
      <c r="A11238" s="1"/>
    </row>
    <row r="11239" spans="1:1" x14ac:dyDescent="0.35">
      <c r="A11239" s="1"/>
    </row>
    <row r="11240" spans="1:1" x14ac:dyDescent="0.35">
      <c r="A11240" s="1"/>
    </row>
    <row r="11241" spans="1:1" x14ac:dyDescent="0.35">
      <c r="A11241" s="1"/>
    </row>
    <row r="11242" spans="1:1" x14ac:dyDescent="0.35">
      <c r="A11242" s="1"/>
    </row>
    <row r="11243" spans="1:1" x14ac:dyDescent="0.35">
      <c r="A11243" s="1"/>
    </row>
    <row r="11244" spans="1:1" x14ac:dyDescent="0.35">
      <c r="A11244" s="1"/>
    </row>
    <row r="11245" spans="1:1" x14ac:dyDescent="0.35">
      <c r="A11245" s="1"/>
    </row>
    <row r="11246" spans="1:1" x14ac:dyDescent="0.35">
      <c r="A11246" s="1"/>
    </row>
    <row r="11247" spans="1:1" x14ac:dyDescent="0.35">
      <c r="A11247" s="1"/>
    </row>
    <row r="11248" spans="1:1" x14ac:dyDescent="0.35">
      <c r="A11248" s="1"/>
    </row>
    <row r="11249" spans="1:1" x14ac:dyDescent="0.35">
      <c r="A11249" s="1"/>
    </row>
    <row r="11250" spans="1:1" x14ac:dyDescent="0.35">
      <c r="A11250" s="1"/>
    </row>
    <row r="11251" spans="1:1" x14ac:dyDescent="0.35">
      <c r="A11251" s="1"/>
    </row>
    <row r="11252" spans="1:1" x14ac:dyDescent="0.35">
      <c r="A11252" s="1"/>
    </row>
    <row r="11253" spans="1:1" x14ac:dyDescent="0.35">
      <c r="A11253" s="1"/>
    </row>
    <row r="11254" spans="1:1" x14ac:dyDescent="0.35">
      <c r="A11254" s="1"/>
    </row>
    <row r="11255" spans="1:1" x14ac:dyDescent="0.35">
      <c r="A11255" s="1"/>
    </row>
    <row r="11256" spans="1:1" x14ac:dyDescent="0.35">
      <c r="A11256" s="1"/>
    </row>
    <row r="11257" spans="1:1" x14ac:dyDescent="0.35">
      <c r="A11257" s="1"/>
    </row>
    <row r="11258" spans="1:1" x14ac:dyDescent="0.35">
      <c r="A11258" s="1"/>
    </row>
    <row r="11259" spans="1:1" x14ac:dyDescent="0.35">
      <c r="A11259" s="1"/>
    </row>
    <row r="11260" spans="1:1" x14ac:dyDescent="0.35">
      <c r="A11260" s="1"/>
    </row>
    <row r="11261" spans="1:1" x14ac:dyDescent="0.35">
      <c r="A11261" s="1"/>
    </row>
    <row r="11262" spans="1:1" x14ac:dyDescent="0.35">
      <c r="A11262" s="1"/>
    </row>
    <row r="11263" spans="1:1" x14ac:dyDescent="0.35">
      <c r="A11263" s="1"/>
    </row>
    <row r="11264" spans="1:1" x14ac:dyDescent="0.35">
      <c r="A11264" s="1"/>
    </row>
    <row r="11265" spans="1:1" x14ac:dyDescent="0.35">
      <c r="A11265" s="1"/>
    </row>
    <row r="11266" spans="1:1" x14ac:dyDescent="0.35">
      <c r="A11266" s="1"/>
    </row>
    <row r="11267" spans="1:1" x14ac:dyDescent="0.35">
      <c r="A11267" s="1"/>
    </row>
    <row r="11268" spans="1:1" x14ac:dyDescent="0.35">
      <c r="A11268" s="1"/>
    </row>
    <row r="11269" spans="1:1" x14ac:dyDescent="0.35">
      <c r="A11269" s="1"/>
    </row>
    <row r="11270" spans="1:1" x14ac:dyDescent="0.35">
      <c r="A11270" s="1"/>
    </row>
    <row r="11271" spans="1:1" x14ac:dyDescent="0.35">
      <c r="A11271" s="1"/>
    </row>
    <row r="11272" spans="1:1" x14ac:dyDescent="0.35">
      <c r="A11272" s="1"/>
    </row>
    <row r="11273" spans="1:1" x14ac:dyDescent="0.35">
      <c r="A11273" s="1"/>
    </row>
    <row r="11274" spans="1:1" x14ac:dyDescent="0.35">
      <c r="A11274" s="1"/>
    </row>
    <row r="11275" spans="1:1" x14ac:dyDescent="0.35">
      <c r="A11275" s="1"/>
    </row>
    <row r="11276" spans="1:1" x14ac:dyDescent="0.35">
      <c r="A11276" s="1"/>
    </row>
    <row r="11277" spans="1:1" x14ac:dyDescent="0.35">
      <c r="A11277" s="1"/>
    </row>
    <row r="11278" spans="1:1" x14ac:dyDescent="0.35">
      <c r="A11278" s="1"/>
    </row>
    <row r="11279" spans="1:1" x14ac:dyDescent="0.35">
      <c r="A11279" s="1"/>
    </row>
    <row r="11280" spans="1:1" x14ac:dyDescent="0.35">
      <c r="A11280" s="1"/>
    </row>
    <row r="11281" spans="1:1" x14ac:dyDescent="0.35">
      <c r="A11281" s="1"/>
    </row>
    <row r="11282" spans="1:1" x14ac:dyDescent="0.35">
      <c r="A11282" s="1"/>
    </row>
    <row r="11283" spans="1:1" x14ac:dyDescent="0.35">
      <c r="A11283" s="1"/>
    </row>
    <row r="11284" spans="1:1" x14ac:dyDescent="0.35">
      <c r="A11284" s="1"/>
    </row>
    <row r="11285" spans="1:1" x14ac:dyDescent="0.35">
      <c r="A11285" s="1"/>
    </row>
    <row r="11286" spans="1:1" x14ac:dyDescent="0.35">
      <c r="A11286" s="1"/>
    </row>
    <row r="11287" spans="1:1" x14ac:dyDescent="0.35">
      <c r="A11287" s="1"/>
    </row>
    <row r="11288" spans="1:1" x14ac:dyDescent="0.35">
      <c r="A11288" s="1"/>
    </row>
    <row r="11289" spans="1:1" x14ac:dyDescent="0.35">
      <c r="A11289" s="1"/>
    </row>
    <row r="11290" spans="1:1" x14ac:dyDescent="0.35">
      <c r="A11290" s="1"/>
    </row>
    <row r="11291" spans="1:1" x14ac:dyDescent="0.35">
      <c r="A11291" s="1"/>
    </row>
    <row r="11292" spans="1:1" x14ac:dyDescent="0.35">
      <c r="A11292" s="1"/>
    </row>
    <row r="11293" spans="1:1" x14ac:dyDescent="0.35">
      <c r="A11293" s="1"/>
    </row>
    <row r="11294" spans="1:1" x14ac:dyDescent="0.35">
      <c r="A11294" s="1"/>
    </row>
    <row r="11295" spans="1:1" x14ac:dyDescent="0.35">
      <c r="A11295" s="1"/>
    </row>
    <row r="11296" spans="1:1" x14ac:dyDescent="0.35">
      <c r="A11296" s="1"/>
    </row>
    <row r="11297" spans="1:1" x14ac:dyDescent="0.35">
      <c r="A11297" s="1"/>
    </row>
    <row r="11298" spans="1:1" x14ac:dyDescent="0.35">
      <c r="A11298" s="1"/>
    </row>
    <row r="11299" spans="1:1" x14ac:dyDescent="0.35">
      <c r="A11299" s="1"/>
    </row>
    <row r="11300" spans="1:1" x14ac:dyDescent="0.35">
      <c r="A11300" s="1"/>
    </row>
    <row r="11301" spans="1:1" x14ac:dyDescent="0.35">
      <c r="A11301" s="1"/>
    </row>
    <row r="11302" spans="1:1" x14ac:dyDescent="0.35">
      <c r="A11302" s="1"/>
    </row>
    <row r="11303" spans="1:1" x14ac:dyDescent="0.35">
      <c r="A11303" s="1"/>
    </row>
    <row r="11304" spans="1:1" x14ac:dyDescent="0.35">
      <c r="A11304" s="1"/>
    </row>
    <row r="11305" spans="1:1" x14ac:dyDescent="0.35">
      <c r="A11305" s="1"/>
    </row>
    <row r="11306" spans="1:1" x14ac:dyDescent="0.35">
      <c r="A11306" s="1"/>
    </row>
    <row r="11307" spans="1:1" x14ac:dyDescent="0.35">
      <c r="A11307" s="1"/>
    </row>
    <row r="11308" spans="1:1" x14ac:dyDescent="0.35">
      <c r="A11308" s="1"/>
    </row>
    <row r="11309" spans="1:1" x14ac:dyDescent="0.35">
      <c r="A11309" s="1"/>
    </row>
    <row r="11310" spans="1:1" x14ac:dyDescent="0.35">
      <c r="A11310" s="1"/>
    </row>
    <row r="11311" spans="1:1" x14ac:dyDescent="0.35">
      <c r="A11311" s="1"/>
    </row>
    <row r="11312" spans="1:1" x14ac:dyDescent="0.35">
      <c r="A11312" s="1"/>
    </row>
    <row r="11313" spans="1:1" x14ac:dyDescent="0.35">
      <c r="A11313" s="1"/>
    </row>
    <row r="11314" spans="1:1" x14ac:dyDescent="0.35">
      <c r="A11314" s="1"/>
    </row>
    <row r="11315" spans="1:1" x14ac:dyDescent="0.35">
      <c r="A11315" s="1"/>
    </row>
    <row r="11316" spans="1:1" x14ac:dyDescent="0.35">
      <c r="A11316" s="1"/>
    </row>
    <row r="11317" spans="1:1" x14ac:dyDescent="0.35">
      <c r="A11317" s="1"/>
    </row>
    <row r="11318" spans="1:1" x14ac:dyDescent="0.35">
      <c r="A11318" s="1"/>
    </row>
    <row r="11319" spans="1:1" x14ac:dyDescent="0.35">
      <c r="A11319" s="1"/>
    </row>
    <row r="11320" spans="1:1" x14ac:dyDescent="0.35">
      <c r="A11320" s="1"/>
    </row>
    <row r="11321" spans="1:1" x14ac:dyDescent="0.35">
      <c r="A11321" s="1"/>
    </row>
    <row r="11322" spans="1:1" x14ac:dyDescent="0.35">
      <c r="A11322" s="1"/>
    </row>
    <row r="11323" spans="1:1" x14ac:dyDescent="0.35">
      <c r="A11323" s="1"/>
    </row>
    <row r="11324" spans="1:1" x14ac:dyDescent="0.35">
      <c r="A11324" s="1"/>
    </row>
    <row r="11325" spans="1:1" x14ac:dyDescent="0.35">
      <c r="A11325" s="1"/>
    </row>
    <row r="11326" spans="1:1" x14ac:dyDescent="0.35">
      <c r="A11326" s="1"/>
    </row>
    <row r="11327" spans="1:1" x14ac:dyDescent="0.35">
      <c r="A11327" s="1"/>
    </row>
    <row r="11328" spans="1:1" x14ac:dyDescent="0.35">
      <c r="A11328" s="1"/>
    </row>
    <row r="11329" spans="1:1" x14ac:dyDescent="0.35">
      <c r="A11329" s="1"/>
    </row>
    <row r="11330" spans="1:1" x14ac:dyDescent="0.35">
      <c r="A11330" s="1"/>
    </row>
    <row r="11331" spans="1:1" x14ac:dyDescent="0.35">
      <c r="A11331" s="1"/>
    </row>
    <row r="11332" spans="1:1" x14ac:dyDescent="0.35">
      <c r="A11332" s="1"/>
    </row>
    <row r="11333" spans="1:1" x14ac:dyDescent="0.35">
      <c r="A11333" s="1"/>
    </row>
    <row r="11334" spans="1:1" x14ac:dyDescent="0.35">
      <c r="A11334" s="1"/>
    </row>
    <row r="11335" spans="1:1" x14ac:dyDescent="0.35">
      <c r="A11335" s="1"/>
    </row>
    <row r="11336" spans="1:1" x14ac:dyDescent="0.35">
      <c r="A11336" s="1"/>
    </row>
    <row r="11337" spans="1:1" x14ac:dyDescent="0.35">
      <c r="A11337" s="1"/>
    </row>
    <row r="11338" spans="1:1" x14ac:dyDescent="0.35">
      <c r="A11338" s="1"/>
    </row>
    <row r="11339" spans="1:1" x14ac:dyDescent="0.35">
      <c r="A11339" s="1"/>
    </row>
    <row r="11340" spans="1:1" x14ac:dyDescent="0.35">
      <c r="A11340" s="1"/>
    </row>
    <row r="11341" spans="1:1" x14ac:dyDescent="0.35">
      <c r="A11341" s="1"/>
    </row>
    <row r="11342" spans="1:1" x14ac:dyDescent="0.35">
      <c r="A11342" s="1"/>
    </row>
    <row r="11343" spans="1:1" x14ac:dyDescent="0.35">
      <c r="A11343" s="1"/>
    </row>
    <row r="11344" spans="1:1" x14ac:dyDescent="0.35">
      <c r="A11344" s="1"/>
    </row>
    <row r="11345" spans="1:1" x14ac:dyDescent="0.35">
      <c r="A11345" s="1"/>
    </row>
    <row r="11346" spans="1:1" x14ac:dyDescent="0.35">
      <c r="A11346" s="1"/>
    </row>
    <row r="11347" spans="1:1" x14ac:dyDescent="0.35">
      <c r="A11347" s="1"/>
    </row>
    <row r="11348" spans="1:1" x14ac:dyDescent="0.35">
      <c r="A11348" s="1"/>
    </row>
    <row r="11349" spans="1:1" x14ac:dyDescent="0.35">
      <c r="A11349" s="1"/>
    </row>
    <row r="11350" spans="1:1" x14ac:dyDescent="0.35">
      <c r="A11350" s="1"/>
    </row>
    <row r="11351" spans="1:1" x14ac:dyDescent="0.35">
      <c r="A11351" s="1"/>
    </row>
    <row r="11352" spans="1:1" x14ac:dyDescent="0.35">
      <c r="A11352" s="1"/>
    </row>
    <row r="11353" spans="1:1" x14ac:dyDescent="0.35">
      <c r="A11353" s="1"/>
    </row>
    <row r="11354" spans="1:1" x14ac:dyDescent="0.35">
      <c r="A11354" s="1"/>
    </row>
    <row r="11355" spans="1:1" x14ac:dyDescent="0.35">
      <c r="A11355" s="1"/>
    </row>
    <row r="11356" spans="1:1" x14ac:dyDescent="0.35">
      <c r="A11356" s="1"/>
    </row>
    <row r="11357" spans="1:1" x14ac:dyDescent="0.35">
      <c r="A11357" s="1"/>
    </row>
    <row r="11358" spans="1:1" x14ac:dyDescent="0.35">
      <c r="A11358" s="1"/>
    </row>
    <row r="11359" spans="1:1" x14ac:dyDescent="0.35">
      <c r="A11359" s="1"/>
    </row>
    <row r="11360" spans="1:1" x14ac:dyDescent="0.35">
      <c r="A11360" s="1"/>
    </row>
    <row r="11361" spans="1:1" x14ac:dyDescent="0.35">
      <c r="A11361" s="1"/>
    </row>
    <row r="11362" spans="1:1" x14ac:dyDescent="0.35">
      <c r="A11362" s="1"/>
    </row>
    <row r="11363" spans="1:1" x14ac:dyDescent="0.35">
      <c r="A11363" s="1"/>
    </row>
    <row r="11364" spans="1:1" x14ac:dyDescent="0.35">
      <c r="A11364" s="1"/>
    </row>
    <row r="11365" spans="1:1" x14ac:dyDescent="0.35">
      <c r="A11365" s="1"/>
    </row>
    <row r="11366" spans="1:1" x14ac:dyDescent="0.35">
      <c r="A11366" s="1"/>
    </row>
    <row r="11367" spans="1:1" x14ac:dyDescent="0.35">
      <c r="A11367" s="1"/>
    </row>
    <row r="11368" spans="1:1" x14ac:dyDescent="0.35">
      <c r="A11368" s="1"/>
    </row>
    <row r="11369" spans="1:1" x14ac:dyDescent="0.35">
      <c r="A11369" s="1"/>
    </row>
    <row r="11370" spans="1:1" x14ac:dyDescent="0.35">
      <c r="A11370" s="1"/>
    </row>
    <row r="11371" spans="1:1" x14ac:dyDescent="0.35">
      <c r="A11371" s="1"/>
    </row>
    <row r="11372" spans="1:1" x14ac:dyDescent="0.35">
      <c r="A11372" s="1"/>
    </row>
    <row r="11373" spans="1:1" x14ac:dyDescent="0.35">
      <c r="A11373" s="1"/>
    </row>
    <row r="11374" spans="1:1" x14ac:dyDescent="0.35">
      <c r="A11374" s="1"/>
    </row>
    <row r="11375" spans="1:1" x14ac:dyDescent="0.35">
      <c r="A11375" s="1"/>
    </row>
    <row r="11376" spans="1:1" x14ac:dyDescent="0.35">
      <c r="A11376" s="1"/>
    </row>
    <row r="11377" spans="1:1" x14ac:dyDescent="0.35">
      <c r="A11377" s="1"/>
    </row>
    <row r="11378" spans="1:1" x14ac:dyDescent="0.35">
      <c r="A11378" s="1"/>
    </row>
    <row r="11379" spans="1:1" x14ac:dyDescent="0.35">
      <c r="A11379" s="1"/>
    </row>
    <row r="11380" spans="1:1" x14ac:dyDescent="0.35">
      <c r="A11380" s="1"/>
    </row>
    <row r="11381" spans="1:1" x14ac:dyDescent="0.35">
      <c r="A11381" s="1"/>
    </row>
    <row r="11382" spans="1:1" x14ac:dyDescent="0.35">
      <c r="A11382" s="1"/>
    </row>
    <row r="11383" spans="1:1" x14ac:dyDescent="0.35">
      <c r="A11383" s="1"/>
    </row>
    <row r="11384" spans="1:1" x14ac:dyDescent="0.35">
      <c r="A11384" s="1"/>
    </row>
    <row r="11385" spans="1:1" x14ac:dyDescent="0.35">
      <c r="A11385" s="1"/>
    </row>
    <row r="11386" spans="1:1" x14ac:dyDescent="0.35">
      <c r="A11386" s="1"/>
    </row>
    <row r="11387" spans="1:1" x14ac:dyDescent="0.35">
      <c r="A11387" s="1"/>
    </row>
    <row r="11388" spans="1:1" x14ac:dyDescent="0.35">
      <c r="A11388" s="1"/>
    </row>
    <row r="11389" spans="1:1" x14ac:dyDescent="0.35">
      <c r="A11389" s="1"/>
    </row>
    <row r="11390" spans="1:1" x14ac:dyDescent="0.35">
      <c r="A11390" s="1"/>
    </row>
    <row r="11391" spans="1:1" x14ac:dyDescent="0.35">
      <c r="A11391" s="1"/>
    </row>
    <row r="11392" spans="1:1" x14ac:dyDescent="0.35">
      <c r="A11392" s="1"/>
    </row>
    <row r="11393" spans="1:1" x14ac:dyDescent="0.35">
      <c r="A11393" s="1"/>
    </row>
    <row r="11394" spans="1:1" x14ac:dyDescent="0.35">
      <c r="A11394" s="1"/>
    </row>
    <row r="11395" spans="1:1" x14ac:dyDescent="0.35">
      <c r="A11395" s="1"/>
    </row>
    <row r="11396" spans="1:1" x14ac:dyDescent="0.35">
      <c r="A11396" s="1"/>
    </row>
    <row r="11397" spans="1:1" x14ac:dyDescent="0.35">
      <c r="A11397" s="1"/>
    </row>
    <row r="11398" spans="1:1" x14ac:dyDescent="0.35">
      <c r="A11398" s="1"/>
    </row>
    <row r="11399" spans="1:1" x14ac:dyDescent="0.35">
      <c r="A11399" s="1"/>
    </row>
    <row r="11400" spans="1:1" x14ac:dyDescent="0.35">
      <c r="A11400" s="1"/>
    </row>
    <row r="11401" spans="1:1" x14ac:dyDescent="0.35">
      <c r="A11401" s="1"/>
    </row>
    <row r="11402" spans="1:1" x14ac:dyDescent="0.35">
      <c r="A11402" s="1"/>
    </row>
    <row r="11403" spans="1:1" x14ac:dyDescent="0.35">
      <c r="A11403" s="1"/>
    </row>
    <row r="11404" spans="1:1" x14ac:dyDescent="0.35">
      <c r="A11404" s="1"/>
    </row>
    <row r="11405" spans="1:1" x14ac:dyDescent="0.35">
      <c r="A11405" s="1"/>
    </row>
    <row r="11406" spans="1:1" x14ac:dyDescent="0.35">
      <c r="A11406" s="1"/>
    </row>
    <row r="11407" spans="1:1" x14ac:dyDescent="0.35">
      <c r="A11407" s="1"/>
    </row>
    <row r="11408" spans="1:1" x14ac:dyDescent="0.35">
      <c r="A11408" s="1"/>
    </row>
    <row r="11409" spans="1:1" x14ac:dyDescent="0.35">
      <c r="A11409" s="1"/>
    </row>
    <row r="11410" spans="1:1" x14ac:dyDescent="0.35">
      <c r="A11410" s="1"/>
    </row>
    <row r="11411" spans="1:1" x14ac:dyDescent="0.35">
      <c r="A11411" s="1"/>
    </row>
    <row r="11412" spans="1:1" x14ac:dyDescent="0.35">
      <c r="A11412" s="1"/>
    </row>
    <row r="11413" spans="1:1" x14ac:dyDescent="0.35">
      <c r="A11413" s="1"/>
    </row>
    <row r="11414" spans="1:1" x14ac:dyDescent="0.35">
      <c r="A11414" s="1"/>
    </row>
    <row r="11415" spans="1:1" x14ac:dyDescent="0.35">
      <c r="A11415" s="1"/>
    </row>
    <row r="11416" spans="1:1" x14ac:dyDescent="0.35">
      <c r="A11416" s="1"/>
    </row>
    <row r="11417" spans="1:1" x14ac:dyDescent="0.35">
      <c r="A11417" s="1"/>
    </row>
    <row r="11418" spans="1:1" x14ac:dyDescent="0.35">
      <c r="A11418" s="1"/>
    </row>
    <row r="11419" spans="1:1" x14ac:dyDescent="0.35">
      <c r="A11419" s="1"/>
    </row>
    <row r="11420" spans="1:1" x14ac:dyDescent="0.35">
      <c r="A11420" s="1"/>
    </row>
    <row r="11421" spans="1:1" x14ac:dyDescent="0.35">
      <c r="A11421" s="1"/>
    </row>
    <row r="11422" spans="1:1" x14ac:dyDescent="0.35">
      <c r="A11422" s="1"/>
    </row>
    <row r="11423" spans="1:1" x14ac:dyDescent="0.35">
      <c r="A11423" s="1"/>
    </row>
    <row r="11424" spans="1:1" x14ac:dyDescent="0.35">
      <c r="A11424" s="1"/>
    </row>
    <row r="11425" spans="1:1" x14ac:dyDescent="0.35">
      <c r="A11425" s="1"/>
    </row>
    <row r="11426" spans="1:1" x14ac:dyDescent="0.35">
      <c r="A11426" s="1"/>
    </row>
    <row r="11427" spans="1:1" x14ac:dyDescent="0.35">
      <c r="A11427" s="1"/>
    </row>
    <row r="11428" spans="1:1" x14ac:dyDescent="0.35">
      <c r="A11428" s="1"/>
    </row>
    <row r="11429" spans="1:1" x14ac:dyDescent="0.35">
      <c r="A11429" s="1"/>
    </row>
    <row r="11430" spans="1:1" x14ac:dyDescent="0.35">
      <c r="A11430" s="1"/>
    </row>
    <row r="11431" spans="1:1" x14ac:dyDescent="0.35">
      <c r="A11431" s="1"/>
    </row>
    <row r="11432" spans="1:1" x14ac:dyDescent="0.35">
      <c r="A11432" s="1"/>
    </row>
    <row r="11433" spans="1:1" x14ac:dyDescent="0.35">
      <c r="A11433" s="1"/>
    </row>
    <row r="11434" spans="1:1" x14ac:dyDescent="0.35">
      <c r="A11434" s="1"/>
    </row>
    <row r="11435" spans="1:1" x14ac:dyDescent="0.35">
      <c r="A11435" s="1"/>
    </row>
    <row r="11436" spans="1:1" x14ac:dyDescent="0.35">
      <c r="A11436" s="1"/>
    </row>
    <row r="11437" spans="1:1" x14ac:dyDescent="0.35">
      <c r="A11437" s="1"/>
    </row>
    <row r="11438" spans="1:1" x14ac:dyDescent="0.35">
      <c r="A11438" s="1"/>
    </row>
    <row r="11439" spans="1:1" x14ac:dyDescent="0.35">
      <c r="A11439" s="1"/>
    </row>
    <row r="11440" spans="1:1" x14ac:dyDescent="0.35">
      <c r="A11440" s="1"/>
    </row>
    <row r="11441" spans="1:1" x14ac:dyDescent="0.35">
      <c r="A11441" s="1"/>
    </row>
    <row r="11442" spans="1:1" x14ac:dyDescent="0.35">
      <c r="A11442" s="1"/>
    </row>
    <row r="11443" spans="1:1" x14ac:dyDescent="0.35">
      <c r="A11443" s="1"/>
    </row>
    <row r="11444" spans="1:1" x14ac:dyDescent="0.35">
      <c r="A11444" s="1"/>
    </row>
    <row r="11445" spans="1:1" x14ac:dyDescent="0.35">
      <c r="A11445" s="1"/>
    </row>
    <row r="11446" spans="1:1" x14ac:dyDescent="0.35">
      <c r="A11446" s="1"/>
    </row>
    <row r="11447" spans="1:1" x14ac:dyDescent="0.35">
      <c r="A11447" s="1"/>
    </row>
    <row r="11448" spans="1:1" x14ac:dyDescent="0.35">
      <c r="A11448" s="1"/>
    </row>
    <row r="11449" spans="1:1" x14ac:dyDescent="0.35">
      <c r="A11449" s="1"/>
    </row>
    <row r="11450" spans="1:1" x14ac:dyDescent="0.35">
      <c r="A11450" s="1"/>
    </row>
    <row r="11451" spans="1:1" x14ac:dyDescent="0.35">
      <c r="A11451" s="1"/>
    </row>
    <row r="11452" spans="1:1" x14ac:dyDescent="0.35">
      <c r="A11452" s="1"/>
    </row>
    <row r="11453" spans="1:1" x14ac:dyDescent="0.35">
      <c r="A11453" s="1"/>
    </row>
    <row r="11454" spans="1:1" x14ac:dyDescent="0.35">
      <c r="A11454" s="1"/>
    </row>
    <row r="11455" spans="1:1" x14ac:dyDescent="0.35">
      <c r="A11455" s="1"/>
    </row>
    <row r="11456" spans="1:1" x14ac:dyDescent="0.35">
      <c r="A11456" s="1"/>
    </row>
    <row r="11457" spans="1:1" x14ac:dyDescent="0.35">
      <c r="A11457" s="1"/>
    </row>
    <row r="11458" spans="1:1" x14ac:dyDescent="0.35">
      <c r="A11458" s="1"/>
    </row>
    <row r="11459" spans="1:1" x14ac:dyDescent="0.35">
      <c r="A11459" s="1"/>
    </row>
    <row r="11460" spans="1:1" x14ac:dyDescent="0.35">
      <c r="A11460" s="1"/>
    </row>
    <row r="11461" spans="1:1" x14ac:dyDescent="0.35">
      <c r="A11461" s="1"/>
    </row>
    <row r="11462" spans="1:1" x14ac:dyDescent="0.35">
      <c r="A11462" s="1"/>
    </row>
    <row r="11463" spans="1:1" x14ac:dyDescent="0.35">
      <c r="A11463" s="1"/>
    </row>
    <row r="11464" spans="1:1" x14ac:dyDescent="0.35">
      <c r="A11464" s="1"/>
    </row>
    <row r="11465" spans="1:1" x14ac:dyDescent="0.35">
      <c r="A11465" s="1"/>
    </row>
    <row r="11466" spans="1:1" x14ac:dyDescent="0.35">
      <c r="A11466" s="1"/>
    </row>
    <row r="11467" spans="1:1" x14ac:dyDescent="0.35">
      <c r="A11467" s="1"/>
    </row>
    <row r="11468" spans="1:1" x14ac:dyDescent="0.35">
      <c r="A11468" s="1"/>
    </row>
    <row r="11469" spans="1:1" x14ac:dyDescent="0.35">
      <c r="A11469" s="1"/>
    </row>
    <row r="11470" spans="1:1" x14ac:dyDescent="0.35">
      <c r="A11470" s="1"/>
    </row>
    <row r="11471" spans="1:1" x14ac:dyDescent="0.35">
      <c r="A11471" s="1"/>
    </row>
    <row r="11472" spans="1:1" x14ac:dyDescent="0.35">
      <c r="A11472" s="1"/>
    </row>
    <row r="11473" spans="1:1" x14ac:dyDescent="0.35">
      <c r="A11473" s="1"/>
    </row>
    <row r="11474" spans="1:1" x14ac:dyDescent="0.35">
      <c r="A11474" s="1"/>
    </row>
    <row r="11475" spans="1:1" x14ac:dyDescent="0.35">
      <c r="A11475" s="1"/>
    </row>
    <row r="11476" spans="1:1" x14ac:dyDescent="0.35">
      <c r="A11476" s="1"/>
    </row>
    <row r="11477" spans="1:1" x14ac:dyDescent="0.35">
      <c r="A11477" s="1"/>
    </row>
    <row r="11478" spans="1:1" x14ac:dyDescent="0.35">
      <c r="A11478" s="1"/>
    </row>
    <row r="11479" spans="1:1" x14ac:dyDescent="0.35">
      <c r="A11479" s="1"/>
    </row>
    <row r="11480" spans="1:1" x14ac:dyDescent="0.35">
      <c r="A11480" s="1"/>
    </row>
    <row r="11481" spans="1:1" x14ac:dyDescent="0.35">
      <c r="A11481" s="1"/>
    </row>
    <row r="11482" spans="1:1" x14ac:dyDescent="0.35">
      <c r="A11482" s="1"/>
    </row>
    <row r="11483" spans="1:1" x14ac:dyDescent="0.35">
      <c r="A11483" s="1"/>
    </row>
    <row r="11484" spans="1:1" x14ac:dyDescent="0.35">
      <c r="A11484" s="1"/>
    </row>
    <row r="11485" spans="1:1" x14ac:dyDescent="0.35">
      <c r="A11485" s="1"/>
    </row>
    <row r="11486" spans="1:1" x14ac:dyDescent="0.35">
      <c r="A11486" s="1"/>
    </row>
    <row r="11487" spans="1:1" x14ac:dyDescent="0.35">
      <c r="A11487" s="1"/>
    </row>
    <row r="11488" spans="1:1" x14ac:dyDescent="0.35">
      <c r="A11488" s="1"/>
    </row>
    <row r="11489" spans="1:1" x14ac:dyDescent="0.35">
      <c r="A11489" s="1"/>
    </row>
    <row r="11490" spans="1:1" x14ac:dyDescent="0.35">
      <c r="A11490" s="1"/>
    </row>
    <row r="11491" spans="1:1" x14ac:dyDescent="0.35">
      <c r="A11491" s="1"/>
    </row>
    <row r="11492" spans="1:1" x14ac:dyDescent="0.35">
      <c r="A11492" s="1"/>
    </row>
    <row r="11493" spans="1:1" x14ac:dyDescent="0.35">
      <c r="A11493" s="1"/>
    </row>
    <row r="11494" spans="1:1" x14ac:dyDescent="0.35">
      <c r="A11494" s="1"/>
    </row>
    <row r="11495" spans="1:1" x14ac:dyDescent="0.35">
      <c r="A11495" s="1"/>
    </row>
    <row r="11496" spans="1:1" x14ac:dyDescent="0.35">
      <c r="A11496" s="1"/>
    </row>
    <row r="11497" spans="1:1" x14ac:dyDescent="0.35">
      <c r="A11497" s="1"/>
    </row>
    <row r="11498" spans="1:1" x14ac:dyDescent="0.35">
      <c r="A11498" s="1"/>
    </row>
    <row r="11499" spans="1:1" x14ac:dyDescent="0.35">
      <c r="A11499" s="1"/>
    </row>
    <row r="11500" spans="1:1" x14ac:dyDescent="0.35">
      <c r="A11500" s="1"/>
    </row>
    <row r="11501" spans="1:1" x14ac:dyDescent="0.35">
      <c r="A11501" s="1"/>
    </row>
    <row r="11502" spans="1:1" x14ac:dyDescent="0.35">
      <c r="A11502" s="1"/>
    </row>
    <row r="11503" spans="1:1" x14ac:dyDescent="0.35">
      <c r="A11503" s="1"/>
    </row>
    <row r="11504" spans="1:1" x14ac:dyDescent="0.35">
      <c r="A11504" s="1"/>
    </row>
    <row r="11505" spans="1:1" x14ac:dyDescent="0.35">
      <c r="A11505" s="1"/>
    </row>
    <row r="11506" spans="1:1" x14ac:dyDescent="0.35">
      <c r="A11506" s="1"/>
    </row>
    <row r="11507" spans="1:1" x14ac:dyDescent="0.35">
      <c r="A11507" s="1"/>
    </row>
    <row r="11508" spans="1:1" x14ac:dyDescent="0.35">
      <c r="A11508" s="1"/>
    </row>
    <row r="11509" spans="1:1" x14ac:dyDescent="0.35">
      <c r="A11509" s="1"/>
    </row>
    <row r="11510" spans="1:1" x14ac:dyDescent="0.35">
      <c r="A11510" s="1"/>
    </row>
    <row r="11511" spans="1:1" x14ac:dyDescent="0.35">
      <c r="A11511" s="1"/>
    </row>
    <row r="11512" spans="1:1" x14ac:dyDescent="0.35">
      <c r="A11512" s="1"/>
    </row>
    <row r="11513" spans="1:1" x14ac:dyDescent="0.35">
      <c r="A11513" s="1"/>
    </row>
    <row r="11514" spans="1:1" x14ac:dyDescent="0.35">
      <c r="A11514" s="1"/>
    </row>
    <row r="11515" spans="1:1" x14ac:dyDescent="0.35">
      <c r="A11515" s="1"/>
    </row>
    <row r="11516" spans="1:1" x14ac:dyDescent="0.35">
      <c r="A11516" s="1"/>
    </row>
    <row r="11517" spans="1:1" x14ac:dyDescent="0.35">
      <c r="A11517" s="1"/>
    </row>
    <row r="11518" spans="1:1" x14ac:dyDescent="0.35">
      <c r="A11518" s="1"/>
    </row>
    <row r="11519" spans="1:1" x14ac:dyDescent="0.35">
      <c r="A11519" s="1"/>
    </row>
    <row r="11520" spans="1:1" x14ac:dyDescent="0.35">
      <c r="A11520" s="1"/>
    </row>
    <row r="11521" spans="1:1" x14ac:dyDescent="0.35">
      <c r="A11521" s="1"/>
    </row>
    <row r="11522" spans="1:1" x14ac:dyDescent="0.35">
      <c r="A11522" s="1"/>
    </row>
    <row r="11523" spans="1:1" x14ac:dyDescent="0.35">
      <c r="A11523" s="1"/>
    </row>
    <row r="11524" spans="1:1" x14ac:dyDescent="0.35">
      <c r="A11524" s="1"/>
    </row>
    <row r="11525" spans="1:1" x14ac:dyDescent="0.35">
      <c r="A11525" s="1"/>
    </row>
    <row r="11526" spans="1:1" x14ac:dyDescent="0.35">
      <c r="A11526" s="1"/>
    </row>
    <row r="11527" spans="1:1" x14ac:dyDescent="0.35">
      <c r="A11527" s="1"/>
    </row>
    <row r="11528" spans="1:1" x14ac:dyDescent="0.35">
      <c r="A11528" s="1"/>
    </row>
    <row r="11529" spans="1:1" x14ac:dyDescent="0.35">
      <c r="A11529" s="1"/>
    </row>
    <row r="11530" spans="1:1" x14ac:dyDescent="0.35">
      <c r="A11530" s="1"/>
    </row>
    <row r="11531" spans="1:1" x14ac:dyDescent="0.35">
      <c r="A11531" s="1"/>
    </row>
    <row r="11532" spans="1:1" x14ac:dyDescent="0.35">
      <c r="A11532" s="1"/>
    </row>
    <row r="11533" spans="1:1" x14ac:dyDescent="0.35">
      <c r="A11533" s="1"/>
    </row>
    <row r="11534" spans="1:1" x14ac:dyDescent="0.35">
      <c r="A11534" s="1"/>
    </row>
    <row r="11535" spans="1:1" x14ac:dyDescent="0.35">
      <c r="A11535" s="1"/>
    </row>
    <row r="11536" spans="1:1" x14ac:dyDescent="0.35">
      <c r="A11536" s="1"/>
    </row>
    <row r="11537" spans="1:1" x14ac:dyDescent="0.35">
      <c r="A11537" s="1"/>
    </row>
    <row r="11538" spans="1:1" x14ac:dyDescent="0.35">
      <c r="A11538" s="1"/>
    </row>
    <row r="11539" spans="1:1" x14ac:dyDescent="0.35">
      <c r="A11539" s="1"/>
    </row>
    <row r="11540" spans="1:1" x14ac:dyDescent="0.35">
      <c r="A11540" s="1"/>
    </row>
    <row r="11541" spans="1:1" x14ac:dyDescent="0.35">
      <c r="A11541" s="1"/>
    </row>
    <row r="11542" spans="1:1" x14ac:dyDescent="0.35">
      <c r="A11542" s="1"/>
    </row>
    <row r="11543" spans="1:1" x14ac:dyDescent="0.35">
      <c r="A11543" s="1"/>
    </row>
    <row r="11544" spans="1:1" x14ac:dyDescent="0.35">
      <c r="A11544" s="1"/>
    </row>
    <row r="11545" spans="1:1" x14ac:dyDescent="0.35">
      <c r="A11545" s="1"/>
    </row>
    <row r="11546" spans="1:1" x14ac:dyDescent="0.35">
      <c r="A11546" s="1"/>
    </row>
    <row r="11547" spans="1:1" x14ac:dyDescent="0.35">
      <c r="A11547" s="1"/>
    </row>
    <row r="11548" spans="1:1" x14ac:dyDescent="0.35">
      <c r="A11548" s="1"/>
    </row>
    <row r="11549" spans="1:1" x14ac:dyDescent="0.35">
      <c r="A11549" s="1"/>
    </row>
    <row r="11550" spans="1:1" x14ac:dyDescent="0.35">
      <c r="A11550" s="1"/>
    </row>
    <row r="11551" spans="1:1" x14ac:dyDescent="0.35">
      <c r="A11551" s="1"/>
    </row>
    <row r="11552" spans="1:1" x14ac:dyDescent="0.35">
      <c r="A11552" s="1"/>
    </row>
    <row r="11553" spans="1:1" x14ac:dyDescent="0.35">
      <c r="A11553" s="1"/>
    </row>
    <row r="11554" spans="1:1" x14ac:dyDescent="0.35">
      <c r="A11554" s="1"/>
    </row>
    <row r="11555" spans="1:1" x14ac:dyDescent="0.35">
      <c r="A11555" s="1"/>
    </row>
    <row r="11556" spans="1:1" x14ac:dyDescent="0.35">
      <c r="A11556" s="1"/>
    </row>
    <row r="11557" spans="1:1" x14ac:dyDescent="0.35">
      <c r="A11557" s="1"/>
    </row>
    <row r="11558" spans="1:1" x14ac:dyDescent="0.35">
      <c r="A11558" s="1"/>
    </row>
    <row r="11559" spans="1:1" x14ac:dyDescent="0.35">
      <c r="A11559" s="1"/>
    </row>
    <row r="11560" spans="1:1" x14ac:dyDescent="0.35">
      <c r="A11560" s="1"/>
    </row>
    <row r="11561" spans="1:1" x14ac:dyDescent="0.35">
      <c r="A11561" s="1"/>
    </row>
    <row r="11562" spans="1:1" x14ac:dyDescent="0.35">
      <c r="A11562" s="1"/>
    </row>
    <row r="11563" spans="1:1" x14ac:dyDescent="0.35">
      <c r="A11563" s="1"/>
    </row>
    <row r="11564" spans="1:1" x14ac:dyDescent="0.35">
      <c r="A11564" s="1"/>
    </row>
    <row r="11565" spans="1:1" x14ac:dyDescent="0.35">
      <c r="A11565" s="1"/>
    </row>
    <row r="11566" spans="1:1" x14ac:dyDescent="0.35">
      <c r="A11566" s="1"/>
    </row>
    <row r="11567" spans="1:1" x14ac:dyDescent="0.35">
      <c r="A11567" s="1"/>
    </row>
    <row r="11568" spans="1:1" x14ac:dyDescent="0.35">
      <c r="A11568" s="1"/>
    </row>
    <row r="11569" spans="1:1" x14ac:dyDescent="0.35">
      <c r="A11569" s="1"/>
    </row>
    <row r="11570" spans="1:1" x14ac:dyDescent="0.35">
      <c r="A11570" s="1"/>
    </row>
    <row r="11571" spans="1:1" x14ac:dyDescent="0.35">
      <c r="A11571" s="1"/>
    </row>
    <row r="11572" spans="1:1" x14ac:dyDescent="0.35">
      <c r="A11572" s="1"/>
    </row>
    <row r="11573" spans="1:1" x14ac:dyDescent="0.35">
      <c r="A11573" s="1"/>
    </row>
    <row r="11574" spans="1:1" x14ac:dyDescent="0.35">
      <c r="A11574" s="1"/>
    </row>
    <row r="11575" spans="1:1" x14ac:dyDescent="0.35">
      <c r="A11575" s="1"/>
    </row>
    <row r="11576" spans="1:1" x14ac:dyDescent="0.35">
      <c r="A11576" s="1"/>
    </row>
    <row r="11577" spans="1:1" x14ac:dyDescent="0.35">
      <c r="A11577" s="1"/>
    </row>
    <row r="11578" spans="1:1" x14ac:dyDescent="0.35">
      <c r="A11578" s="1"/>
    </row>
    <row r="11579" spans="1:1" x14ac:dyDescent="0.35">
      <c r="A11579" s="1"/>
    </row>
    <row r="11580" spans="1:1" x14ac:dyDescent="0.35">
      <c r="A11580" s="1"/>
    </row>
    <row r="11581" spans="1:1" x14ac:dyDescent="0.35">
      <c r="A11581" s="1"/>
    </row>
    <row r="11582" spans="1:1" x14ac:dyDescent="0.35">
      <c r="A11582" s="1"/>
    </row>
    <row r="11583" spans="1:1" x14ac:dyDescent="0.35">
      <c r="A11583" s="1"/>
    </row>
    <row r="11584" spans="1:1" x14ac:dyDescent="0.35">
      <c r="A11584" s="1"/>
    </row>
    <row r="11585" spans="1:1" x14ac:dyDescent="0.35">
      <c r="A11585" s="1"/>
    </row>
    <row r="11586" spans="1:1" x14ac:dyDescent="0.35">
      <c r="A11586" s="1"/>
    </row>
    <row r="11587" spans="1:1" x14ac:dyDescent="0.35">
      <c r="A11587" s="1"/>
    </row>
    <row r="11588" spans="1:1" x14ac:dyDescent="0.35">
      <c r="A11588" s="1"/>
    </row>
    <row r="11589" spans="1:1" x14ac:dyDescent="0.35">
      <c r="A11589" s="1"/>
    </row>
    <row r="11590" spans="1:1" x14ac:dyDescent="0.35">
      <c r="A11590" s="1"/>
    </row>
    <row r="11591" spans="1:1" x14ac:dyDescent="0.35">
      <c r="A11591" s="1"/>
    </row>
    <row r="11592" spans="1:1" x14ac:dyDescent="0.35">
      <c r="A11592" s="1"/>
    </row>
    <row r="11593" spans="1:1" x14ac:dyDescent="0.35">
      <c r="A11593" s="1"/>
    </row>
    <row r="11594" spans="1:1" x14ac:dyDescent="0.35">
      <c r="A11594" s="1"/>
    </row>
    <row r="11595" spans="1:1" x14ac:dyDescent="0.35">
      <c r="A11595" s="1"/>
    </row>
    <row r="11596" spans="1:1" x14ac:dyDescent="0.35">
      <c r="A11596" s="1"/>
    </row>
    <row r="11597" spans="1:1" x14ac:dyDescent="0.35">
      <c r="A11597" s="1"/>
    </row>
    <row r="11598" spans="1:1" x14ac:dyDescent="0.35">
      <c r="A11598" s="1"/>
    </row>
    <row r="11599" spans="1:1" x14ac:dyDescent="0.35">
      <c r="A11599" s="1"/>
    </row>
    <row r="11600" spans="1:1" x14ac:dyDescent="0.35">
      <c r="A11600" s="1"/>
    </row>
    <row r="11601" spans="1:1" x14ac:dyDescent="0.35">
      <c r="A11601" s="1"/>
    </row>
    <row r="11602" spans="1:1" x14ac:dyDescent="0.35">
      <c r="A11602" s="1"/>
    </row>
    <row r="11603" spans="1:1" x14ac:dyDescent="0.35">
      <c r="A11603" s="1"/>
    </row>
    <row r="11604" spans="1:1" x14ac:dyDescent="0.35">
      <c r="A11604" s="1"/>
    </row>
    <row r="11605" spans="1:1" x14ac:dyDescent="0.35">
      <c r="A11605" s="1"/>
    </row>
    <row r="11606" spans="1:1" x14ac:dyDescent="0.35">
      <c r="A11606" s="1"/>
    </row>
    <row r="11607" spans="1:1" x14ac:dyDescent="0.35">
      <c r="A11607" s="1"/>
    </row>
    <row r="11608" spans="1:1" x14ac:dyDescent="0.35">
      <c r="A11608" s="1"/>
    </row>
    <row r="11609" spans="1:1" x14ac:dyDescent="0.35">
      <c r="A11609" s="1"/>
    </row>
    <row r="11610" spans="1:1" x14ac:dyDescent="0.35">
      <c r="A11610" s="1"/>
    </row>
    <row r="11611" spans="1:1" x14ac:dyDescent="0.35">
      <c r="A11611" s="1"/>
    </row>
    <row r="11612" spans="1:1" x14ac:dyDescent="0.35">
      <c r="A11612" s="1"/>
    </row>
    <row r="11613" spans="1:1" x14ac:dyDescent="0.35">
      <c r="A11613" s="1"/>
    </row>
    <row r="11614" spans="1:1" x14ac:dyDescent="0.35">
      <c r="A11614" s="1"/>
    </row>
    <row r="11615" spans="1:1" x14ac:dyDescent="0.35">
      <c r="A11615" s="1"/>
    </row>
    <row r="11616" spans="1:1" x14ac:dyDescent="0.35">
      <c r="A11616" s="1"/>
    </row>
    <row r="11617" spans="1:1" x14ac:dyDescent="0.35">
      <c r="A11617" s="1"/>
    </row>
    <row r="11618" spans="1:1" x14ac:dyDescent="0.35">
      <c r="A11618" s="1"/>
    </row>
    <row r="11619" spans="1:1" x14ac:dyDescent="0.35">
      <c r="A11619" s="1"/>
    </row>
    <row r="11620" spans="1:1" x14ac:dyDescent="0.35">
      <c r="A11620" s="1"/>
    </row>
    <row r="11621" spans="1:1" x14ac:dyDescent="0.35">
      <c r="A11621" s="1"/>
    </row>
    <row r="11622" spans="1:1" x14ac:dyDescent="0.35">
      <c r="A11622" s="1"/>
    </row>
    <row r="11623" spans="1:1" x14ac:dyDescent="0.35">
      <c r="A11623" s="1"/>
    </row>
    <row r="11624" spans="1:1" x14ac:dyDescent="0.35">
      <c r="A11624" s="1"/>
    </row>
    <row r="11625" spans="1:1" x14ac:dyDescent="0.35">
      <c r="A11625" s="1"/>
    </row>
    <row r="11626" spans="1:1" x14ac:dyDescent="0.35">
      <c r="A11626" s="1"/>
    </row>
    <row r="11627" spans="1:1" x14ac:dyDescent="0.35">
      <c r="A11627" s="1"/>
    </row>
    <row r="11628" spans="1:1" x14ac:dyDescent="0.35">
      <c r="A11628" s="1"/>
    </row>
    <row r="11629" spans="1:1" x14ac:dyDescent="0.35">
      <c r="A11629" s="1"/>
    </row>
    <row r="11630" spans="1:1" x14ac:dyDescent="0.35">
      <c r="A11630" s="1"/>
    </row>
    <row r="11631" spans="1:1" x14ac:dyDescent="0.35">
      <c r="A11631" s="1"/>
    </row>
    <row r="11632" spans="1:1" x14ac:dyDescent="0.35">
      <c r="A11632" s="1"/>
    </row>
    <row r="11633" spans="1:1" x14ac:dyDescent="0.35">
      <c r="A11633" s="1"/>
    </row>
    <row r="11634" spans="1:1" x14ac:dyDescent="0.35">
      <c r="A11634" s="1"/>
    </row>
    <row r="11635" spans="1:1" x14ac:dyDescent="0.35">
      <c r="A11635" s="1"/>
    </row>
    <row r="11636" spans="1:1" x14ac:dyDescent="0.35">
      <c r="A11636" s="1"/>
    </row>
    <row r="11637" spans="1:1" x14ac:dyDescent="0.35">
      <c r="A11637" s="1"/>
    </row>
    <row r="11638" spans="1:1" x14ac:dyDescent="0.35">
      <c r="A11638" s="1"/>
    </row>
    <row r="11639" spans="1:1" x14ac:dyDescent="0.35">
      <c r="A11639" s="1"/>
    </row>
    <row r="11640" spans="1:1" x14ac:dyDescent="0.35">
      <c r="A11640" s="1"/>
    </row>
    <row r="11641" spans="1:1" x14ac:dyDescent="0.35">
      <c r="A11641" s="1"/>
    </row>
    <row r="11642" spans="1:1" x14ac:dyDescent="0.35">
      <c r="A11642" s="1"/>
    </row>
    <row r="11643" spans="1:1" x14ac:dyDescent="0.35">
      <c r="A11643" s="1"/>
    </row>
    <row r="11644" spans="1:1" x14ac:dyDescent="0.35">
      <c r="A11644" s="1"/>
    </row>
    <row r="11645" spans="1:1" x14ac:dyDescent="0.35">
      <c r="A11645" s="1"/>
    </row>
    <row r="11646" spans="1:1" x14ac:dyDescent="0.35">
      <c r="A11646" s="1"/>
    </row>
    <row r="11647" spans="1:1" x14ac:dyDescent="0.35">
      <c r="A11647" s="1"/>
    </row>
    <row r="11648" spans="1:1" x14ac:dyDescent="0.35">
      <c r="A11648" s="1"/>
    </row>
    <row r="11649" spans="1:1" x14ac:dyDescent="0.35">
      <c r="A11649" s="1"/>
    </row>
    <row r="11650" spans="1:1" x14ac:dyDescent="0.35">
      <c r="A11650" s="1"/>
    </row>
    <row r="11651" spans="1:1" x14ac:dyDescent="0.35">
      <c r="A11651" s="1"/>
    </row>
    <row r="11652" spans="1:1" x14ac:dyDescent="0.35">
      <c r="A11652" s="1"/>
    </row>
    <row r="11653" spans="1:1" x14ac:dyDescent="0.35">
      <c r="A11653" s="1"/>
    </row>
    <row r="11654" spans="1:1" x14ac:dyDescent="0.35">
      <c r="A11654" s="1"/>
    </row>
    <row r="11655" spans="1:1" x14ac:dyDescent="0.35">
      <c r="A11655" s="1"/>
    </row>
    <row r="11656" spans="1:1" x14ac:dyDescent="0.35">
      <c r="A11656" s="1"/>
    </row>
    <row r="11657" spans="1:1" x14ac:dyDescent="0.35">
      <c r="A11657" s="1"/>
    </row>
    <row r="11658" spans="1:1" x14ac:dyDescent="0.35">
      <c r="A11658" s="1"/>
    </row>
    <row r="11659" spans="1:1" x14ac:dyDescent="0.35">
      <c r="A11659" s="1"/>
    </row>
    <row r="11660" spans="1:1" x14ac:dyDescent="0.35">
      <c r="A11660" s="1"/>
    </row>
    <row r="11661" spans="1:1" x14ac:dyDescent="0.35">
      <c r="A11661" s="1"/>
    </row>
    <row r="11662" spans="1:1" x14ac:dyDescent="0.35">
      <c r="A11662" s="1"/>
    </row>
    <row r="11663" spans="1:1" x14ac:dyDescent="0.35">
      <c r="A11663" s="1"/>
    </row>
    <row r="11664" spans="1:1" x14ac:dyDescent="0.35">
      <c r="A11664" s="1"/>
    </row>
    <row r="11665" spans="1:1" x14ac:dyDescent="0.35">
      <c r="A11665" s="1"/>
    </row>
    <row r="11666" spans="1:1" x14ac:dyDescent="0.35">
      <c r="A11666" s="1"/>
    </row>
    <row r="11667" spans="1:1" x14ac:dyDescent="0.35">
      <c r="A11667" s="1"/>
    </row>
    <row r="11668" spans="1:1" x14ac:dyDescent="0.35">
      <c r="A11668" s="1"/>
    </row>
    <row r="11669" spans="1:1" x14ac:dyDescent="0.35">
      <c r="A11669" s="1"/>
    </row>
    <row r="11670" spans="1:1" x14ac:dyDescent="0.35">
      <c r="A11670" s="1"/>
    </row>
    <row r="11671" spans="1:1" x14ac:dyDescent="0.35">
      <c r="A11671" s="1"/>
    </row>
    <row r="11672" spans="1:1" x14ac:dyDescent="0.35">
      <c r="A11672" s="1"/>
    </row>
    <row r="11673" spans="1:1" x14ac:dyDescent="0.35">
      <c r="A11673" s="1"/>
    </row>
    <row r="11674" spans="1:1" x14ac:dyDescent="0.35">
      <c r="A11674" s="1"/>
    </row>
    <row r="11675" spans="1:1" x14ac:dyDescent="0.35">
      <c r="A11675" s="1"/>
    </row>
    <row r="11676" spans="1:1" x14ac:dyDescent="0.35">
      <c r="A11676" s="1"/>
    </row>
    <row r="11677" spans="1:1" x14ac:dyDescent="0.35">
      <c r="A11677" s="1"/>
    </row>
    <row r="11678" spans="1:1" x14ac:dyDescent="0.35">
      <c r="A11678" s="1"/>
    </row>
    <row r="11679" spans="1:1" x14ac:dyDescent="0.35">
      <c r="A11679" s="1"/>
    </row>
    <row r="11680" spans="1:1" x14ac:dyDescent="0.35">
      <c r="A11680" s="1"/>
    </row>
    <row r="11681" spans="1:1" x14ac:dyDescent="0.35">
      <c r="A11681" s="1"/>
    </row>
    <row r="11682" spans="1:1" x14ac:dyDescent="0.35">
      <c r="A11682" s="1"/>
    </row>
    <row r="11683" spans="1:1" x14ac:dyDescent="0.35">
      <c r="A11683" s="1"/>
    </row>
    <row r="11684" spans="1:1" x14ac:dyDescent="0.35">
      <c r="A11684" s="1"/>
    </row>
    <row r="11685" spans="1:1" x14ac:dyDescent="0.35">
      <c r="A11685" s="1"/>
    </row>
    <row r="11686" spans="1:1" x14ac:dyDescent="0.35">
      <c r="A11686" s="1"/>
    </row>
    <row r="11687" spans="1:1" x14ac:dyDescent="0.35">
      <c r="A11687" s="1"/>
    </row>
    <row r="11688" spans="1:1" x14ac:dyDescent="0.35">
      <c r="A11688" s="1"/>
    </row>
    <row r="11689" spans="1:1" x14ac:dyDescent="0.35">
      <c r="A11689" s="1"/>
    </row>
    <row r="11690" spans="1:1" x14ac:dyDescent="0.35">
      <c r="A11690" s="1"/>
    </row>
    <row r="11691" spans="1:1" x14ac:dyDescent="0.35">
      <c r="A11691" s="1"/>
    </row>
    <row r="11692" spans="1:1" x14ac:dyDescent="0.35">
      <c r="A11692" s="1"/>
    </row>
    <row r="11693" spans="1:1" x14ac:dyDescent="0.35">
      <c r="A11693" s="1"/>
    </row>
    <row r="11694" spans="1:1" x14ac:dyDescent="0.35">
      <c r="A11694" s="1"/>
    </row>
    <row r="11695" spans="1:1" x14ac:dyDescent="0.35">
      <c r="A11695" s="1"/>
    </row>
    <row r="11696" spans="1:1" x14ac:dyDescent="0.35">
      <c r="A11696" s="1"/>
    </row>
    <row r="11697" spans="1:1" x14ac:dyDescent="0.35">
      <c r="A11697" s="1"/>
    </row>
    <row r="11698" spans="1:1" x14ac:dyDescent="0.35">
      <c r="A11698" s="1"/>
    </row>
    <row r="11699" spans="1:1" x14ac:dyDescent="0.35">
      <c r="A11699" s="1"/>
    </row>
    <row r="11700" spans="1:1" x14ac:dyDescent="0.35">
      <c r="A11700" s="1"/>
    </row>
    <row r="11701" spans="1:1" x14ac:dyDescent="0.35">
      <c r="A11701" s="1"/>
    </row>
    <row r="11702" spans="1:1" x14ac:dyDescent="0.35">
      <c r="A11702" s="1"/>
    </row>
    <row r="11703" spans="1:1" x14ac:dyDescent="0.35">
      <c r="A11703" s="1"/>
    </row>
    <row r="11704" spans="1:1" x14ac:dyDescent="0.35">
      <c r="A11704" s="1"/>
    </row>
    <row r="11705" spans="1:1" x14ac:dyDescent="0.35">
      <c r="A11705" s="1"/>
    </row>
    <row r="11706" spans="1:1" x14ac:dyDescent="0.35">
      <c r="A11706" s="1"/>
    </row>
    <row r="11707" spans="1:1" x14ac:dyDescent="0.35">
      <c r="A11707" s="1"/>
    </row>
    <row r="11708" spans="1:1" x14ac:dyDescent="0.35">
      <c r="A11708" s="1"/>
    </row>
    <row r="11709" spans="1:1" x14ac:dyDescent="0.35">
      <c r="A11709" s="1"/>
    </row>
    <row r="11710" spans="1:1" x14ac:dyDescent="0.35">
      <c r="A11710" s="1"/>
    </row>
    <row r="11711" spans="1:1" x14ac:dyDescent="0.35">
      <c r="A11711" s="1"/>
    </row>
    <row r="11712" spans="1:1" x14ac:dyDescent="0.35">
      <c r="A11712" s="1"/>
    </row>
    <row r="11713" spans="1:1" x14ac:dyDescent="0.35">
      <c r="A11713" s="1"/>
    </row>
    <row r="11714" spans="1:1" x14ac:dyDescent="0.35">
      <c r="A11714" s="1"/>
    </row>
    <row r="11715" spans="1:1" x14ac:dyDescent="0.35">
      <c r="A11715" s="1"/>
    </row>
    <row r="11716" spans="1:1" x14ac:dyDescent="0.35">
      <c r="A11716" s="1"/>
    </row>
    <row r="11717" spans="1:1" x14ac:dyDescent="0.35">
      <c r="A11717" s="1"/>
    </row>
    <row r="11718" spans="1:1" x14ac:dyDescent="0.35">
      <c r="A11718" s="1"/>
    </row>
    <row r="11719" spans="1:1" x14ac:dyDescent="0.35">
      <c r="A11719" s="1"/>
    </row>
    <row r="11720" spans="1:1" x14ac:dyDescent="0.35">
      <c r="A11720" s="1"/>
    </row>
    <row r="11721" spans="1:1" x14ac:dyDescent="0.35">
      <c r="A11721" s="1"/>
    </row>
    <row r="11722" spans="1:1" x14ac:dyDescent="0.35">
      <c r="A11722" s="1"/>
    </row>
    <row r="11723" spans="1:1" x14ac:dyDescent="0.35">
      <c r="A11723" s="1"/>
    </row>
    <row r="11724" spans="1:1" x14ac:dyDescent="0.35">
      <c r="A11724" s="1"/>
    </row>
    <row r="11725" spans="1:1" x14ac:dyDescent="0.35">
      <c r="A11725" s="1"/>
    </row>
    <row r="11726" spans="1:1" x14ac:dyDescent="0.35">
      <c r="A11726" s="1"/>
    </row>
    <row r="11727" spans="1:1" x14ac:dyDescent="0.35">
      <c r="A11727" s="1"/>
    </row>
    <row r="11728" spans="1:1" x14ac:dyDescent="0.35">
      <c r="A11728" s="1"/>
    </row>
    <row r="11729" spans="1:1" x14ac:dyDescent="0.35">
      <c r="A11729" s="1"/>
    </row>
    <row r="11730" spans="1:1" x14ac:dyDescent="0.35">
      <c r="A11730" s="1"/>
    </row>
    <row r="11731" spans="1:1" x14ac:dyDescent="0.35">
      <c r="A11731" s="1"/>
    </row>
    <row r="11732" spans="1:1" x14ac:dyDescent="0.35">
      <c r="A11732" s="1"/>
    </row>
    <row r="11733" spans="1:1" x14ac:dyDescent="0.35">
      <c r="A11733" s="1"/>
    </row>
    <row r="11734" spans="1:1" x14ac:dyDescent="0.35">
      <c r="A11734" s="1"/>
    </row>
    <row r="11735" spans="1:1" x14ac:dyDescent="0.35">
      <c r="A11735" s="1"/>
    </row>
    <row r="11736" spans="1:1" x14ac:dyDescent="0.35">
      <c r="A11736" s="1"/>
    </row>
    <row r="11737" spans="1:1" x14ac:dyDescent="0.35">
      <c r="A11737" s="1"/>
    </row>
    <row r="11738" spans="1:1" x14ac:dyDescent="0.35">
      <c r="A11738" s="1"/>
    </row>
    <row r="11739" spans="1:1" x14ac:dyDescent="0.35">
      <c r="A11739" s="1"/>
    </row>
    <row r="11740" spans="1:1" x14ac:dyDescent="0.35">
      <c r="A11740" s="1"/>
    </row>
    <row r="11741" spans="1:1" x14ac:dyDescent="0.35">
      <c r="A11741" s="1"/>
    </row>
    <row r="11742" spans="1:1" x14ac:dyDescent="0.35">
      <c r="A11742" s="1"/>
    </row>
    <row r="11743" spans="1:1" x14ac:dyDescent="0.35">
      <c r="A11743" s="1"/>
    </row>
    <row r="11744" spans="1:1" x14ac:dyDescent="0.35">
      <c r="A11744" s="1"/>
    </row>
    <row r="11745" spans="1:1" x14ac:dyDescent="0.35">
      <c r="A11745" s="1"/>
    </row>
    <row r="11746" spans="1:1" x14ac:dyDescent="0.35">
      <c r="A11746" s="1"/>
    </row>
    <row r="11747" spans="1:1" x14ac:dyDescent="0.35">
      <c r="A11747" s="1"/>
    </row>
    <row r="11748" spans="1:1" x14ac:dyDescent="0.35">
      <c r="A11748" s="1"/>
    </row>
    <row r="11749" spans="1:1" x14ac:dyDescent="0.35">
      <c r="A11749" s="1"/>
    </row>
    <row r="11750" spans="1:1" x14ac:dyDescent="0.35">
      <c r="A11750" s="1"/>
    </row>
    <row r="11751" spans="1:1" x14ac:dyDescent="0.35">
      <c r="A11751" s="1"/>
    </row>
    <row r="11752" spans="1:1" x14ac:dyDescent="0.35">
      <c r="A11752" s="1"/>
    </row>
    <row r="11753" spans="1:1" x14ac:dyDescent="0.35">
      <c r="A11753" s="1"/>
    </row>
    <row r="11754" spans="1:1" x14ac:dyDescent="0.35">
      <c r="A11754" s="1"/>
    </row>
    <row r="11755" spans="1:1" x14ac:dyDescent="0.35">
      <c r="A11755" s="1"/>
    </row>
    <row r="11756" spans="1:1" x14ac:dyDescent="0.35">
      <c r="A11756" s="1"/>
    </row>
    <row r="11757" spans="1:1" x14ac:dyDescent="0.35">
      <c r="A11757" s="1"/>
    </row>
    <row r="11758" spans="1:1" x14ac:dyDescent="0.35">
      <c r="A11758" s="1"/>
    </row>
    <row r="11759" spans="1:1" x14ac:dyDescent="0.35">
      <c r="A11759" s="1"/>
    </row>
    <row r="11760" spans="1:1" x14ac:dyDescent="0.35">
      <c r="A11760" s="1"/>
    </row>
    <row r="11761" spans="1:1" x14ac:dyDescent="0.35">
      <c r="A11761" s="1"/>
    </row>
    <row r="11762" spans="1:1" x14ac:dyDescent="0.35">
      <c r="A11762" s="1"/>
    </row>
    <row r="11763" spans="1:1" x14ac:dyDescent="0.35">
      <c r="A11763" s="1"/>
    </row>
    <row r="11764" spans="1:1" x14ac:dyDescent="0.35">
      <c r="A11764" s="1"/>
    </row>
    <row r="11765" spans="1:1" x14ac:dyDescent="0.35">
      <c r="A11765" s="1"/>
    </row>
    <row r="11766" spans="1:1" x14ac:dyDescent="0.35">
      <c r="A11766" s="1"/>
    </row>
    <row r="11767" spans="1:1" x14ac:dyDescent="0.35">
      <c r="A11767" s="1"/>
    </row>
    <row r="11768" spans="1:1" x14ac:dyDescent="0.35">
      <c r="A11768" s="1"/>
    </row>
    <row r="11769" spans="1:1" x14ac:dyDescent="0.35">
      <c r="A11769" s="1"/>
    </row>
    <row r="11770" spans="1:1" x14ac:dyDescent="0.35">
      <c r="A11770" s="1"/>
    </row>
    <row r="11771" spans="1:1" x14ac:dyDescent="0.35">
      <c r="A11771" s="1"/>
    </row>
    <row r="11772" spans="1:1" x14ac:dyDescent="0.35">
      <c r="A11772" s="1"/>
    </row>
    <row r="11773" spans="1:1" x14ac:dyDescent="0.35">
      <c r="A11773" s="1"/>
    </row>
    <row r="11774" spans="1:1" x14ac:dyDescent="0.35">
      <c r="A11774" s="1"/>
    </row>
    <row r="11775" spans="1:1" x14ac:dyDescent="0.35">
      <c r="A11775" s="1"/>
    </row>
    <row r="11776" spans="1:1" x14ac:dyDescent="0.35">
      <c r="A11776" s="1"/>
    </row>
    <row r="11777" spans="1:1" x14ac:dyDescent="0.35">
      <c r="A11777" s="1"/>
    </row>
    <row r="11778" spans="1:1" x14ac:dyDescent="0.35">
      <c r="A11778" s="1"/>
    </row>
    <row r="11779" spans="1:1" x14ac:dyDescent="0.35">
      <c r="A11779" s="1"/>
    </row>
    <row r="11780" spans="1:1" x14ac:dyDescent="0.35">
      <c r="A11780" s="1"/>
    </row>
    <row r="11781" spans="1:1" x14ac:dyDescent="0.35">
      <c r="A11781" s="1"/>
    </row>
    <row r="11782" spans="1:1" x14ac:dyDescent="0.35">
      <c r="A11782" s="1"/>
    </row>
    <row r="11783" spans="1:1" x14ac:dyDescent="0.35">
      <c r="A11783" s="1"/>
    </row>
    <row r="11784" spans="1:1" x14ac:dyDescent="0.35">
      <c r="A11784" s="1"/>
    </row>
    <row r="11785" spans="1:1" x14ac:dyDescent="0.35">
      <c r="A11785" s="1"/>
    </row>
    <row r="11786" spans="1:1" x14ac:dyDescent="0.35">
      <c r="A11786" s="1"/>
    </row>
    <row r="11787" spans="1:1" x14ac:dyDescent="0.35">
      <c r="A11787" s="1"/>
    </row>
    <row r="11788" spans="1:1" x14ac:dyDescent="0.35">
      <c r="A11788" s="1"/>
    </row>
    <row r="11789" spans="1:1" x14ac:dyDescent="0.35">
      <c r="A11789" s="1"/>
    </row>
    <row r="11790" spans="1:1" x14ac:dyDescent="0.35">
      <c r="A11790" s="1"/>
    </row>
    <row r="11791" spans="1:1" x14ac:dyDescent="0.35">
      <c r="A11791" s="1"/>
    </row>
    <row r="11792" spans="1:1" x14ac:dyDescent="0.35">
      <c r="A11792" s="1"/>
    </row>
    <row r="11793" spans="1:1" x14ac:dyDescent="0.35">
      <c r="A11793" s="1"/>
    </row>
    <row r="11794" spans="1:1" x14ac:dyDescent="0.35">
      <c r="A11794" s="1"/>
    </row>
    <row r="11795" spans="1:1" x14ac:dyDescent="0.35">
      <c r="A11795" s="1"/>
    </row>
    <row r="11796" spans="1:1" x14ac:dyDescent="0.35">
      <c r="A11796" s="1"/>
    </row>
    <row r="11797" spans="1:1" x14ac:dyDescent="0.35">
      <c r="A11797" s="1"/>
    </row>
    <row r="11798" spans="1:1" x14ac:dyDescent="0.35">
      <c r="A11798" s="1"/>
    </row>
    <row r="11799" spans="1:1" x14ac:dyDescent="0.35">
      <c r="A11799" s="1"/>
    </row>
    <row r="11800" spans="1:1" x14ac:dyDescent="0.35">
      <c r="A11800" s="1"/>
    </row>
    <row r="11801" spans="1:1" x14ac:dyDescent="0.35">
      <c r="A11801" s="1"/>
    </row>
    <row r="11802" spans="1:1" x14ac:dyDescent="0.35">
      <c r="A11802" s="1"/>
    </row>
    <row r="11803" spans="1:1" x14ac:dyDescent="0.35">
      <c r="A11803" s="1"/>
    </row>
    <row r="11804" spans="1:1" x14ac:dyDescent="0.35">
      <c r="A11804" s="1"/>
    </row>
    <row r="11805" spans="1:1" x14ac:dyDescent="0.35">
      <c r="A11805" s="1"/>
    </row>
    <row r="11806" spans="1:1" x14ac:dyDescent="0.35">
      <c r="A11806" s="1"/>
    </row>
    <row r="11807" spans="1:1" x14ac:dyDescent="0.35">
      <c r="A11807" s="1"/>
    </row>
    <row r="11808" spans="1:1" x14ac:dyDescent="0.35">
      <c r="A11808" s="1"/>
    </row>
    <row r="11809" spans="1:1" x14ac:dyDescent="0.35">
      <c r="A11809" s="1"/>
    </row>
    <row r="11810" spans="1:1" x14ac:dyDescent="0.35">
      <c r="A11810" s="1"/>
    </row>
    <row r="11811" spans="1:1" x14ac:dyDescent="0.35">
      <c r="A11811" s="1"/>
    </row>
    <row r="11812" spans="1:1" x14ac:dyDescent="0.35">
      <c r="A11812" s="1"/>
    </row>
    <row r="11813" spans="1:1" x14ac:dyDescent="0.35">
      <c r="A11813" s="1"/>
    </row>
    <row r="11814" spans="1:1" x14ac:dyDescent="0.35">
      <c r="A11814" s="1"/>
    </row>
    <row r="11815" spans="1:1" x14ac:dyDescent="0.35">
      <c r="A11815" s="1"/>
    </row>
    <row r="11816" spans="1:1" x14ac:dyDescent="0.35">
      <c r="A11816" s="1"/>
    </row>
    <row r="11817" spans="1:1" x14ac:dyDescent="0.35">
      <c r="A11817" s="1"/>
    </row>
    <row r="11818" spans="1:1" x14ac:dyDescent="0.35">
      <c r="A11818" s="1"/>
    </row>
    <row r="11819" spans="1:1" x14ac:dyDescent="0.35">
      <c r="A11819" s="1"/>
    </row>
    <row r="11820" spans="1:1" x14ac:dyDescent="0.35">
      <c r="A11820" s="1"/>
    </row>
    <row r="11821" spans="1:1" x14ac:dyDescent="0.35">
      <c r="A11821" s="1"/>
    </row>
    <row r="11822" spans="1:1" x14ac:dyDescent="0.35">
      <c r="A11822" s="1"/>
    </row>
    <row r="11823" spans="1:1" x14ac:dyDescent="0.35">
      <c r="A11823" s="1"/>
    </row>
    <row r="11824" spans="1:1" x14ac:dyDescent="0.35">
      <c r="A11824" s="1"/>
    </row>
    <row r="11825" spans="1:1" x14ac:dyDescent="0.35">
      <c r="A11825" s="1"/>
    </row>
    <row r="11826" spans="1:1" x14ac:dyDescent="0.35">
      <c r="A11826" s="1"/>
    </row>
    <row r="11827" spans="1:1" x14ac:dyDescent="0.35">
      <c r="A11827" s="1"/>
    </row>
    <row r="11828" spans="1:1" x14ac:dyDescent="0.35">
      <c r="A11828" s="1"/>
    </row>
    <row r="11829" spans="1:1" x14ac:dyDescent="0.35">
      <c r="A11829" s="1"/>
    </row>
    <row r="11830" spans="1:1" x14ac:dyDescent="0.35">
      <c r="A11830" s="1"/>
    </row>
    <row r="11831" spans="1:1" x14ac:dyDescent="0.35">
      <c r="A11831" s="1"/>
    </row>
    <row r="11832" spans="1:1" x14ac:dyDescent="0.35">
      <c r="A11832" s="1"/>
    </row>
    <row r="11833" spans="1:1" x14ac:dyDescent="0.35">
      <c r="A11833" s="1"/>
    </row>
    <row r="11834" spans="1:1" x14ac:dyDescent="0.35">
      <c r="A11834" s="1"/>
    </row>
    <row r="11835" spans="1:1" x14ac:dyDescent="0.35">
      <c r="A11835" s="1"/>
    </row>
    <row r="11836" spans="1:1" x14ac:dyDescent="0.35">
      <c r="A11836" s="1"/>
    </row>
    <row r="11837" spans="1:1" x14ac:dyDescent="0.35">
      <c r="A11837" s="1"/>
    </row>
    <row r="11838" spans="1:1" x14ac:dyDescent="0.35">
      <c r="A11838" s="1"/>
    </row>
    <row r="11839" spans="1:1" x14ac:dyDescent="0.35">
      <c r="A11839" s="1"/>
    </row>
    <row r="11840" spans="1:1" x14ac:dyDescent="0.35">
      <c r="A11840" s="1"/>
    </row>
    <row r="11841" spans="1:1" x14ac:dyDescent="0.35">
      <c r="A11841" s="1"/>
    </row>
    <row r="11842" spans="1:1" x14ac:dyDescent="0.35">
      <c r="A11842" s="1"/>
    </row>
    <row r="11843" spans="1:1" x14ac:dyDescent="0.35">
      <c r="A11843" s="1"/>
    </row>
    <row r="11844" spans="1:1" x14ac:dyDescent="0.35">
      <c r="A11844" s="1"/>
    </row>
    <row r="11845" spans="1:1" x14ac:dyDescent="0.35">
      <c r="A11845" s="1"/>
    </row>
    <row r="11846" spans="1:1" x14ac:dyDescent="0.35">
      <c r="A11846" s="1"/>
    </row>
    <row r="11847" spans="1:1" x14ac:dyDescent="0.35">
      <c r="A11847" s="1"/>
    </row>
    <row r="11848" spans="1:1" x14ac:dyDescent="0.35">
      <c r="A11848" s="1"/>
    </row>
    <row r="11849" spans="1:1" x14ac:dyDescent="0.35">
      <c r="A11849" s="1"/>
    </row>
    <row r="11850" spans="1:1" x14ac:dyDescent="0.35">
      <c r="A11850" s="1"/>
    </row>
    <row r="11851" spans="1:1" x14ac:dyDescent="0.35">
      <c r="A11851" s="1"/>
    </row>
    <row r="11852" spans="1:1" x14ac:dyDescent="0.35">
      <c r="A11852" s="1"/>
    </row>
    <row r="11853" spans="1:1" x14ac:dyDescent="0.35">
      <c r="A11853" s="1"/>
    </row>
    <row r="11854" spans="1:1" x14ac:dyDescent="0.35">
      <c r="A11854" s="1"/>
    </row>
    <row r="11855" spans="1:1" x14ac:dyDescent="0.35">
      <c r="A11855" s="1"/>
    </row>
    <row r="11856" spans="1:1" x14ac:dyDescent="0.35">
      <c r="A11856" s="1"/>
    </row>
    <row r="11857" spans="1:1" x14ac:dyDescent="0.35">
      <c r="A11857" s="1"/>
    </row>
    <row r="11858" spans="1:1" x14ac:dyDescent="0.35">
      <c r="A11858" s="1"/>
    </row>
    <row r="11859" spans="1:1" x14ac:dyDescent="0.35">
      <c r="A11859" s="1"/>
    </row>
    <row r="11860" spans="1:1" x14ac:dyDescent="0.35">
      <c r="A11860" s="1"/>
    </row>
    <row r="11861" spans="1:1" x14ac:dyDescent="0.35">
      <c r="A11861" s="1"/>
    </row>
    <row r="11862" spans="1:1" x14ac:dyDescent="0.35">
      <c r="A11862" s="1"/>
    </row>
    <row r="11863" spans="1:1" x14ac:dyDescent="0.35">
      <c r="A11863" s="1"/>
    </row>
    <row r="11864" spans="1:1" x14ac:dyDescent="0.35">
      <c r="A11864" s="1"/>
    </row>
    <row r="11865" spans="1:1" x14ac:dyDescent="0.35">
      <c r="A11865" s="1"/>
    </row>
    <row r="11866" spans="1:1" x14ac:dyDescent="0.35">
      <c r="A11866" s="1"/>
    </row>
    <row r="11867" spans="1:1" x14ac:dyDescent="0.35">
      <c r="A11867" s="1"/>
    </row>
    <row r="11868" spans="1:1" x14ac:dyDescent="0.35">
      <c r="A11868" s="1"/>
    </row>
    <row r="11869" spans="1:1" x14ac:dyDescent="0.35">
      <c r="A11869" s="1"/>
    </row>
    <row r="11870" spans="1:1" x14ac:dyDescent="0.35">
      <c r="A11870" s="1"/>
    </row>
    <row r="11871" spans="1:1" x14ac:dyDescent="0.35">
      <c r="A11871" s="1"/>
    </row>
    <row r="11872" spans="1:1" x14ac:dyDescent="0.35">
      <c r="A11872" s="1"/>
    </row>
    <row r="11873" spans="1:1" x14ac:dyDescent="0.35">
      <c r="A11873" s="1"/>
    </row>
    <row r="11874" spans="1:1" x14ac:dyDescent="0.35">
      <c r="A11874" s="1"/>
    </row>
    <row r="11875" spans="1:1" x14ac:dyDescent="0.35">
      <c r="A11875" s="1"/>
    </row>
    <row r="11876" spans="1:1" x14ac:dyDescent="0.35">
      <c r="A11876" s="1"/>
    </row>
    <row r="11877" spans="1:1" x14ac:dyDescent="0.35">
      <c r="A11877" s="1"/>
    </row>
    <row r="11878" spans="1:1" x14ac:dyDescent="0.35">
      <c r="A11878" s="1"/>
    </row>
    <row r="11879" spans="1:1" x14ac:dyDescent="0.35">
      <c r="A11879" s="1"/>
    </row>
    <row r="11880" spans="1:1" x14ac:dyDescent="0.35">
      <c r="A11880" s="1"/>
    </row>
    <row r="11881" spans="1:1" x14ac:dyDescent="0.35">
      <c r="A11881" s="1"/>
    </row>
    <row r="11882" spans="1:1" x14ac:dyDescent="0.35">
      <c r="A11882" s="1"/>
    </row>
    <row r="11883" spans="1:1" x14ac:dyDescent="0.35">
      <c r="A11883" s="1"/>
    </row>
    <row r="11884" spans="1:1" x14ac:dyDescent="0.35">
      <c r="A11884" s="1"/>
    </row>
    <row r="11885" spans="1:1" x14ac:dyDescent="0.35">
      <c r="A11885" s="1"/>
    </row>
    <row r="11886" spans="1:1" x14ac:dyDescent="0.35">
      <c r="A11886" s="1"/>
    </row>
    <row r="11887" spans="1:1" x14ac:dyDescent="0.35">
      <c r="A11887" s="1"/>
    </row>
    <row r="11888" spans="1:1" x14ac:dyDescent="0.35">
      <c r="A11888" s="1"/>
    </row>
    <row r="11889" spans="1:1" x14ac:dyDescent="0.35">
      <c r="A11889" s="1"/>
    </row>
    <row r="11890" spans="1:1" x14ac:dyDescent="0.35">
      <c r="A11890" s="1"/>
    </row>
    <row r="11891" spans="1:1" x14ac:dyDescent="0.35">
      <c r="A11891" s="1"/>
    </row>
    <row r="11892" spans="1:1" x14ac:dyDescent="0.35">
      <c r="A11892" s="1"/>
    </row>
    <row r="11893" spans="1:1" x14ac:dyDescent="0.35">
      <c r="A11893" s="1"/>
    </row>
    <row r="11894" spans="1:1" x14ac:dyDescent="0.35">
      <c r="A11894" s="1"/>
    </row>
    <row r="11895" spans="1:1" x14ac:dyDescent="0.35">
      <c r="A11895" s="1"/>
    </row>
    <row r="11896" spans="1:1" x14ac:dyDescent="0.35">
      <c r="A11896" s="1"/>
    </row>
    <row r="11897" spans="1:1" x14ac:dyDescent="0.35">
      <c r="A11897" s="1"/>
    </row>
    <row r="11898" spans="1:1" x14ac:dyDescent="0.35">
      <c r="A11898" s="1"/>
    </row>
    <row r="11899" spans="1:1" x14ac:dyDescent="0.35">
      <c r="A11899" s="1"/>
    </row>
    <row r="11900" spans="1:1" x14ac:dyDescent="0.35">
      <c r="A11900" s="1"/>
    </row>
    <row r="11901" spans="1:1" x14ac:dyDescent="0.35">
      <c r="A11901" s="1"/>
    </row>
    <row r="11902" spans="1:1" x14ac:dyDescent="0.35">
      <c r="A11902" s="1"/>
    </row>
    <row r="11903" spans="1:1" x14ac:dyDescent="0.35">
      <c r="A11903" s="1"/>
    </row>
    <row r="11904" spans="1:1" x14ac:dyDescent="0.35">
      <c r="A11904" s="1"/>
    </row>
    <row r="11905" spans="1:1" x14ac:dyDescent="0.35">
      <c r="A11905" s="1"/>
    </row>
    <row r="11906" spans="1:1" x14ac:dyDescent="0.35">
      <c r="A11906" s="1"/>
    </row>
    <row r="11907" spans="1:1" x14ac:dyDescent="0.35">
      <c r="A11907" s="1"/>
    </row>
    <row r="11908" spans="1:1" x14ac:dyDescent="0.35">
      <c r="A11908" s="1"/>
    </row>
    <row r="11909" spans="1:1" x14ac:dyDescent="0.35">
      <c r="A11909" s="1"/>
    </row>
    <row r="11910" spans="1:1" x14ac:dyDescent="0.35">
      <c r="A11910" s="1"/>
    </row>
    <row r="11911" spans="1:1" x14ac:dyDescent="0.35">
      <c r="A11911" s="1"/>
    </row>
    <row r="11912" spans="1:1" x14ac:dyDescent="0.35">
      <c r="A11912" s="1"/>
    </row>
    <row r="11913" spans="1:1" x14ac:dyDescent="0.35">
      <c r="A11913" s="1"/>
    </row>
    <row r="11914" spans="1:1" x14ac:dyDescent="0.35">
      <c r="A11914" s="1"/>
    </row>
    <row r="11915" spans="1:1" x14ac:dyDescent="0.35">
      <c r="A11915" s="1"/>
    </row>
    <row r="11916" spans="1:1" x14ac:dyDescent="0.35">
      <c r="A11916" s="1"/>
    </row>
    <row r="11917" spans="1:1" x14ac:dyDescent="0.35">
      <c r="A11917" s="1"/>
    </row>
    <row r="11918" spans="1:1" x14ac:dyDescent="0.35">
      <c r="A11918" s="1"/>
    </row>
    <row r="11919" spans="1:1" x14ac:dyDescent="0.35">
      <c r="A11919" s="1"/>
    </row>
    <row r="11920" spans="1:1" x14ac:dyDescent="0.35">
      <c r="A11920" s="1"/>
    </row>
    <row r="11921" spans="1:1" x14ac:dyDescent="0.35">
      <c r="A11921" s="1"/>
    </row>
    <row r="11922" spans="1:1" x14ac:dyDescent="0.35">
      <c r="A11922" s="1"/>
    </row>
    <row r="11923" spans="1:1" x14ac:dyDescent="0.35">
      <c r="A11923" s="1"/>
    </row>
    <row r="11924" spans="1:1" x14ac:dyDescent="0.35">
      <c r="A11924" s="1"/>
    </row>
    <row r="11925" spans="1:1" x14ac:dyDescent="0.35">
      <c r="A11925" s="1"/>
    </row>
    <row r="11926" spans="1:1" x14ac:dyDescent="0.35">
      <c r="A11926" s="1"/>
    </row>
    <row r="11927" spans="1:1" x14ac:dyDescent="0.35">
      <c r="A11927" s="1"/>
    </row>
    <row r="11928" spans="1:1" x14ac:dyDescent="0.35">
      <c r="A11928" s="1"/>
    </row>
    <row r="11929" spans="1:1" x14ac:dyDescent="0.35">
      <c r="A11929" s="1"/>
    </row>
    <row r="11930" spans="1:1" x14ac:dyDescent="0.35">
      <c r="A11930" s="1"/>
    </row>
    <row r="11931" spans="1:1" x14ac:dyDescent="0.35">
      <c r="A11931" s="1"/>
    </row>
    <row r="11932" spans="1:1" x14ac:dyDescent="0.35">
      <c r="A11932" s="1"/>
    </row>
    <row r="11933" spans="1:1" x14ac:dyDescent="0.35">
      <c r="A11933" s="1"/>
    </row>
    <row r="11934" spans="1:1" x14ac:dyDescent="0.35">
      <c r="A11934" s="1"/>
    </row>
    <row r="11935" spans="1:1" x14ac:dyDescent="0.35">
      <c r="A11935" s="1"/>
    </row>
    <row r="11936" spans="1:1" x14ac:dyDescent="0.35">
      <c r="A11936" s="1"/>
    </row>
    <row r="11937" spans="1:1" x14ac:dyDescent="0.35">
      <c r="A11937" s="1"/>
    </row>
    <row r="11938" spans="1:1" x14ac:dyDescent="0.35">
      <c r="A11938" s="1"/>
    </row>
    <row r="11939" spans="1:1" x14ac:dyDescent="0.35">
      <c r="A11939" s="1"/>
    </row>
    <row r="11940" spans="1:1" x14ac:dyDescent="0.35">
      <c r="A11940" s="1"/>
    </row>
    <row r="11941" spans="1:1" x14ac:dyDescent="0.35">
      <c r="A11941" s="1"/>
    </row>
    <row r="11942" spans="1:1" x14ac:dyDescent="0.35">
      <c r="A11942" s="1"/>
    </row>
    <row r="11943" spans="1:1" x14ac:dyDescent="0.35">
      <c r="A11943" s="1"/>
    </row>
    <row r="11944" spans="1:1" x14ac:dyDescent="0.35">
      <c r="A11944" s="1"/>
    </row>
    <row r="11945" spans="1:1" x14ac:dyDescent="0.35">
      <c r="A11945" s="1"/>
    </row>
    <row r="11946" spans="1:1" x14ac:dyDescent="0.35">
      <c r="A11946" s="1"/>
    </row>
    <row r="11947" spans="1:1" x14ac:dyDescent="0.35">
      <c r="A11947" s="1"/>
    </row>
    <row r="11948" spans="1:1" x14ac:dyDescent="0.35">
      <c r="A11948" s="1"/>
    </row>
    <row r="11949" spans="1:1" x14ac:dyDescent="0.35">
      <c r="A11949" s="1"/>
    </row>
    <row r="11950" spans="1:1" x14ac:dyDescent="0.35">
      <c r="A11950" s="1"/>
    </row>
    <row r="11951" spans="1:1" x14ac:dyDescent="0.35">
      <c r="A11951" s="1"/>
    </row>
    <row r="11952" spans="1:1" x14ac:dyDescent="0.35">
      <c r="A11952" s="1"/>
    </row>
    <row r="11953" spans="1:1" x14ac:dyDescent="0.35">
      <c r="A11953" s="1"/>
    </row>
    <row r="11954" spans="1:1" x14ac:dyDescent="0.35">
      <c r="A11954" s="1"/>
    </row>
    <row r="11955" spans="1:1" x14ac:dyDescent="0.35">
      <c r="A11955" s="1"/>
    </row>
    <row r="11956" spans="1:1" x14ac:dyDescent="0.35">
      <c r="A11956" s="1"/>
    </row>
    <row r="11957" spans="1:1" x14ac:dyDescent="0.35">
      <c r="A11957" s="1"/>
    </row>
    <row r="11958" spans="1:1" x14ac:dyDescent="0.35">
      <c r="A11958" s="1"/>
    </row>
    <row r="11959" spans="1:1" x14ac:dyDescent="0.35">
      <c r="A11959" s="1"/>
    </row>
    <row r="11960" spans="1:1" x14ac:dyDescent="0.35">
      <c r="A11960" s="1"/>
    </row>
    <row r="11961" spans="1:1" x14ac:dyDescent="0.35">
      <c r="A11961" s="1"/>
    </row>
    <row r="11962" spans="1:1" x14ac:dyDescent="0.35">
      <c r="A11962" s="1"/>
    </row>
    <row r="11963" spans="1:1" x14ac:dyDescent="0.35">
      <c r="A11963" s="1"/>
    </row>
    <row r="11964" spans="1:1" x14ac:dyDescent="0.35">
      <c r="A11964" s="1"/>
    </row>
    <row r="11965" spans="1:1" x14ac:dyDescent="0.35">
      <c r="A11965" s="1"/>
    </row>
    <row r="11966" spans="1:1" x14ac:dyDescent="0.35">
      <c r="A11966" s="1"/>
    </row>
    <row r="11967" spans="1:1" x14ac:dyDescent="0.35">
      <c r="A11967" s="1"/>
    </row>
    <row r="11968" spans="1:1" x14ac:dyDescent="0.35">
      <c r="A11968" s="1"/>
    </row>
    <row r="11969" spans="1:1" x14ac:dyDescent="0.35">
      <c r="A11969" s="1"/>
    </row>
    <row r="11970" spans="1:1" x14ac:dyDescent="0.35">
      <c r="A11970" s="1"/>
    </row>
    <row r="11971" spans="1:1" x14ac:dyDescent="0.35">
      <c r="A11971" s="1"/>
    </row>
    <row r="11972" spans="1:1" x14ac:dyDescent="0.35">
      <c r="A11972" s="1"/>
    </row>
    <row r="11973" spans="1:1" x14ac:dyDescent="0.35">
      <c r="A11973" s="1"/>
    </row>
    <row r="11974" spans="1:1" x14ac:dyDescent="0.35">
      <c r="A11974" s="1"/>
    </row>
    <row r="11975" spans="1:1" x14ac:dyDescent="0.35">
      <c r="A11975" s="1"/>
    </row>
    <row r="11976" spans="1:1" x14ac:dyDescent="0.35">
      <c r="A11976" s="1"/>
    </row>
    <row r="11977" spans="1:1" x14ac:dyDescent="0.35">
      <c r="A11977" s="1"/>
    </row>
    <row r="11978" spans="1:1" x14ac:dyDescent="0.35">
      <c r="A11978" s="1"/>
    </row>
    <row r="11979" spans="1:1" x14ac:dyDescent="0.35">
      <c r="A11979" s="1"/>
    </row>
    <row r="11980" spans="1:1" x14ac:dyDescent="0.35">
      <c r="A11980" s="1"/>
    </row>
    <row r="11981" spans="1:1" x14ac:dyDescent="0.35">
      <c r="A11981" s="1"/>
    </row>
    <row r="11982" spans="1:1" x14ac:dyDescent="0.35">
      <c r="A11982" s="1"/>
    </row>
    <row r="11983" spans="1:1" x14ac:dyDescent="0.35">
      <c r="A11983" s="1"/>
    </row>
    <row r="11984" spans="1:1" x14ac:dyDescent="0.35">
      <c r="A11984" s="1"/>
    </row>
    <row r="11985" spans="1:1" x14ac:dyDescent="0.35">
      <c r="A11985" s="1"/>
    </row>
    <row r="11986" spans="1:1" x14ac:dyDescent="0.35">
      <c r="A11986" s="1"/>
    </row>
    <row r="11987" spans="1:1" x14ac:dyDescent="0.35">
      <c r="A11987" s="1"/>
    </row>
    <row r="11988" spans="1:1" x14ac:dyDescent="0.35">
      <c r="A11988" s="1"/>
    </row>
    <row r="11989" spans="1:1" x14ac:dyDescent="0.35">
      <c r="A11989" s="1"/>
    </row>
    <row r="11990" spans="1:1" x14ac:dyDescent="0.35">
      <c r="A11990" s="1"/>
    </row>
    <row r="11991" spans="1:1" x14ac:dyDescent="0.35">
      <c r="A11991" s="1"/>
    </row>
    <row r="11992" spans="1:1" x14ac:dyDescent="0.35">
      <c r="A11992" s="1"/>
    </row>
    <row r="11993" spans="1:1" x14ac:dyDescent="0.35">
      <c r="A11993" s="1"/>
    </row>
    <row r="11994" spans="1:1" x14ac:dyDescent="0.35">
      <c r="A11994" s="1"/>
    </row>
    <row r="11995" spans="1:1" x14ac:dyDescent="0.35">
      <c r="A11995" s="1"/>
    </row>
    <row r="11996" spans="1:1" x14ac:dyDescent="0.35">
      <c r="A11996" s="1"/>
    </row>
    <row r="11997" spans="1:1" x14ac:dyDescent="0.35">
      <c r="A11997" s="1"/>
    </row>
    <row r="11998" spans="1:1" x14ac:dyDescent="0.35">
      <c r="A11998" s="1"/>
    </row>
    <row r="11999" spans="1:1" x14ac:dyDescent="0.35">
      <c r="A11999" s="1"/>
    </row>
    <row r="12000" spans="1:1" x14ac:dyDescent="0.35">
      <c r="A12000" s="1"/>
    </row>
    <row r="12001" spans="1:1" x14ac:dyDescent="0.35">
      <c r="A12001" s="1"/>
    </row>
    <row r="12002" spans="1:1" x14ac:dyDescent="0.35">
      <c r="A12002" s="1"/>
    </row>
    <row r="12003" spans="1:1" x14ac:dyDescent="0.35">
      <c r="A12003" s="1"/>
    </row>
    <row r="12004" spans="1:1" x14ac:dyDescent="0.35">
      <c r="A12004" s="1"/>
    </row>
    <row r="12005" spans="1:1" x14ac:dyDescent="0.35">
      <c r="A12005" s="1"/>
    </row>
    <row r="12006" spans="1:1" x14ac:dyDescent="0.35">
      <c r="A12006" s="1"/>
    </row>
    <row r="12007" spans="1:1" x14ac:dyDescent="0.35">
      <c r="A12007" s="1"/>
    </row>
    <row r="12008" spans="1:1" x14ac:dyDescent="0.35">
      <c r="A12008" s="1"/>
    </row>
    <row r="12009" spans="1:1" x14ac:dyDescent="0.35">
      <c r="A12009" s="1"/>
    </row>
    <row r="12010" spans="1:1" x14ac:dyDescent="0.35">
      <c r="A12010" s="1"/>
    </row>
    <row r="12011" spans="1:1" x14ac:dyDescent="0.35">
      <c r="A12011" s="1"/>
    </row>
    <row r="12012" spans="1:1" x14ac:dyDescent="0.35">
      <c r="A12012" s="1"/>
    </row>
    <row r="12013" spans="1:1" x14ac:dyDescent="0.35">
      <c r="A12013" s="1"/>
    </row>
    <row r="12014" spans="1:1" x14ac:dyDescent="0.35">
      <c r="A12014" s="1"/>
    </row>
    <row r="12015" spans="1:1" x14ac:dyDescent="0.35">
      <c r="A12015" s="1"/>
    </row>
    <row r="12016" spans="1:1" x14ac:dyDescent="0.35">
      <c r="A12016" s="1"/>
    </row>
    <row r="12017" spans="1:1" x14ac:dyDescent="0.35">
      <c r="A12017" s="1"/>
    </row>
    <row r="12018" spans="1:1" x14ac:dyDescent="0.35">
      <c r="A12018" s="1"/>
    </row>
    <row r="12019" spans="1:1" x14ac:dyDescent="0.35">
      <c r="A12019" s="1"/>
    </row>
    <row r="12020" spans="1:1" x14ac:dyDescent="0.35">
      <c r="A12020" s="1"/>
    </row>
    <row r="12021" spans="1:1" x14ac:dyDescent="0.35">
      <c r="A12021" s="1"/>
    </row>
    <row r="12022" spans="1:1" x14ac:dyDescent="0.35">
      <c r="A12022" s="1"/>
    </row>
    <row r="12023" spans="1:1" x14ac:dyDescent="0.35">
      <c r="A12023" s="1"/>
    </row>
    <row r="12024" spans="1:1" x14ac:dyDescent="0.35">
      <c r="A12024" s="1"/>
    </row>
    <row r="12025" spans="1:1" x14ac:dyDescent="0.35">
      <c r="A12025" s="1"/>
    </row>
    <row r="12026" spans="1:1" x14ac:dyDescent="0.35">
      <c r="A12026" s="1"/>
    </row>
    <row r="12027" spans="1:1" x14ac:dyDescent="0.35">
      <c r="A12027" s="1"/>
    </row>
    <row r="12028" spans="1:1" x14ac:dyDescent="0.35">
      <c r="A12028" s="1"/>
    </row>
    <row r="12029" spans="1:1" x14ac:dyDescent="0.35">
      <c r="A12029" s="1"/>
    </row>
    <row r="12030" spans="1:1" x14ac:dyDescent="0.35">
      <c r="A12030" s="1"/>
    </row>
    <row r="12031" spans="1:1" x14ac:dyDescent="0.35">
      <c r="A12031" s="1"/>
    </row>
    <row r="12032" spans="1:1" x14ac:dyDescent="0.35">
      <c r="A12032" s="1"/>
    </row>
    <row r="12033" spans="1:1" x14ac:dyDescent="0.35">
      <c r="A12033" s="1"/>
    </row>
    <row r="12034" spans="1:1" x14ac:dyDescent="0.35">
      <c r="A12034" s="1"/>
    </row>
    <row r="12035" spans="1:1" x14ac:dyDescent="0.35">
      <c r="A12035" s="1"/>
    </row>
    <row r="12036" spans="1:1" x14ac:dyDescent="0.35">
      <c r="A12036" s="1"/>
    </row>
    <row r="12037" spans="1:1" x14ac:dyDescent="0.35">
      <c r="A12037" s="1"/>
    </row>
    <row r="12038" spans="1:1" x14ac:dyDescent="0.35">
      <c r="A12038" s="1"/>
    </row>
    <row r="12039" spans="1:1" x14ac:dyDescent="0.35">
      <c r="A12039" s="1"/>
    </row>
    <row r="12040" spans="1:1" x14ac:dyDescent="0.35">
      <c r="A12040" s="1"/>
    </row>
    <row r="12041" spans="1:1" x14ac:dyDescent="0.35">
      <c r="A12041" s="1"/>
    </row>
    <row r="12042" spans="1:1" x14ac:dyDescent="0.35">
      <c r="A12042" s="1"/>
    </row>
    <row r="12043" spans="1:1" x14ac:dyDescent="0.35">
      <c r="A12043" s="1"/>
    </row>
    <row r="12044" spans="1:1" x14ac:dyDescent="0.35">
      <c r="A12044" s="1"/>
    </row>
    <row r="12045" spans="1:1" x14ac:dyDescent="0.35">
      <c r="A12045" s="1"/>
    </row>
    <row r="12046" spans="1:1" x14ac:dyDescent="0.35">
      <c r="A12046" s="1"/>
    </row>
    <row r="12047" spans="1:1" x14ac:dyDescent="0.35">
      <c r="A12047" s="1"/>
    </row>
    <row r="12048" spans="1:1" x14ac:dyDescent="0.35">
      <c r="A12048" s="1"/>
    </row>
    <row r="12049" spans="1:1" x14ac:dyDescent="0.35">
      <c r="A12049" s="1"/>
    </row>
    <row r="12050" spans="1:1" x14ac:dyDescent="0.35">
      <c r="A12050" s="1"/>
    </row>
    <row r="12051" spans="1:1" x14ac:dyDescent="0.35">
      <c r="A12051" s="1"/>
    </row>
    <row r="12052" spans="1:1" x14ac:dyDescent="0.35">
      <c r="A12052" s="1"/>
    </row>
    <row r="12053" spans="1:1" x14ac:dyDescent="0.35">
      <c r="A12053" s="1"/>
    </row>
    <row r="12054" spans="1:1" x14ac:dyDescent="0.35">
      <c r="A12054" s="1"/>
    </row>
    <row r="12055" spans="1:1" x14ac:dyDescent="0.35">
      <c r="A12055" s="1"/>
    </row>
    <row r="12056" spans="1:1" x14ac:dyDescent="0.35">
      <c r="A12056" s="1"/>
    </row>
    <row r="12057" spans="1:1" x14ac:dyDescent="0.35">
      <c r="A12057" s="1"/>
    </row>
    <row r="12058" spans="1:1" x14ac:dyDescent="0.35">
      <c r="A12058" s="1"/>
    </row>
    <row r="12059" spans="1:1" x14ac:dyDescent="0.35">
      <c r="A12059" s="1"/>
    </row>
    <row r="12060" spans="1:1" x14ac:dyDescent="0.35">
      <c r="A12060" s="1"/>
    </row>
    <row r="12061" spans="1:1" x14ac:dyDescent="0.35">
      <c r="A12061" s="1"/>
    </row>
    <row r="12062" spans="1:1" x14ac:dyDescent="0.35">
      <c r="A12062" s="1"/>
    </row>
    <row r="12063" spans="1:1" x14ac:dyDescent="0.35">
      <c r="A12063" s="1"/>
    </row>
    <row r="12064" spans="1:1" x14ac:dyDescent="0.35">
      <c r="A12064" s="1"/>
    </row>
    <row r="12065" spans="1:1" x14ac:dyDescent="0.35">
      <c r="A12065" s="1"/>
    </row>
    <row r="12066" spans="1:1" x14ac:dyDescent="0.35">
      <c r="A12066" s="1"/>
    </row>
    <row r="12067" spans="1:1" x14ac:dyDescent="0.35">
      <c r="A12067" s="1"/>
    </row>
    <row r="12068" spans="1:1" x14ac:dyDescent="0.35">
      <c r="A12068" s="1"/>
    </row>
    <row r="12069" spans="1:1" x14ac:dyDescent="0.35">
      <c r="A12069" s="1"/>
    </row>
    <row r="12070" spans="1:1" x14ac:dyDescent="0.35">
      <c r="A12070" s="1"/>
    </row>
    <row r="12071" spans="1:1" x14ac:dyDescent="0.35">
      <c r="A12071" s="1"/>
    </row>
    <row r="12072" spans="1:1" x14ac:dyDescent="0.35">
      <c r="A12072" s="1"/>
    </row>
    <row r="12073" spans="1:1" x14ac:dyDescent="0.35">
      <c r="A12073" s="1"/>
    </row>
    <row r="12074" spans="1:1" x14ac:dyDescent="0.35">
      <c r="A12074" s="1"/>
    </row>
    <row r="12075" spans="1:1" x14ac:dyDescent="0.35">
      <c r="A12075" s="1"/>
    </row>
    <row r="12076" spans="1:1" x14ac:dyDescent="0.35">
      <c r="A12076" s="1"/>
    </row>
    <row r="12077" spans="1:1" x14ac:dyDescent="0.35">
      <c r="A12077" s="1"/>
    </row>
    <row r="12078" spans="1:1" x14ac:dyDescent="0.35">
      <c r="A12078" s="1"/>
    </row>
    <row r="12079" spans="1:1" x14ac:dyDescent="0.35">
      <c r="A12079" s="1"/>
    </row>
    <row r="12080" spans="1:1" x14ac:dyDescent="0.35">
      <c r="A12080" s="1"/>
    </row>
    <row r="12081" spans="1:1" x14ac:dyDescent="0.35">
      <c r="A12081" s="1"/>
    </row>
    <row r="12082" spans="1:1" x14ac:dyDescent="0.35">
      <c r="A12082" s="1"/>
    </row>
    <row r="12083" spans="1:1" x14ac:dyDescent="0.35">
      <c r="A12083" s="1"/>
    </row>
    <row r="12084" spans="1:1" x14ac:dyDescent="0.35">
      <c r="A12084" s="1"/>
    </row>
    <row r="12085" spans="1:1" x14ac:dyDescent="0.35">
      <c r="A12085" s="1"/>
    </row>
    <row r="12086" spans="1:1" x14ac:dyDescent="0.35">
      <c r="A12086" s="1"/>
    </row>
    <row r="12087" spans="1:1" x14ac:dyDescent="0.35">
      <c r="A12087" s="1"/>
    </row>
    <row r="12088" spans="1:1" x14ac:dyDescent="0.35">
      <c r="A12088" s="1"/>
    </row>
    <row r="12089" spans="1:1" x14ac:dyDescent="0.35">
      <c r="A12089" s="1"/>
    </row>
    <row r="12090" spans="1:1" x14ac:dyDescent="0.35">
      <c r="A12090" s="1"/>
    </row>
    <row r="12091" spans="1:1" x14ac:dyDescent="0.35">
      <c r="A12091" s="1"/>
    </row>
    <row r="12092" spans="1:1" x14ac:dyDescent="0.35">
      <c r="A12092" s="1"/>
    </row>
    <row r="12093" spans="1:1" x14ac:dyDescent="0.35">
      <c r="A12093" s="1"/>
    </row>
    <row r="12094" spans="1:1" x14ac:dyDescent="0.35">
      <c r="A12094" s="1"/>
    </row>
    <row r="12095" spans="1:1" x14ac:dyDescent="0.35">
      <c r="A12095" s="1"/>
    </row>
    <row r="12096" spans="1:1" x14ac:dyDescent="0.35">
      <c r="A12096" s="1"/>
    </row>
    <row r="12097" spans="1:1" x14ac:dyDescent="0.35">
      <c r="A12097" s="1"/>
    </row>
    <row r="12098" spans="1:1" x14ac:dyDescent="0.35">
      <c r="A12098" s="1"/>
    </row>
    <row r="12099" spans="1:1" x14ac:dyDescent="0.35">
      <c r="A12099" s="1"/>
    </row>
    <row r="12100" spans="1:1" x14ac:dyDescent="0.35">
      <c r="A12100" s="1"/>
    </row>
    <row r="12101" spans="1:1" x14ac:dyDescent="0.35">
      <c r="A12101" s="1"/>
    </row>
    <row r="12102" spans="1:1" x14ac:dyDescent="0.35">
      <c r="A12102" s="1"/>
    </row>
    <row r="12103" spans="1:1" x14ac:dyDescent="0.35">
      <c r="A12103" s="1"/>
    </row>
    <row r="12104" spans="1:1" x14ac:dyDescent="0.35">
      <c r="A12104" s="1"/>
    </row>
    <row r="12105" spans="1:1" x14ac:dyDescent="0.35">
      <c r="A12105" s="1"/>
    </row>
    <row r="12106" spans="1:1" x14ac:dyDescent="0.35">
      <c r="A12106" s="1"/>
    </row>
    <row r="12107" spans="1:1" x14ac:dyDescent="0.35">
      <c r="A12107" s="1"/>
    </row>
    <row r="12108" spans="1:1" x14ac:dyDescent="0.35">
      <c r="A12108" s="1"/>
    </row>
    <row r="12109" spans="1:1" x14ac:dyDescent="0.35">
      <c r="A12109" s="1"/>
    </row>
    <row r="12110" spans="1:1" x14ac:dyDescent="0.35">
      <c r="A12110" s="1"/>
    </row>
    <row r="12111" spans="1:1" x14ac:dyDescent="0.35">
      <c r="A12111" s="1"/>
    </row>
    <row r="12112" spans="1:1" x14ac:dyDescent="0.35">
      <c r="A12112" s="1"/>
    </row>
    <row r="12113" spans="1:1" x14ac:dyDescent="0.35">
      <c r="A12113" s="1"/>
    </row>
    <row r="12114" spans="1:1" x14ac:dyDescent="0.35">
      <c r="A12114" s="1"/>
    </row>
    <row r="12115" spans="1:1" x14ac:dyDescent="0.35">
      <c r="A12115" s="1"/>
    </row>
    <row r="12116" spans="1:1" x14ac:dyDescent="0.35">
      <c r="A12116" s="1"/>
    </row>
    <row r="12117" spans="1:1" x14ac:dyDescent="0.35">
      <c r="A12117" s="1"/>
    </row>
    <row r="12118" spans="1:1" x14ac:dyDescent="0.35">
      <c r="A12118" s="1"/>
    </row>
    <row r="12119" spans="1:1" x14ac:dyDescent="0.35">
      <c r="A12119" s="1"/>
    </row>
    <row r="12120" spans="1:1" x14ac:dyDescent="0.35">
      <c r="A12120" s="1"/>
    </row>
    <row r="12121" spans="1:1" x14ac:dyDescent="0.35">
      <c r="A12121" s="1"/>
    </row>
    <row r="12122" spans="1:1" x14ac:dyDescent="0.35">
      <c r="A12122" s="1"/>
    </row>
    <row r="12123" spans="1:1" x14ac:dyDescent="0.35">
      <c r="A12123" s="1"/>
    </row>
    <row r="12124" spans="1:1" x14ac:dyDescent="0.35">
      <c r="A12124" s="1"/>
    </row>
    <row r="12125" spans="1:1" x14ac:dyDescent="0.35">
      <c r="A12125" s="1"/>
    </row>
    <row r="12126" spans="1:1" x14ac:dyDescent="0.35">
      <c r="A12126" s="1"/>
    </row>
    <row r="12127" spans="1:1" x14ac:dyDescent="0.35">
      <c r="A12127" s="1"/>
    </row>
    <row r="12128" spans="1:1" x14ac:dyDescent="0.35">
      <c r="A12128" s="1"/>
    </row>
    <row r="12129" spans="1:1" x14ac:dyDescent="0.35">
      <c r="A12129" s="1"/>
    </row>
    <row r="12130" spans="1:1" x14ac:dyDescent="0.35">
      <c r="A12130" s="1"/>
    </row>
    <row r="12131" spans="1:1" x14ac:dyDescent="0.35">
      <c r="A12131" s="1"/>
    </row>
    <row r="12132" spans="1:1" x14ac:dyDescent="0.35">
      <c r="A12132" s="1"/>
    </row>
    <row r="12133" spans="1:1" x14ac:dyDescent="0.35">
      <c r="A12133" s="1"/>
    </row>
    <row r="12134" spans="1:1" x14ac:dyDescent="0.35">
      <c r="A12134" s="1"/>
    </row>
    <row r="12135" spans="1:1" x14ac:dyDescent="0.35">
      <c r="A12135" s="1"/>
    </row>
    <row r="12136" spans="1:1" x14ac:dyDescent="0.35">
      <c r="A12136" s="1"/>
    </row>
    <row r="12137" spans="1:1" x14ac:dyDescent="0.35">
      <c r="A12137" s="1"/>
    </row>
    <row r="12138" spans="1:1" x14ac:dyDescent="0.35">
      <c r="A12138" s="1"/>
    </row>
    <row r="12139" spans="1:1" x14ac:dyDescent="0.35">
      <c r="A12139" s="1"/>
    </row>
    <row r="12140" spans="1:1" x14ac:dyDescent="0.35">
      <c r="A12140" s="1"/>
    </row>
    <row r="12141" spans="1:1" x14ac:dyDescent="0.35">
      <c r="A12141" s="1"/>
    </row>
    <row r="12142" spans="1:1" x14ac:dyDescent="0.35">
      <c r="A12142" s="1"/>
    </row>
    <row r="12143" spans="1:1" x14ac:dyDescent="0.35">
      <c r="A12143" s="1"/>
    </row>
    <row r="12144" spans="1:1" x14ac:dyDescent="0.35">
      <c r="A12144" s="1"/>
    </row>
    <row r="12145" spans="1:1" x14ac:dyDescent="0.35">
      <c r="A12145" s="1"/>
    </row>
    <row r="12146" spans="1:1" x14ac:dyDescent="0.35">
      <c r="A12146" s="1"/>
    </row>
    <row r="12147" spans="1:1" x14ac:dyDescent="0.35">
      <c r="A12147" s="1"/>
    </row>
    <row r="12148" spans="1:1" x14ac:dyDescent="0.35">
      <c r="A12148" s="1"/>
    </row>
    <row r="12149" spans="1:1" x14ac:dyDescent="0.35">
      <c r="A12149" s="1"/>
    </row>
    <row r="12150" spans="1:1" x14ac:dyDescent="0.35">
      <c r="A12150" s="1"/>
    </row>
    <row r="12151" spans="1:1" x14ac:dyDescent="0.35">
      <c r="A12151" s="1"/>
    </row>
    <row r="12152" spans="1:1" x14ac:dyDescent="0.35">
      <c r="A12152" s="1"/>
    </row>
    <row r="12153" spans="1:1" x14ac:dyDescent="0.35">
      <c r="A12153" s="1"/>
    </row>
    <row r="12154" spans="1:1" x14ac:dyDescent="0.35">
      <c r="A12154" s="1"/>
    </row>
    <row r="12155" spans="1:1" x14ac:dyDescent="0.35">
      <c r="A12155" s="1"/>
    </row>
    <row r="12156" spans="1:1" x14ac:dyDescent="0.35">
      <c r="A12156" s="1"/>
    </row>
    <row r="12157" spans="1:1" x14ac:dyDescent="0.35">
      <c r="A12157" s="1"/>
    </row>
    <row r="12158" spans="1:1" x14ac:dyDescent="0.35">
      <c r="A12158" s="1"/>
    </row>
    <row r="12159" spans="1:1" x14ac:dyDescent="0.35">
      <c r="A12159" s="1"/>
    </row>
    <row r="12160" spans="1:1" x14ac:dyDescent="0.35">
      <c r="A12160" s="1"/>
    </row>
    <row r="12161" spans="1:1" x14ac:dyDescent="0.35">
      <c r="A12161" s="1"/>
    </row>
    <row r="12162" spans="1:1" x14ac:dyDescent="0.35">
      <c r="A12162" s="1"/>
    </row>
    <row r="12163" spans="1:1" x14ac:dyDescent="0.35">
      <c r="A12163" s="1"/>
    </row>
    <row r="12164" spans="1:1" x14ac:dyDescent="0.35">
      <c r="A12164" s="1"/>
    </row>
    <row r="12165" spans="1:1" x14ac:dyDescent="0.35">
      <c r="A12165" s="1"/>
    </row>
    <row r="12166" spans="1:1" x14ac:dyDescent="0.35">
      <c r="A12166" s="1"/>
    </row>
    <row r="12167" spans="1:1" x14ac:dyDescent="0.35">
      <c r="A12167" s="1"/>
    </row>
    <row r="12168" spans="1:1" x14ac:dyDescent="0.35">
      <c r="A12168" s="1"/>
    </row>
    <row r="12169" spans="1:1" x14ac:dyDescent="0.35">
      <c r="A12169" s="1"/>
    </row>
    <row r="12170" spans="1:1" x14ac:dyDescent="0.35">
      <c r="A12170" s="1"/>
    </row>
    <row r="12171" spans="1:1" x14ac:dyDescent="0.35">
      <c r="A12171" s="1"/>
    </row>
    <row r="12172" spans="1:1" x14ac:dyDescent="0.35">
      <c r="A12172" s="1"/>
    </row>
    <row r="12173" spans="1:1" x14ac:dyDescent="0.35">
      <c r="A12173" s="1"/>
    </row>
    <row r="12174" spans="1:1" x14ac:dyDescent="0.35">
      <c r="A12174" s="1"/>
    </row>
    <row r="12175" spans="1:1" x14ac:dyDescent="0.35">
      <c r="A12175" s="1"/>
    </row>
    <row r="12176" spans="1:1" x14ac:dyDescent="0.35">
      <c r="A12176" s="1"/>
    </row>
    <row r="12177" spans="1:1" x14ac:dyDescent="0.35">
      <c r="A12177" s="1"/>
    </row>
    <row r="12178" spans="1:1" x14ac:dyDescent="0.35">
      <c r="A12178" s="1"/>
    </row>
    <row r="12179" spans="1:1" x14ac:dyDescent="0.35">
      <c r="A12179" s="1"/>
    </row>
    <row r="12180" spans="1:1" x14ac:dyDescent="0.35">
      <c r="A12180" s="1"/>
    </row>
    <row r="12181" spans="1:1" x14ac:dyDescent="0.35">
      <c r="A12181" s="1"/>
    </row>
    <row r="12182" spans="1:1" x14ac:dyDescent="0.35">
      <c r="A12182" s="1"/>
    </row>
    <row r="12183" spans="1:1" x14ac:dyDescent="0.35">
      <c r="A12183" s="1"/>
    </row>
    <row r="12184" spans="1:1" x14ac:dyDescent="0.35">
      <c r="A12184" s="1"/>
    </row>
    <row r="12185" spans="1:1" x14ac:dyDescent="0.35">
      <c r="A12185" s="1"/>
    </row>
    <row r="12186" spans="1:1" x14ac:dyDescent="0.35">
      <c r="A12186" s="1"/>
    </row>
    <row r="12187" spans="1:1" x14ac:dyDescent="0.35">
      <c r="A12187" s="1"/>
    </row>
    <row r="12188" spans="1:1" x14ac:dyDescent="0.35">
      <c r="A12188" s="1"/>
    </row>
    <row r="12189" spans="1:1" x14ac:dyDescent="0.35">
      <c r="A12189" s="1"/>
    </row>
    <row r="12190" spans="1:1" x14ac:dyDescent="0.35">
      <c r="A12190" s="1"/>
    </row>
    <row r="12191" spans="1:1" x14ac:dyDescent="0.35">
      <c r="A12191" s="1"/>
    </row>
    <row r="12192" spans="1:1" x14ac:dyDescent="0.35">
      <c r="A12192" s="1"/>
    </row>
    <row r="12193" spans="1:1" x14ac:dyDescent="0.35">
      <c r="A12193" s="1"/>
    </row>
    <row r="12194" spans="1:1" x14ac:dyDescent="0.35">
      <c r="A12194" s="1"/>
    </row>
    <row r="12195" spans="1:1" x14ac:dyDescent="0.35">
      <c r="A12195" s="1"/>
    </row>
    <row r="12196" spans="1:1" x14ac:dyDescent="0.35">
      <c r="A12196" s="1"/>
    </row>
    <row r="12197" spans="1:1" x14ac:dyDescent="0.35">
      <c r="A12197" s="1"/>
    </row>
    <row r="12198" spans="1:1" x14ac:dyDescent="0.35">
      <c r="A12198" s="1"/>
    </row>
    <row r="12199" spans="1:1" x14ac:dyDescent="0.35">
      <c r="A12199" s="1"/>
    </row>
    <row r="12200" spans="1:1" x14ac:dyDescent="0.35">
      <c r="A12200" s="1"/>
    </row>
    <row r="12201" spans="1:1" x14ac:dyDescent="0.35">
      <c r="A12201" s="1"/>
    </row>
    <row r="12202" spans="1:1" x14ac:dyDescent="0.35">
      <c r="A12202" s="1"/>
    </row>
    <row r="12203" spans="1:1" x14ac:dyDescent="0.35">
      <c r="A12203" s="1"/>
    </row>
    <row r="12204" spans="1:1" x14ac:dyDescent="0.35">
      <c r="A12204" s="1"/>
    </row>
    <row r="12205" spans="1:1" x14ac:dyDescent="0.35">
      <c r="A12205" s="1"/>
    </row>
    <row r="12206" spans="1:1" x14ac:dyDescent="0.35">
      <c r="A12206" s="1"/>
    </row>
    <row r="12207" spans="1:1" x14ac:dyDescent="0.35">
      <c r="A12207" s="1"/>
    </row>
    <row r="12208" spans="1:1" x14ac:dyDescent="0.35">
      <c r="A12208" s="1"/>
    </row>
    <row r="12209" spans="1:1" x14ac:dyDescent="0.35">
      <c r="A12209" s="1"/>
    </row>
    <row r="12210" spans="1:1" x14ac:dyDescent="0.35">
      <c r="A12210" s="1"/>
    </row>
    <row r="12211" spans="1:1" x14ac:dyDescent="0.35">
      <c r="A12211" s="1"/>
    </row>
    <row r="12212" spans="1:1" x14ac:dyDescent="0.35">
      <c r="A12212" s="1"/>
    </row>
    <row r="12213" spans="1:1" x14ac:dyDescent="0.35">
      <c r="A12213" s="1"/>
    </row>
    <row r="12214" spans="1:1" x14ac:dyDescent="0.35">
      <c r="A12214" s="1"/>
    </row>
    <row r="12215" spans="1:1" x14ac:dyDescent="0.35">
      <c r="A12215" s="1"/>
    </row>
    <row r="12216" spans="1:1" x14ac:dyDescent="0.35">
      <c r="A12216" s="1"/>
    </row>
    <row r="12217" spans="1:1" x14ac:dyDescent="0.35">
      <c r="A12217" s="1"/>
    </row>
    <row r="12218" spans="1:1" x14ac:dyDescent="0.35">
      <c r="A12218" s="1"/>
    </row>
    <row r="12219" spans="1:1" x14ac:dyDescent="0.35">
      <c r="A12219" s="1"/>
    </row>
    <row r="12220" spans="1:1" x14ac:dyDescent="0.35">
      <c r="A12220" s="1"/>
    </row>
    <row r="12221" spans="1:1" x14ac:dyDescent="0.35">
      <c r="A12221" s="1"/>
    </row>
    <row r="12222" spans="1:1" x14ac:dyDescent="0.35">
      <c r="A12222" s="1"/>
    </row>
    <row r="12223" spans="1:1" x14ac:dyDescent="0.35">
      <c r="A12223" s="1"/>
    </row>
    <row r="12224" spans="1:1" x14ac:dyDescent="0.35">
      <c r="A12224" s="1"/>
    </row>
    <row r="12225" spans="1:1" x14ac:dyDescent="0.35">
      <c r="A12225" s="1"/>
    </row>
    <row r="12226" spans="1:1" x14ac:dyDescent="0.35">
      <c r="A12226" s="1"/>
    </row>
    <row r="12227" spans="1:1" x14ac:dyDescent="0.35">
      <c r="A12227" s="1"/>
    </row>
    <row r="12228" spans="1:1" x14ac:dyDescent="0.35">
      <c r="A12228" s="1"/>
    </row>
    <row r="12229" spans="1:1" x14ac:dyDescent="0.35">
      <c r="A12229" s="1"/>
    </row>
    <row r="12230" spans="1:1" x14ac:dyDescent="0.35">
      <c r="A12230" s="1"/>
    </row>
    <row r="12231" spans="1:1" x14ac:dyDescent="0.35">
      <c r="A12231" s="1"/>
    </row>
    <row r="12232" spans="1:1" x14ac:dyDescent="0.35">
      <c r="A12232" s="1"/>
    </row>
    <row r="12233" spans="1:1" x14ac:dyDescent="0.35">
      <c r="A12233" s="1"/>
    </row>
    <row r="12234" spans="1:1" x14ac:dyDescent="0.35">
      <c r="A12234" s="1"/>
    </row>
    <row r="12235" spans="1:1" x14ac:dyDescent="0.35">
      <c r="A12235" s="1"/>
    </row>
    <row r="12236" spans="1:1" x14ac:dyDescent="0.35">
      <c r="A12236" s="1"/>
    </row>
    <row r="12237" spans="1:1" x14ac:dyDescent="0.35">
      <c r="A12237" s="1"/>
    </row>
    <row r="12238" spans="1:1" x14ac:dyDescent="0.35">
      <c r="A12238" s="1"/>
    </row>
    <row r="12239" spans="1:1" x14ac:dyDescent="0.35">
      <c r="A12239" s="1"/>
    </row>
    <row r="12240" spans="1:1" x14ac:dyDescent="0.35">
      <c r="A12240" s="1"/>
    </row>
    <row r="12241" spans="1:1" x14ac:dyDescent="0.35">
      <c r="A12241" s="1"/>
    </row>
    <row r="12242" spans="1:1" x14ac:dyDescent="0.35">
      <c r="A12242" s="1"/>
    </row>
    <row r="12243" spans="1:1" x14ac:dyDescent="0.35">
      <c r="A12243" s="1"/>
    </row>
    <row r="12244" spans="1:1" x14ac:dyDescent="0.35">
      <c r="A12244" s="1"/>
    </row>
    <row r="12245" spans="1:1" x14ac:dyDescent="0.35">
      <c r="A12245" s="1"/>
    </row>
    <row r="12246" spans="1:1" x14ac:dyDescent="0.35">
      <c r="A12246" s="1"/>
    </row>
    <row r="12247" spans="1:1" x14ac:dyDescent="0.35">
      <c r="A12247" s="1"/>
    </row>
    <row r="12248" spans="1:1" x14ac:dyDescent="0.35">
      <c r="A12248" s="1"/>
    </row>
    <row r="12249" spans="1:1" x14ac:dyDescent="0.35">
      <c r="A12249" s="1"/>
    </row>
    <row r="12250" spans="1:1" x14ac:dyDescent="0.35">
      <c r="A12250" s="1"/>
    </row>
    <row r="12251" spans="1:1" x14ac:dyDescent="0.35">
      <c r="A12251" s="1"/>
    </row>
    <row r="12252" spans="1:1" x14ac:dyDescent="0.35">
      <c r="A12252" s="1"/>
    </row>
    <row r="12253" spans="1:1" x14ac:dyDescent="0.35">
      <c r="A12253" s="1"/>
    </row>
    <row r="12254" spans="1:1" x14ac:dyDescent="0.35">
      <c r="A12254" s="1"/>
    </row>
    <row r="12255" spans="1:1" x14ac:dyDescent="0.35">
      <c r="A12255" s="1"/>
    </row>
    <row r="12256" spans="1:1" x14ac:dyDescent="0.35">
      <c r="A12256" s="1"/>
    </row>
    <row r="12257" spans="1:1" x14ac:dyDescent="0.35">
      <c r="A12257" s="1"/>
    </row>
    <row r="12258" spans="1:1" x14ac:dyDescent="0.35">
      <c r="A12258" s="1"/>
    </row>
    <row r="12259" spans="1:1" x14ac:dyDescent="0.35">
      <c r="A12259" s="1"/>
    </row>
    <row r="12260" spans="1:1" x14ac:dyDescent="0.35">
      <c r="A12260" s="1"/>
    </row>
    <row r="12261" spans="1:1" x14ac:dyDescent="0.35">
      <c r="A12261" s="1"/>
    </row>
    <row r="12262" spans="1:1" x14ac:dyDescent="0.35">
      <c r="A12262" s="1"/>
    </row>
    <row r="12263" spans="1:1" x14ac:dyDescent="0.35">
      <c r="A12263" s="1"/>
    </row>
    <row r="12264" spans="1:1" x14ac:dyDescent="0.35">
      <c r="A12264" s="1"/>
    </row>
    <row r="12265" spans="1:1" x14ac:dyDescent="0.35">
      <c r="A12265" s="1"/>
    </row>
    <row r="12266" spans="1:1" x14ac:dyDescent="0.35">
      <c r="A12266" s="1"/>
    </row>
    <row r="12267" spans="1:1" x14ac:dyDescent="0.35">
      <c r="A12267" s="1"/>
    </row>
    <row r="12268" spans="1:1" x14ac:dyDescent="0.35">
      <c r="A12268" s="1"/>
    </row>
    <row r="12269" spans="1:1" x14ac:dyDescent="0.35">
      <c r="A12269" s="1"/>
    </row>
    <row r="12270" spans="1:1" x14ac:dyDescent="0.35">
      <c r="A12270" s="1"/>
    </row>
    <row r="12271" spans="1:1" x14ac:dyDescent="0.35">
      <c r="A12271" s="1"/>
    </row>
    <row r="12272" spans="1:1" x14ac:dyDescent="0.35">
      <c r="A12272" s="1"/>
    </row>
    <row r="12273" spans="1:1" x14ac:dyDescent="0.35">
      <c r="A12273" s="1"/>
    </row>
    <row r="12274" spans="1:1" x14ac:dyDescent="0.35">
      <c r="A12274" s="1"/>
    </row>
    <row r="12275" spans="1:1" x14ac:dyDescent="0.35">
      <c r="A12275" s="1"/>
    </row>
    <row r="12276" spans="1:1" x14ac:dyDescent="0.35">
      <c r="A12276" s="1"/>
    </row>
    <row r="12277" spans="1:1" x14ac:dyDescent="0.35">
      <c r="A12277" s="1"/>
    </row>
    <row r="12278" spans="1:1" x14ac:dyDescent="0.35">
      <c r="A12278" s="1"/>
    </row>
    <row r="12279" spans="1:1" x14ac:dyDescent="0.35">
      <c r="A12279" s="1"/>
    </row>
    <row r="12280" spans="1:1" x14ac:dyDescent="0.35">
      <c r="A12280" s="1"/>
    </row>
    <row r="12281" spans="1:1" x14ac:dyDescent="0.35">
      <c r="A12281" s="1"/>
    </row>
    <row r="12282" spans="1:1" x14ac:dyDescent="0.35">
      <c r="A12282" s="1"/>
    </row>
    <row r="12283" spans="1:1" x14ac:dyDescent="0.35">
      <c r="A12283" s="1"/>
    </row>
    <row r="12284" spans="1:1" x14ac:dyDescent="0.35">
      <c r="A12284" s="1"/>
    </row>
    <row r="12285" spans="1:1" x14ac:dyDescent="0.35">
      <c r="A12285" s="1"/>
    </row>
    <row r="12286" spans="1:1" x14ac:dyDescent="0.35">
      <c r="A12286" s="1"/>
    </row>
    <row r="12287" spans="1:1" x14ac:dyDescent="0.35">
      <c r="A12287" s="1"/>
    </row>
    <row r="12288" spans="1:1" x14ac:dyDescent="0.35">
      <c r="A12288" s="1"/>
    </row>
    <row r="12289" spans="1:1" x14ac:dyDescent="0.35">
      <c r="A12289" s="1"/>
    </row>
    <row r="12290" spans="1:1" x14ac:dyDescent="0.35">
      <c r="A12290" s="1"/>
    </row>
    <row r="12291" spans="1:1" x14ac:dyDescent="0.35">
      <c r="A12291" s="1"/>
    </row>
    <row r="12292" spans="1:1" x14ac:dyDescent="0.35">
      <c r="A12292" s="1"/>
    </row>
    <row r="12293" spans="1:1" x14ac:dyDescent="0.35">
      <c r="A12293" s="1"/>
    </row>
    <row r="12294" spans="1:1" x14ac:dyDescent="0.35">
      <c r="A12294" s="1"/>
    </row>
    <row r="12295" spans="1:1" x14ac:dyDescent="0.35">
      <c r="A12295" s="1"/>
    </row>
    <row r="12296" spans="1:1" x14ac:dyDescent="0.35">
      <c r="A12296" s="1"/>
    </row>
    <row r="12297" spans="1:1" x14ac:dyDescent="0.35">
      <c r="A12297" s="1"/>
    </row>
    <row r="12298" spans="1:1" x14ac:dyDescent="0.35">
      <c r="A12298" s="1"/>
    </row>
    <row r="12299" spans="1:1" x14ac:dyDescent="0.35">
      <c r="A12299" s="1"/>
    </row>
    <row r="12300" spans="1:1" x14ac:dyDescent="0.35">
      <c r="A12300" s="1"/>
    </row>
    <row r="12301" spans="1:1" x14ac:dyDescent="0.35">
      <c r="A12301" s="1"/>
    </row>
    <row r="12302" spans="1:1" x14ac:dyDescent="0.35">
      <c r="A12302" s="1"/>
    </row>
    <row r="12303" spans="1:1" x14ac:dyDescent="0.35">
      <c r="A12303" s="1"/>
    </row>
    <row r="12304" spans="1:1" x14ac:dyDescent="0.35">
      <c r="A12304" s="1"/>
    </row>
    <row r="12305" spans="1:1" x14ac:dyDescent="0.35">
      <c r="A12305" s="1"/>
    </row>
    <row r="12306" spans="1:1" x14ac:dyDescent="0.35">
      <c r="A12306" s="1"/>
    </row>
    <row r="12307" spans="1:1" x14ac:dyDescent="0.35">
      <c r="A12307" s="1"/>
    </row>
    <row r="12308" spans="1:1" x14ac:dyDescent="0.35">
      <c r="A12308" s="1"/>
    </row>
    <row r="12309" spans="1:1" x14ac:dyDescent="0.35">
      <c r="A12309" s="1"/>
    </row>
    <row r="12310" spans="1:1" x14ac:dyDescent="0.35">
      <c r="A12310" s="1"/>
    </row>
    <row r="12311" spans="1:1" x14ac:dyDescent="0.35">
      <c r="A12311" s="1"/>
    </row>
    <row r="12312" spans="1:1" x14ac:dyDescent="0.35">
      <c r="A12312" s="1"/>
    </row>
    <row r="12313" spans="1:1" x14ac:dyDescent="0.35">
      <c r="A12313" s="1"/>
    </row>
    <row r="12314" spans="1:1" x14ac:dyDescent="0.35">
      <c r="A12314" s="1"/>
    </row>
    <row r="12315" spans="1:1" x14ac:dyDescent="0.35">
      <c r="A12315" s="1"/>
    </row>
    <row r="12316" spans="1:1" x14ac:dyDescent="0.35">
      <c r="A12316" s="1"/>
    </row>
    <row r="12317" spans="1:1" x14ac:dyDescent="0.35">
      <c r="A12317" s="1"/>
    </row>
    <row r="12318" spans="1:1" x14ac:dyDescent="0.35">
      <c r="A12318" s="1"/>
    </row>
    <row r="12319" spans="1:1" x14ac:dyDescent="0.35">
      <c r="A12319" s="1"/>
    </row>
    <row r="12320" spans="1:1" x14ac:dyDescent="0.35">
      <c r="A12320" s="1"/>
    </row>
    <row r="12321" spans="1:1" x14ac:dyDescent="0.35">
      <c r="A12321" s="1"/>
    </row>
    <row r="12322" spans="1:1" x14ac:dyDescent="0.35">
      <c r="A12322" s="1"/>
    </row>
    <row r="12323" spans="1:1" x14ac:dyDescent="0.35">
      <c r="A12323" s="1"/>
    </row>
    <row r="12324" spans="1:1" x14ac:dyDescent="0.35">
      <c r="A12324" s="1"/>
    </row>
    <row r="12325" spans="1:1" x14ac:dyDescent="0.35">
      <c r="A12325" s="1"/>
    </row>
    <row r="12326" spans="1:1" x14ac:dyDescent="0.35">
      <c r="A12326" s="1"/>
    </row>
    <row r="12327" spans="1:1" x14ac:dyDescent="0.35">
      <c r="A12327" s="1"/>
    </row>
    <row r="12328" spans="1:1" x14ac:dyDescent="0.35">
      <c r="A12328" s="1"/>
    </row>
    <row r="12329" spans="1:1" x14ac:dyDescent="0.35">
      <c r="A12329" s="1"/>
    </row>
    <row r="12330" spans="1:1" x14ac:dyDescent="0.35">
      <c r="A12330" s="1"/>
    </row>
    <row r="12331" spans="1:1" x14ac:dyDescent="0.35">
      <c r="A12331" s="1"/>
    </row>
    <row r="12332" spans="1:1" x14ac:dyDescent="0.35">
      <c r="A12332" s="1"/>
    </row>
    <row r="12333" spans="1:1" x14ac:dyDescent="0.35">
      <c r="A12333" s="1"/>
    </row>
    <row r="12334" spans="1:1" x14ac:dyDescent="0.35">
      <c r="A12334" s="1"/>
    </row>
    <row r="12335" spans="1:1" x14ac:dyDescent="0.35">
      <c r="A12335" s="1"/>
    </row>
    <row r="12336" spans="1:1" x14ac:dyDescent="0.35">
      <c r="A12336" s="1"/>
    </row>
    <row r="12337" spans="1:1" x14ac:dyDescent="0.35">
      <c r="A12337" s="1"/>
    </row>
    <row r="12338" spans="1:1" x14ac:dyDescent="0.35">
      <c r="A12338" s="1"/>
    </row>
    <row r="12339" spans="1:1" x14ac:dyDescent="0.35">
      <c r="A12339" s="1"/>
    </row>
    <row r="12340" spans="1:1" x14ac:dyDescent="0.35">
      <c r="A12340" s="1"/>
    </row>
    <row r="12341" spans="1:1" x14ac:dyDescent="0.35">
      <c r="A12341" s="1"/>
    </row>
    <row r="12342" spans="1:1" x14ac:dyDescent="0.35">
      <c r="A12342" s="1"/>
    </row>
    <row r="12343" spans="1:1" x14ac:dyDescent="0.35">
      <c r="A12343" s="1"/>
    </row>
    <row r="12344" spans="1:1" x14ac:dyDescent="0.35">
      <c r="A12344" s="1"/>
    </row>
    <row r="12345" spans="1:1" x14ac:dyDescent="0.35">
      <c r="A12345" s="1"/>
    </row>
    <row r="12346" spans="1:1" x14ac:dyDescent="0.35">
      <c r="A12346" s="1"/>
    </row>
    <row r="12347" spans="1:1" x14ac:dyDescent="0.35">
      <c r="A12347" s="1"/>
    </row>
    <row r="12348" spans="1:1" x14ac:dyDescent="0.35">
      <c r="A12348" s="1"/>
    </row>
    <row r="12349" spans="1:1" x14ac:dyDescent="0.35">
      <c r="A12349" s="1"/>
    </row>
    <row r="12350" spans="1:1" x14ac:dyDescent="0.35">
      <c r="A12350" s="1"/>
    </row>
    <row r="12351" spans="1:1" x14ac:dyDescent="0.35">
      <c r="A12351" s="1"/>
    </row>
    <row r="12352" spans="1:1" x14ac:dyDescent="0.35">
      <c r="A12352" s="1"/>
    </row>
    <row r="12353" spans="1:1" x14ac:dyDescent="0.35">
      <c r="A12353" s="1"/>
    </row>
    <row r="12354" spans="1:1" x14ac:dyDescent="0.35">
      <c r="A12354" s="1"/>
    </row>
    <row r="12355" spans="1:1" x14ac:dyDescent="0.35">
      <c r="A12355" s="1"/>
    </row>
    <row r="12356" spans="1:1" x14ac:dyDescent="0.35">
      <c r="A12356" s="1"/>
    </row>
    <row r="12357" spans="1:1" x14ac:dyDescent="0.35">
      <c r="A12357" s="1"/>
    </row>
    <row r="12358" spans="1:1" x14ac:dyDescent="0.35">
      <c r="A12358" s="1"/>
    </row>
    <row r="12359" spans="1:1" x14ac:dyDescent="0.35">
      <c r="A12359" s="1"/>
    </row>
    <row r="12360" spans="1:1" x14ac:dyDescent="0.35">
      <c r="A12360" s="1"/>
    </row>
    <row r="12361" spans="1:1" x14ac:dyDescent="0.35">
      <c r="A12361" s="1"/>
    </row>
    <row r="12362" spans="1:1" x14ac:dyDescent="0.35">
      <c r="A12362" s="1"/>
    </row>
    <row r="12363" spans="1:1" x14ac:dyDescent="0.35">
      <c r="A12363" s="1"/>
    </row>
    <row r="12364" spans="1:1" x14ac:dyDescent="0.35">
      <c r="A12364" s="1"/>
    </row>
    <row r="12365" spans="1:1" x14ac:dyDescent="0.35">
      <c r="A12365" s="1"/>
    </row>
    <row r="12366" spans="1:1" x14ac:dyDescent="0.35">
      <c r="A12366" s="1"/>
    </row>
    <row r="12367" spans="1:1" x14ac:dyDescent="0.35">
      <c r="A12367" s="1"/>
    </row>
    <row r="12368" spans="1:1" x14ac:dyDescent="0.35">
      <c r="A12368" s="1"/>
    </row>
    <row r="12369" spans="1:1" x14ac:dyDescent="0.35">
      <c r="A12369" s="1"/>
    </row>
    <row r="12370" spans="1:1" x14ac:dyDescent="0.35">
      <c r="A12370" s="1"/>
    </row>
    <row r="12371" spans="1:1" x14ac:dyDescent="0.35">
      <c r="A12371" s="1"/>
    </row>
    <row r="12372" spans="1:1" x14ac:dyDescent="0.35">
      <c r="A12372" s="1"/>
    </row>
    <row r="12373" spans="1:1" x14ac:dyDescent="0.35">
      <c r="A12373" s="1"/>
    </row>
    <row r="12374" spans="1:1" x14ac:dyDescent="0.35">
      <c r="A12374" s="1"/>
    </row>
    <row r="12375" spans="1:1" x14ac:dyDescent="0.35">
      <c r="A12375" s="1"/>
    </row>
    <row r="12376" spans="1:1" x14ac:dyDescent="0.35">
      <c r="A12376" s="1"/>
    </row>
    <row r="12377" spans="1:1" x14ac:dyDescent="0.35">
      <c r="A12377" s="1"/>
    </row>
    <row r="12378" spans="1:1" x14ac:dyDescent="0.35">
      <c r="A12378" s="1"/>
    </row>
    <row r="12379" spans="1:1" x14ac:dyDescent="0.35">
      <c r="A12379" s="1"/>
    </row>
    <row r="12380" spans="1:1" x14ac:dyDescent="0.35">
      <c r="A12380" s="1"/>
    </row>
    <row r="12381" spans="1:1" x14ac:dyDescent="0.35">
      <c r="A12381" s="1"/>
    </row>
    <row r="12382" spans="1:1" x14ac:dyDescent="0.35">
      <c r="A12382" s="1"/>
    </row>
    <row r="12383" spans="1:1" x14ac:dyDescent="0.35">
      <c r="A12383" s="1"/>
    </row>
    <row r="12384" spans="1:1" x14ac:dyDescent="0.35">
      <c r="A12384" s="1"/>
    </row>
    <row r="12385" spans="1:1" x14ac:dyDescent="0.35">
      <c r="A12385" s="1"/>
    </row>
    <row r="12386" spans="1:1" x14ac:dyDescent="0.35">
      <c r="A12386" s="1"/>
    </row>
    <row r="12387" spans="1:1" x14ac:dyDescent="0.35">
      <c r="A12387" s="1"/>
    </row>
    <row r="12388" spans="1:1" x14ac:dyDescent="0.35">
      <c r="A12388" s="1"/>
    </row>
    <row r="12389" spans="1:1" x14ac:dyDescent="0.35">
      <c r="A12389" s="1"/>
    </row>
    <row r="12390" spans="1:1" x14ac:dyDescent="0.35">
      <c r="A12390" s="1"/>
    </row>
    <row r="12391" spans="1:1" x14ac:dyDescent="0.35">
      <c r="A12391" s="1"/>
    </row>
    <row r="12392" spans="1:1" x14ac:dyDescent="0.35">
      <c r="A12392" s="1"/>
    </row>
    <row r="12393" spans="1:1" x14ac:dyDescent="0.35">
      <c r="A12393" s="1"/>
    </row>
    <row r="12394" spans="1:1" x14ac:dyDescent="0.35">
      <c r="A12394" s="1"/>
    </row>
    <row r="12395" spans="1:1" x14ac:dyDescent="0.35">
      <c r="A12395" s="1"/>
    </row>
    <row r="12396" spans="1:1" x14ac:dyDescent="0.35">
      <c r="A12396" s="1"/>
    </row>
    <row r="12397" spans="1:1" x14ac:dyDescent="0.35">
      <c r="A12397" s="1"/>
    </row>
    <row r="12398" spans="1:1" x14ac:dyDescent="0.35">
      <c r="A12398" s="1"/>
    </row>
    <row r="12399" spans="1:1" x14ac:dyDescent="0.35">
      <c r="A12399" s="1"/>
    </row>
    <row r="12400" spans="1:1" x14ac:dyDescent="0.35">
      <c r="A12400" s="1"/>
    </row>
    <row r="12401" spans="1:1" x14ac:dyDescent="0.35">
      <c r="A12401" s="1"/>
    </row>
    <row r="12402" spans="1:1" x14ac:dyDescent="0.35">
      <c r="A12402" s="1"/>
    </row>
    <row r="12403" spans="1:1" x14ac:dyDescent="0.35">
      <c r="A12403" s="1"/>
    </row>
    <row r="12404" spans="1:1" x14ac:dyDescent="0.35">
      <c r="A12404" s="1"/>
    </row>
    <row r="12405" spans="1:1" x14ac:dyDescent="0.35">
      <c r="A12405" s="1"/>
    </row>
    <row r="12406" spans="1:1" x14ac:dyDescent="0.35">
      <c r="A12406" s="1"/>
    </row>
    <row r="12407" spans="1:1" x14ac:dyDescent="0.35">
      <c r="A12407" s="1"/>
    </row>
    <row r="12408" spans="1:1" x14ac:dyDescent="0.35">
      <c r="A12408" s="1"/>
    </row>
    <row r="12409" spans="1:1" x14ac:dyDescent="0.35">
      <c r="A12409" s="1"/>
    </row>
    <row r="12410" spans="1:1" x14ac:dyDescent="0.35">
      <c r="A12410" s="1"/>
    </row>
    <row r="12411" spans="1:1" x14ac:dyDescent="0.35">
      <c r="A12411" s="1"/>
    </row>
    <row r="12412" spans="1:1" x14ac:dyDescent="0.35">
      <c r="A12412" s="1"/>
    </row>
    <row r="12413" spans="1:1" x14ac:dyDescent="0.35">
      <c r="A12413" s="1"/>
    </row>
    <row r="12414" spans="1:1" x14ac:dyDescent="0.35">
      <c r="A12414" s="1"/>
    </row>
    <row r="12415" spans="1:1" x14ac:dyDescent="0.35">
      <c r="A12415" s="1"/>
    </row>
    <row r="12416" spans="1:1" x14ac:dyDescent="0.35">
      <c r="A12416" s="1"/>
    </row>
    <row r="12417" spans="1:1" x14ac:dyDescent="0.35">
      <c r="A12417" s="1"/>
    </row>
    <row r="12418" spans="1:1" x14ac:dyDescent="0.35">
      <c r="A12418" s="1"/>
    </row>
    <row r="12419" spans="1:1" x14ac:dyDescent="0.35">
      <c r="A12419" s="1"/>
    </row>
    <row r="12420" spans="1:1" x14ac:dyDescent="0.35">
      <c r="A12420" s="1"/>
    </row>
    <row r="12421" spans="1:1" x14ac:dyDescent="0.35">
      <c r="A12421" s="1"/>
    </row>
    <row r="12422" spans="1:1" x14ac:dyDescent="0.35">
      <c r="A12422" s="1"/>
    </row>
    <row r="12423" spans="1:1" x14ac:dyDescent="0.35">
      <c r="A12423" s="1"/>
    </row>
    <row r="12424" spans="1:1" x14ac:dyDescent="0.35">
      <c r="A12424" s="1"/>
    </row>
    <row r="12425" spans="1:1" x14ac:dyDescent="0.35">
      <c r="A12425" s="1"/>
    </row>
    <row r="12426" spans="1:1" x14ac:dyDescent="0.35">
      <c r="A12426" s="1"/>
    </row>
    <row r="12427" spans="1:1" x14ac:dyDescent="0.35">
      <c r="A12427" s="1"/>
    </row>
    <row r="12428" spans="1:1" x14ac:dyDescent="0.35">
      <c r="A12428" s="1"/>
    </row>
    <row r="12429" spans="1:1" x14ac:dyDescent="0.35">
      <c r="A12429" s="1"/>
    </row>
    <row r="12430" spans="1:1" x14ac:dyDescent="0.35">
      <c r="A12430" s="1"/>
    </row>
    <row r="12431" spans="1:1" x14ac:dyDescent="0.35">
      <c r="A12431" s="1"/>
    </row>
    <row r="12432" spans="1:1" x14ac:dyDescent="0.35">
      <c r="A12432" s="1"/>
    </row>
    <row r="12433" spans="1:1" x14ac:dyDescent="0.35">
      <c r="A12433" s="1"/>
    </row>
    <row r="12434" spans="1:1" x14ac:dyDescent="0.35">
      <c r="A12434" s="1"/>
    </row>
    <row r="12435" spans="1:1" x14ac:dyDescent="0.35">
      <c r="A12435" s="1"/>
    </row>
    <row r="12436" spans="1:1" x14ac:dyDescent="0.35">
      <c r="A12436" s="1"/>
    </row>
    <row r="12437" spans="1:1" x14ac:dyDescent="0.35">
      <c r="A12437" s="1"/>
    </row>
    <row r="12438" spans="1:1" x14ac:dyDescent="0.35">
      <c r="A12438" s="1"/>
    </row>
    <row r="12439" spans="1:1" x14ac:dyDescent="0.35">
      <c r="A12439" s="1"/>
    </row>
    <row r="12440" spans="1:1" x14ac:dyDescent="0.35">
      <c r="A12440" s="1"/>
    </row>
    <row r="12441" spans="1:1" x14ac:dyDescent="0.35">
      <c r="A12441" s="1"/>
    </row>
    <row r="12442" spans="1:1" x14ac:dyDescent="0.35">
      <c r="A12442" s="1"/>
    </row>
    <row r="12443" spans="1:1" x14ac:dyDescent="0.35">
      <c r="A12443" s="1"/>
    </row>
    <row r="12444" spans="1:1" x14ac:dyDescent="0.35">
      <c r="A12444" s="1"/>
    </row>
    <row r="12445" spans="1:1" x14ac:dyDescent="0.35">
      <c r="A12445" s="1"/>
    </row>
    <row r="12446" spans="1:1" x14ac:dyDescent="0.35">
      <c r="A12446" s="1"/>
    </row>
    <row r="12447" spans="1:1" x14ac:dyDescent="0.35">
      <c r="A12447" s="1"/>
    </row>
    <row r="12448" spans="1:1" x14ac:dyDescent="0.35">
      <c r="A12448" s="1"/>
    </row>
    <row r="12449" spans="1:1" x14ac:dyDescent="0.35">
      <c r="A12449" s="1"/>
    </row>
    <row r="12450" spans="1:1" x14ac:dyDescent="0.35">
      <c r="A12450" s="1"/>
    </row>
    <row r="12451" spans="1:1" x14ac:dyDescent="0.35">
      <c r="A12451" s="1"/>
    </row>
    <row r="12452" spans="1:1" x14ac:dyDescent="0.35">
      <c r="A12452" s="1"/>
    </row>
    <row r="12453" spans="1:1" x14ac:dyDescent="0.35">
      <c r="A12453" s="1"/>
    </row>
    <row r="12454" spans="1:1" x14ac:dyDescent="0.35">
      <c r="A12454" s="1"/>
    </row>
    <row r="12455" spans="1:1" x14ac:dyDescent="0.35">
      <c r="A12455" s="1"/>
    </row>
    <row r="12456" spans="1:1" x14ac:dyDescent="0.35">
      <c r="A12456" s="1"/>
    </row>
    <row r="12457" spans="1:1" x14ac:dyDescent="0.35">
      <c r="A12457" s="1"/>
    </row>
    <row r="12458" spans="1:1" x14ac:dyDescent="0.35">
      <c r="A12458" s="1"/>
    </row>
    <row r="12459" spans="1:1" x14ac:dyDescent="0.35">
      <c r="A12459" s="1"/>
    </row>
    <row r="12460" spans="1:1" x14ac:dyDescent="0.35">
      <c r="A12460" s="1"/>
    </row>
    <row r="12461" spans="1:1" x14ac:dyDescent="0.35">
      <c r="A12461" s="1"/>
    </row>
    <row r="12462" spans="1:1" x14ac:dyDescent="0.35">
      <c r="A12462" s="1"/>
    </row>
    <row r="12463" spans="1:1" x14ac:dyDescent="0.35">
      <c r="A12463" s="1"/>
    </row>
    <row r="12464" spans="1:1" x14ac:dyDescent="0.35">
      <c r="A12464" s="1"/>
    </row>
    <row r="12465" spans="1:1" x14ac:dyDescent="0.35">
      <c r="A12465" s="1"/>
    </row>
    <row r="12466" spans="1:1" x14ac:dyDescent="0.35">
      <c r="A12466" s="1"/>
    </row>
    <row r="12467" spans="1:1" x14ac:dyDescent="0.35">
      <c r="A12467" s="1"/>
    </row>
    <row r="12468" spans="1:1" x14ac:dyDescent="0.35">
      <c r="A12468" s="1"/>
    </row>
    <row r="12469" spans="1:1" x14ac:dyDescent="0.35">
      <c r="A12469" s="1"/>
    </row>
    <row r="12470" spans="1:1" x14ac:dyDescent="0.35">
      <c r="A12470" s="1"/>
    </row>
    <row r="12471" spans="1:1" x14ac:dyDescent="0.35">
      <c r="A12471" s="1"/>
    </row>
    <row r="12472" spans="1:1" x14ac:dyDescent="0.35">
      <c r="A12472" s="1"/>
    </row>
    <row r="12473" spans="1:1" x14ac:dyDescent="0.35">
      <c r="A12473" s="1"/>
    </row>
    <row r="12474" spans="1:1" x14ac:dyDescent="0.35">
      <c r="A12474" s="1"/>
    </row>
    <row r="12475" spans="1:1" x14ac:dyDescent="0.35">
      <c r="A12475" s="1"/>
    </row>
    <row r="12476" spans="1:1" x14ac:dyDescent="0.35">
      <c r="A12476" s="1"/>
    </row>
    <row r="12477" spans="1:1" x14ac:dyDescent="0.35">
      <c r="A12477" s="1"/>
    </row>
    <row r="12478" spans="1:1" x14ac:dyDescent="0.35">
      <c r="A12478" s="1"/>
    </row>
    <row r="12479" spans="1:1" x14ac:dyDescent="0.35">
      <c r="A12479" s="1"/>
    </row>
    <row r="12480" spans="1:1" x14ac:dyDescent="0.35">
      <c r="A12480" s="1"/>
    </row>
    <row r="12481" spans="1:1" x14ac:dyDescent="0.35">
      <c r="A12481" s="1"/>
    </row>
    <row r="12482" spans="1:1" x14ac:dyDescent="0.35">
      <c r="A12482" s="1"/>
    </row>
    <row r="12483" spans="1:1" x14ac:dyDescent="0.35">
      <c r="A12483" s="1"/>
    </row>
    <row r="12484" spans="1:1" x14ac:dyDescent="0.35">
      <c r="A12484" s="1"/>
    </row>
    <row r="12485" spans="1:1" x14ac:dyDescent="0.35">
      <c r="A12485" s="1"/>
    </row>
    <row r="12486" spans="1:1" x14ac:dyDescent="0.35">
      <c r="A12486" s="1"/>
    </row>
    <row r="12487" spans="1:1" x14ac:dyDescent="0.35">
      <c r="A12487" s="1"/>
    </row>
    <row r="12488" spans="1:1" x14ac:dyDescent="0.35">
      <c r="A12488" s="1"/>
    </row>
    <row r="12489" spans="1:1" x14ac:dyDescent="0.35">
      <c r="A12489" s="1"/>
    </row>
    <row r="12490" spans="1:1" x14ac:dyDescent="0.35">
      <c r="A12490" s="1"/>
    </row>
    <row r="12491" spans="1:1" x14ac:dyDescent="0.35">
      <c r="A12491" s="1"/>
    </row>
    <row r="12492" spans="1:1" x14ac:dyDescent="0.35">
      <c r="A12492" s="1"/>
    </row>
    <row r="12493" spans="1:1" x14ac:dyDescent="0.35">
      <c r="A12493" s="1"/>
    </row>
    <row r="12494" spans="1:1" x14ac:dyDescent="0.35">
      <c r="A12494" s="1"/>
    </row>
    <row r="12495" spans="1:1" x14ac:dyDescent="0.35">
      <c r="A12495" s="1"/>
    </row>
    <row r="12496" spans="1:1" x14ac:dyDescent="0.35">
      <c r="A12496" s="1"/>
    </row>
    <row r="12497" spans="1:1" x14ac:dyDescent="0.35">
      <c r="A12497" s="1"/>
    </row>
    <row r="12498" spans="1:1" x14ac:dyDescent="0.35">
      <c r="A12498" s="1"/>
    </row>
    <row r="12499" spans="1:1" x14ac:dyDescent="0.35">
      <c r="A12499" s="1"/>
    </row>
    <row r="12500" spans="1:1" x14ac:dyDescent="0.35">
      <c r="A12500" s="1"/>
    </row>
    <row r="12501" spans="1:1" x14ac:dyDescent="0.35">
      <c r="A12501" s="1"/>
    </row>
    <row r="12502" spans="1:1" x14ac:dyDescent="0.35">
      <c r="A12502" s="1"/>
    </row>
    <row r="12503" spans="1:1" x14ac:dyDescent="0.35">
      <c r="A12503" s="1"/>
    </row>
    <row r="12504" spans="1:1" x14ac:dyDescent="0.35">
      <c r="A12504" s="1"/>
    </row>
    <row r="12505" spans="1:1" x14ac:dyDescent="0.35">
      <c r="A12505" s="1"/>
    </row>
    <row r="12506" spans="1:1" x14ac:dyDescent="0.35">
      <c r="A12506" s="1"/>
    </row>
    <row r="12507" spans="1:1" x14ac:dyDescent="0.35">
      <c r="A12507" s="1"/>
    </row>
    <row r="12508" spans="1:1" x14ac:dyDescent="0.35">
      <c r="A12508" s="1"/>
    </row>
    <row r="12509" spans="1:1" x14ac:dyDescent="0.35">
      <c r="A12509" s="1"/>
    </row>
    <row r="12510" spans="1:1" x14ac:dyDescent="0.35">
      <c r="A12510" s="1"/>
    </row>
    <row r="12511" spans="1:1" x14ac:dyDescent="0.35">
      <c r="A12511" s="1"/>
    </row>
    <row r="12512" spans="1:1" x14ac:dyDescent="0.35">
      <c r="A12512" s="1"/>
    </row>
    <row r="12513" spans="1:1" x14ac:dyDescent="0.35">
      <c r="A12513" s="1"/>
    </row>
    <row r="12514" spans="1:1" x14ac:dyDescent="0.35">
      <c r="A12514" s="1"/>
    </row>
    <row r="12515" spans="1:1" x14ac:dyDescent="0.35">
      <c r="A12515" s="1"/>
    </row>
    <row r="12516" spans="1:1" x14ac:dyDescent="0.35">
      <c r="A12516" s="1"/>
    </row>
    <row r="12517" spans="1:1" x14ac:dyDescent="0.35">
      <c r="A12517" s="1"/>
    </row>
    <row r="12518" spans="1:1" x14ac:dyDescent="0.35">
      <c r="A12518" s="1"/>
    </row>
    <row r="12519" spans="1:1" x14ac:dyDescent="0.35">
      <c r="A12519" s="1"/>
    </row>
    <row r="12520" spans="1:1" x14ac:dyDescent="0.35">
      <c r="A12520" s="1"/>
    </row>
    <row r="12521" spans="1:1" x14ac:dyDescent="0.35">
      <c r="A12521" s="1"/>
    </row>
    <row r="12522" spans="1:1" x14ac:dyDescent="0.35">
      <c r="A12522" s="1"/>
    </row>
    <row r="12523" spans="1:1" x14ac:dyDescent="0.35">
      <c r="A12523" s="1"/>
    </row>
    <row r="12524" spans="1:1" x14ac:dyDescent="0.35">
      <c r="A12524" s="1"/>
    </row>
    <row r="12525" spans="1:1" x14ac:dyDescent="0.35">
      <c r="A12525" s="1"/>
    </row>
    <row r="12526" spans="1:1" x14ac:dyDescent="0.35">
      <c r="A12526" s="1"/>
    </row>
    <row r="12527" spans="1:1" x14ac:dyDescent="0.35">
      <c r="A12527" s="1"/>
    </row>
    <row r="12528" spans="1:1" x14ac:dyDescent="0.35">
      <c r="A12528" s="1"/>
    </row>
    <row r="12529" spans="1:1" x14ac:dyDescent="0.35">
      <c r="A12529" s="1"/>
    </row>
    <row r="12530" spans="1:1" x14ac:dyDescent="0.35">
      <c r="A12530" s="1"/>
    </row>
    <row r="12531" spans="1:1" x14ac:dyDescent="0.35">
      <c r="A12531" s="1"/>
    </row>
    <row r="12532" spans="1:1" x14ac:dyDescent="0.35">
      <c r="A12532" s="1"/>
    </row>
    <row r="12533" spans="1:1" x14ac:dyDescent="0.35">
      <c r="A12533" s="1"/>
    </row>
    <row r="12534" spans="1:1" x14ac:dyDescent="0.35">
      <c r="A12534" s="1"/>
    </row>
    <row r="12535" spans="1:1" x14ac:dyDescent="0.35">
      <c r="A12535" s="1"/>
    </row>
    <row r="12536" spans="1:1" x14ac:dyDescent="0.35">
      <c r="A12536" s="1"/>
    </row>
    <row r="12537" spans="1:1" x14ac:dyDescent="0.35">
      <c r="A12537" s="1"/>
    </row>
    <row r="12538" spans="1:1" x14ac:dyDescent="0.35">
      <c r="A12538" s="1"/>
    </row>
    <row r="12539" spans="1:1" x14ac:dyDescent="0.35">
      <c r="A12539" s="1"/>
    </row>
    <row r="12540" spans="1:1" x14ac:dyDescent="0.35">
      <c r="A12540" s="1"/>
    </row>
    <row r="12541" spans="1:1" x14ac:dyDescent="0.35">
      <c r="A12541" s="1"/>
    </row>
    <row r="12542" spans="1:1" x14ac:dyDescent="0.35">
      <c r="A12542" s="1"/>
    </row>
    <row r="12543" spans="1:1" x14ac:dyDescent="0.35">
      <c r="A12543" s="1"/>
    </row>
    <row r="12544" spans="1:1" x14ac:dyDescent="0.35">
      <c r="A12544" s="1"/>
    </row>
    <row r="12545" spans="1:1" x14ac:dyDescent="0.35">
      <c r="A12545" s="1"/>
    </row>
    <row r="12546" spans="1:1" x14ac:dyDescent="0.35">
      <c r="A12546" s="1"/>
    </row>
    <row r="12547" spans="1:1" x14ac:dyDescent="0.35">
      <c r="A12547" s="1"/>
    </row>
    <row r="12548" spans="1:1" x14ac:dyDescent="0.35">
      <c r="A12548" s="1"/>
    </row>
    <row r="12549" spans="1:1" x14ac:dyDescent="0.35">
      <c r="A12549" s="1"/>
    </row>
    <row r="12550" spans="1:1" x14ac:dyDescent="0.35">
      <c r="A12550" s="1"/>
    </row>
    <row r="12551" spans="1:1" x14ac:dyDescent="0.35">
      <c r="A12551" s="1"/>
    </row>
    <row r="12552" spans="1:1" x14ac:dyDescent="0.35">
      <c r="A12552" s="1"/>
    </row>
    <row r="12553" spans="1:1" x14ac:dyDescent="0.35">
      <c r="A12553" s="1"/>
    </row>
    <row r="12554" spans="1:1" x14ac:dyDescent="0.35">
      <c r="A12554" s="1"/>
    </row>
    <row r="12555" spans="1:1" x14ac:dyDescent="0.35">
      <c r="A12555" s="1"/>
    </row>
    <row r="12556" spans="1:1" x14ac:dyDescent="0.35">
      <c r="A12556" s="1"/>
    </row>
    <row r="12557" spans="1:1" x14ac:dyDescent="0.35">
      <c r="A12557" s="1"/>
    </row>
    <row r="12558" spans="1:1" x14ac:dyDescent="0.35">
      <c r="A12558" s="1"/>
    </row>
    <row r="12559" spans="1:1" x14ac:dyDescent="0.35">
      <c r="A12559" s="1"/>
    </row>
    <row r="12560" spans="1:1" x14ac:dyDescent="0.35">
      <c r="A12560" s="1"/>
    </row>
    <row r="12561" spans="1:1" x14ac:dyDescent="0.35">
      <c r="A12561" s="1"/>
    </row>
    <row r="12562" spans="1:1" x14ac:dyDescent="0.35">
      <c r="A12562" s="1"/>
    </row>
    <row r="12563" spans="1:1" x14ac:dyDescent="0.35">
      <c r="A12563" s="1"/>
    </row>
    <row r="12564" spans="1:1" x14ac:dyDescent="0.35">
      <c r="A12564" s="1"/>
    </row>
    <row r="12565" spans="1:1" x14ac:dyDescent="0.35">
      <c r="A12565" s="1"/>
    </row>
    <row r="12566" spans="1:1" x14ac:dyDescent="0.35">
      <c r="A12566" s="1"/>
    </row>
    <row r="12567" spans="1:1" x14ac:dyDescent="0.35">
      <c r="A12567" s="1"/>
    </row>
    <row r="12568" spans="1:1" x14ac:dyDescent="0.35">
      <c r="A12568" s="1"/>
    </row>
    <row r="12569" spans="1:1" x14ac:dyDescent="0.35">
      <c r="A12569" s="1"/>
    </row>
    <row r="12570" spans="1:1" x14ac:dyDescent="0.35">
      <c r="A12570" s="1"/>
    </row>
    <row r="12571" spans="1:1" x14ac:dyDescent="0.35">
      <c r="A12571" s="1"/>
    </row>
    <row r="12572" spans="1:1" x14ac:dyDescent="0.35">
      <c r="A12572" s="1"/>
    </row>
    <row r="12573" spans="1:1" x14ac:dyDescent="0.35">
      <c r="A12573" s="1"/>
    </row>
    <row r="12574" spans="1:1" x14ac:dyDescent="0.35">
      <c r="A12574" s="1"/>
    </row>
    <row r="12575" spans="1:1" x14ac:dyDescent="0.35">
      <c r="A12575" s="1"/>
    </row>
    <row r="12576" spans="1:1" x14ac:dyDescent="0.35">
      <c r="A12576" s="1"/>
    </row>
    <row r="12577" spans="1:1" x14ac:dyDescent="0.35">
      <c r="A12577" s="1"/>
    </row>
    <row r="12578" spans="1:1" x14ac:dyDescent="0.35">
      <c r="A12578" s="1"/>
    </row>
    <row r="12579" spans="1:1" x14ac:dyDescent="0.35">
      <c r="A12579" s="1"/>
    </row>
    <row r="12580" spans="1:1" x14ac:dyDescent="0.35">
      <c r="A12580" s="1"/>
    </row>
    <row r="12581" spans="1:1" x14ac:dyDescent="0.35">
      <c r="A12581" s="1"/>
    </row>
    <row r="12582" spans="1:1" x14ac:dyDescent="0.35">
      <c r="A12582" s="1"/>
    </row>
    <row r="12583" spans="1:1" x14ac:dyDescent="0.35">
      <c r="A12583" s="1"/>
    </row>
    <row r="12584" spans="1:1" x14ac:dyDescent="0.35">
      <c r="A12584" s="1"/>
    </row>
    <row r="12585" spans="1:1" x14ac:dyDescent="0.35">
      <c r="A12585" s="1"/>
    </row>
    <row r="12586" spans="1:1" x14ac:dyDescent="0.35">
      <c r="A12586" s="1"/>
    </row>
    <row r="12587" spans="1:1" x14ac:dyDescent="0.35">
      <c r="A12587" s="1"/>
    </row>
    <row r="12588" spans="1:1" x14ac:dyDescent="0.35">
      <c r="A12588" s="1"/>
    </row>
    <row r="12589" spans="1:1" x14ac:dyDescent="0.35">
      <c r="A12589" s="1"/>
    </row>
    <row r="12590" spans="1:1" x14ac:dyDescent="0.35">
      <c r="A12590" s="1"/>
    </row>
    <row r="12591" spans="1:1" x14ac:dyDescent="0.35">
      <c r="A12591" s="1"/>
    </row>
    <row r="12592" spans="1:1" x14ac:dyDescent="0.35">
      <c r="A12592" s="1"/>
    </row>
    <row r="12593" spans="1:1" x14ac:dyDescent="0.35">
      <c r="A12593" s="1"/>
    </row>
    <row r="12594" spans="1:1" x14ac:dyDescent="0.35">
      <c r="A12594" s="1"/>
    </row>
    <row r="12595" spans="1:1" x14ac:dyDescent="0.35">
      <c r="A12595" s="1"/>
    </row>
    <row r="12596" spans="1:1" x14ac:dyDescent="0.35">
      <c r="A12596" s="1"/>
    </row>
    <row r="12597" spans="1:1" x14ac:dyDescent="0.35">
      <c r="A12597" s="1"/>
    </row>
    <row r="12598" spans="1:1" x14ac:dyDescent="0.35">
      <c r="A12598" s="1"/>
    </row>
    <row r="12599" spans="1:1" x14ac:dyDescent="0.35">
      <c r="A12599" s="1"/>
    </row>
    <row r="12600" spans="1:1" x14ac:dyDescent="0.35">
      <c r="A12600" s="1"/>
    </row>
    <row r="12601" spans="1:1" x14ac:dyDescent="0.35">
      <c r="A12601" s="1"/>
    </row>
    <row r="12602" spans="1:1" x14ac:dyDescent="0.35">
      <c r="A12602" s="1"/>
    </row>
    <row r="12603" spans="1:1" x14ac:dyDescent="0.35">
      <c r="A12603" s="1"/>
    </row>
    <row r="12604" spans="1:1" x14ac:dyDescent="0.35">
      <c r="A12604" s="1"/>
    </row>
    <row r="12605" spans="1:1" x14ac:dyDescent="0.35">
      <c r="A12605" s="1"/>
    </row>
    <row r="12606" spans="1:1" x14ac:dyDescent="0.35">
      <c r="A12606" s="1"/>
    </row>
    <row r="12607" spans="1:1" x14ac:dyDescent="0.35">
      <c r="A12607" s="1"/>
    </row>
    <row r="12608" spans="1:1" x14ac:dyDescent="0.35">
      <c r="A12608" s="1"/>
    </row>
    <row r="12609" spans="1:1" x14ac:dyDescent="0.35">
      <c r="A12609" s="1"/>
    </row>
    <row r="12610" spans="1:1" x14ac:dyDescent="0.35">
      <c r="A12610" s="1"/>
    </row>
    <row r="12611" spans="1:1" x14ac:dyDescent="0.35">
      <c r="A12611" s="1"/>
    </row>
    <row r="12612" spans="1:1" x14ac:dyDescent="0.35">
      <c r="A12612" s="1"/>
    </row>
    <row r="12613" spans="1:1" x14ac:dyDescent="0.35">
      <c r="A12613" s="1"/>
    </row>
    <row r="12614" spans="1:1" x14ac:dyDescent="0.35">
      <c r="A12614" s="1"/>
    </row>
    <row r="12615" spans="1:1" x14ac:dyDescent="0.35">
      <c r="A12615" s="1"/>
    </row>
    <row r="12616" spans="1:1" x14ac:dyDescent="0.35">
      <c r="A12616" s="1"/>
    </row>
    <row r="12617" spans="1:1" x14ac:dyDescent="0.35">
      <c r="A12617" s="1"/>
    </row>
    <row r="12618" spans="1:1" x14ac:dyDescent="0.35">
      <c r="A12618" s="1"/>
    </row>
    <row r="12619" spans="1:1" x14ac:dyDescent="0.35">
      <c r="A12619" s="1"/>
    </row>
    <row r="12620" spans="1:1" x14ac:dyDescent="0.35">
      <c r="A12620" s="1"/>
    </row>
    <row r="12621" spans="1:1" x14ac:dyDescent="0.35">
      <c r="A12621" s="1"/>
    </row>
    <row r="12622" spans="1:1" x14ac:dyDescent="0.35">
      <c r="A12622" s="1"/>
    </row>
    <row r="12623" spans="1:1" x14ac:dyDescent="0.35">
      <c r="A12623" s="1"/>
    </row>
    <row r="12624" spans="1:1" x14ac:dyDescent="0.35">
      <c r="A12624" s="1"/>
    </row>
    <row r="12625" spans="1:1" x14ac:dyDescent="0.35">
      <c r="A12625" s="1"/>
    </row>
    <row r="12626" spans="1:1" x14ac:dyDescent="0.35">
      <c r="A12626" s="1"/>
    </row>
    <row r="12627" spans="1:1" x14ac:dyDescent="0.35">
      <c r="A12627" s="1"/>
    </row>
    <row r="12628" spans="1:1" x14ac:dyDescent="0.35">
      <c r="A12628" s="1"/>
    </row>
    <row r="12629" spans="1:1" x14ac:dyDescent="0.35">
      <c r="A12629" s="1"/>
    </row>
    <row r="12630" spans="1:1" x14ac:dyDescent="0.35">
      <c r="A12630" s="1"/>
    </row>
    <row r="12631" spans="1:1" x14ac:dyDescent="0.35">
      <c r="A12631" s="1"/>
    </row>
    <row r="12632" spans="1:1" x14ac:dyDescent="0.35">
      <c r="A12632" s="1"/>
    </row>
    <row r="12633" spans="1:1" x14ac:dyDescent="0.35">
      <c r="A12633" s="1"/>
    </row>
    <row r="12634" spans="1:1" x14ac:dyDescent="0.35">
      <c r="A12634" s="1"/>
    </row>
    <row r="12635" spans="1:1" x14ac:dyDescent="0.35">
      <c r="A12635" s="1"/>
    </row>
    <row r="12636" spans="1:1" x14ac:dyDescent="0.35">
      <c r="A12636" s="1"/>
    </row>
    <row r="12637" spans="1:1" x14ac:dyDescent="0.35">
      <c r="A12637" s="1"/>
    </row>
    <row r="12638" spans="1:1" x14ac:dyDescent="0.35">
      <c r="A12638" s="1"/>
    </row>
    <row r="12639" spans="1:1" x14ac:dyDescent="0.35">
      <c r="A12639" s="1"/>
    </row>
    <row r="12640" spans="1:1" x14ac:dyDescent="0.35">
      <c r="A12640" s="1"/>
    </row>
    <row r="12641" spans="1:1" x14ac:dyDescent="0.35">
      <c r="A12641" s="1"/>
    </row>
    <row r="12642" spans="1:1" x14ac:dyDescent="0.35">
      <c r="A12642" s="1"/>
    </row>
    <row r="12643" spans="1:1" x14ac:dyDescent="0.35">
      <c r="A12643" s="1"/>
    </row>
    <row r="12644" spans="1:1" x14ac:dyDescent="0.35">
      <c r="A12644" s="1"/>
    </row>
    <row r="12645" spans="1:1" x14ac:dyDescent="0.35">
      <c r="A12645" s="1"/>
    </row>
    <row r="12646" spans="1:1" x14ac:dyDescent="0.35">
      <c r="A12646" s="1"/>
    </row>
    <row r="12647" spans="1:1" x14ac:dyDescent="0.35">
      <c r="A12647" s="1"/>
    </row>
    <row r="12648" spans="1:1" x14ac:dyDescent="0.35">
      <c r="A12648" s="1"/>
    </row>
    <row r="12649" spans="1:1" x14ac:dyDescent="0.35">
      <c r="A12649" s="1"/>
    </row>
    <row r="12650" spans="1:1" x14ac:dyDescent="0.35">
      <c r="A12650" s="1"/>
    </row>
    <row r="12651" spans="1:1" x14ac:dyDescent="0.35">
      <c r="A12651" s="1"/>
    </row>
    <row r="12652" spans="1:1" x14ac:dyDescent="0.35">
      <c r="A12652" s="1"/>
    </row>
    <row r="12653" spans="1:1" x14ac:dyDescent="0.35">
      <c r="A12653" s="1"/>
    </row>
    <row r="12654" spans="1:1" x14ac:dyDescent="0.35">
      <c r="A12654" s="1"/>
    </row>
    <row r="12655" spans="1:1" x14ac:dyDescent="0.35">
      <c r="A12655" s="1"/>
    </row>
    <row r="12656" spans="1:1" x14ac:dyDescent="0.35">
      <c r="A12656" s="1"/>
    </row>
    <row r="12657" spans="1:1" x14ac:dyDescent="0.35">
      <c r="A12657" s="1"/>
    </row>
    <row r="12658" spans="1:1" x14ac:dyDescent="0.35">
      <c r="A12658" s="1"/>
    </row>
    <row r="12659" spans="1:1" x14ac:dyDescent="0.35">
      <c r="A12659" s="1"/>
    </row>
    <row r="12660" spans="1:1" x14ac:dyDescent="0.35">
      <c r="A12660" s="1"/>
    </row>
    <row r="12661" spans="1:1" x14ac:dyDescent="0.35">
      <c r="A12661" s="1"/>
    </row>
    <row r="12662" spans="1:1" x14ac:dyDescent="0.35">
      <c r="A12662" s="1"/>
    </row>
    <row r="12663" spans="1:1" x14ac:dyDescent="0.35">
      <c r="A12663" s="1"/>
    </row>
    <row r="12664" spans="1:1" x14ac:dyDescent="0.35">
      <c r="A12664" s="1"/>
    </row>
    <row r="12665" spans="1:1" x14ac:dyDescent="0.35">
      <c r="A12665" s="1"/>
    </row>
    <row r="12666" spans="1:1" x14ac:dyDescent="0.35">
      <c r="A12666" s="1"/>
    </row>
    <row r="12667" spans="1:1" x14ac:dyDescent="0.35">
      <c r="A12667" s="1"/>
    </row>
    <row r="12668" spans="1:1" x14ac:dyDescent="0.35">
      <c r="A12668" s="1"/>
    </row>
    <row r="12669" spans="1:1" x14ac:dyDescent="0.35">
      <c r="A12669" s="1"/>
    </row>
    <row r="12670" spans="1:1" x14ac:dyDescent="0.35">
      <c r="A12670" s="1"/>
    </row>
    <row r="12671" spans="1:1" x14ac:dyDescent="0.35">
      <c r="A12671" s="1"/>
    </row>
    <row r="12672" spans="1:1" x14ac:dyDescent="0.35">
      <c r="A12672" s="1"/>
    </row>
    <row r="12673" spans="1:1" x14ac:dyDescent="0.35">
      <c r="A12673" s="1"/>
    </row>
    <row r="12674" spans="1:1" x14ac:dyDescent="0.35">
      <c r="A12674" s="1"/>
    </row>
    <row r="12675" spans="1:1" x14ac:dyDescent="0.35">
      <c r="A12675" s="1"/>
    </row>
    <row r="12676" spans="1:1" x14ac:dyDescent="0.35">
      <c r="A12676" s="1"/>
    </row>
    <row r="12677" spans="1:1" x14ac:dyDescent="0.35">
      <c r="A12677" s="1"/>
    </row>
    <row r="12678" spans="1:1" x14ac:dyDescent="0.35">
      <c r="A12678" s="1"/>
    </row>
    <row r="12679" spans="1:1" x14ac:dyDescent="0.35">
      <c r="A12679" s="1"/>
    </row>
    <row r="12680" spans="1:1" x14ac:dyDescent="0.35">
      <c r="A12680" s="1"/>
    </row>
    <row r="12681" spans="1:1" x14ac:dyDescent="0.35">
      <c r="A12681" s="1"/>
    </row>
    <row r="12682" spans="1:1" x14ac:dyDescent="0.35">
      <c r="A12682" s="1"/>
    </row>
    <row r="12683" spans="1:1" x14ac:dyDescent="0.35">
      <c r="A12683" s="1"/>
    </row>
    <row r="12684" spans="1:1" x14ac:dyDescent="0.35">
      <c r="A12684" s="1"/>
    </row>
    <row r="12685" spans="1:1" x14ac:dyDescent="0.35">
      <c r="A12685" s="1"/>
    </row>
    <row r="12686" spans="1:1" x14ac:dyDescent="0.35">
      <c r="A12686" s="1"/>
    </row>
    <row r="12687" spans="1:1" x14ac:dyDescent="0.35">
      <c r="A12687" s="1"/>
    </row>
    <row r="12688" spans="1:1" x14ac:dyDescent="0.35">
      <c r="A12688" s="1"/>
    </row>
    <row r="12689" spans="1:1" x14ac:dyDescent="0.35">
      <c r="A12689" s="1"/>
    </row>
    <row r="12690" spans="1:1" x14ac:dyDescent="0.35">
      <c r="A12690" s="1"/>
    </row>
    <row r="12691" spans="1:1" x14ac:dyDescent="0.35">
      <c r="A12691" s="1"/>
    </row>
    <row r="12692" spans="1:1" x14ac:dyDescent="0.35">
      <c r="A12692" s="1"/>
    </row>
    <row r="12693" spans="1:1" x14ac:dyDescent="0.35">
      <c r="A12693" s="1"/>
    </row>
    <row r="12694" spans="1:1" x14ac:dyDescent="0.35">
      <c r="A12694" s="1"/>
    </row>
    <row r="12695" spans="1:1" x14ac:dyDescent="0.35">
      <c r="A12695" s="1"/>
    </row>
    <row r="12696" spans="1:1" x14ac:dyDescent="0.35">
      <c r="A12696" s="1"/>
    </row>
    <row r="12697" spans="1:1" x14ac:dyDescent="0.35">
      <c r="A12697" s="1"/>
    </row>
    <row r="12698" spans="1:1" x14ac:dyDescent="0.35">
      <c r="A12698" s="1"/>
    </row>
    <row r="12699" spans="1:1" x14ac:dyDescent="0.35">
      <c r="A12699" s="1"/>
    </row>
    <row r="12700" spans="1:1" x14ac:dyDescent="0.35">
      <c r="A12700" s="1"/>
    </row>
    <row r="12701" spans="1:1" x14ac:dyDescent="0.35">
      <c r="A12701" s="1"/>
    </row>
    <row r="12702" spans="1:1" x14ac:dyDescent="0.35">
      <c r="A12702" s="1"/>
    </row>
    <row r="12703" spans="1:1" x14ac:dyDescent="0.35">
      <c r="A12703" s="1"/>
    </row>
    <row r="12704" spans="1:1" x14ac:dyDescent="0.35">
      <c r="A12704" s="1"/>
    </row>
    <row r="12705" spans="1:1" x14ac:dyDescent="0.35">
      <c r="A12705" s="1"/>
    </row>
    <row r="12706" spans="1:1" x14ac:dyDescent="0.35">
      <c r="A12706" s="1"/>
    </row>
    <row r="12707" spans="1:1" x14ac:dyDescent="0.35">
      <c r="A12707" s="1"/>
    </row>
    <row r="12708" spans="1:1" x14ac:dyDescent="0.35">
      <c r="A12708" s="1"/>
    </row>
    <row r="12709" spans="1:1" x14ac:dyDescent="0.35">
      <c r="A12709" s="1"/>
    </row>
    <row r="12710" spans="1:1" x14ac:dyDescent="0.35">
      <c r="A12710" s="1"/>
    </row>
    <row r="12711" spans="1:1" x14ac:dyDescent="0.35">
      <c r="A12711" s="1"/>
    </row>
    <row r="12712" spans="1:1" x14ac:dyDescent="0.35">
      <c r="A12712" s="1"/>
    </row>
    <row r="12713" spans="1:1" x14ac:dyDescent="0.35">
      <c r="A12713" s="1"/>
    </row>
    <row r="12714" spans="1:1" x14ac:dyDescent="0.35">
      <c r="A12714" s="1"/>
    </row>
    <row r="12715" spans="1:1" x14ac:dyDescent="0.35">
      <c r="A12715" s="1"/>
    </row>
    <row r="12716" spans="1:1" x14ac:dyDescent="0.35">
      <c r="A12716" s="1"/>
    </row>
    <row r="12717" spans="1:1" x14ac:dyDescent="0.35">
      <c r="A12717" s="1"/>
    </row>
    <row r="12718" spans="1:1" x14ac:dyDescent="0.35">
      <c r="A12718" s="1"/>
    </row>
    <row r="12719" spans="1:1" x14ac:dyDescent="0.35">
      <c r="A12719" s="1"/>
    </row>
    <row r="12720" spans="1:1" x14ac:dyDescent="0.35">
      <c r="A12720" s="1"/>
    </row>
    <row r="12721" spans="1:1" x14ac:dyDescent="0.35">
      <c r="A12721" s="1"/>
    </row>
    <row r="12722" spans="1:1" x14ac:dyDescent="0.35">
      <c r="A12722" s="1"/>
    </row>
    <row r="12723" spans="1:1" x14ac:dyDescent="0.35">
      <c r="A12723" s="1"/>
    </row>
    <row r="12724" spans="1:1" x14ac:dyDescent="0.35">
      <c r="A12724" s="1"/>
    </row>
    <row r="12725" spans="1:1" x14ac:dyDescent="0.35">
      <c r="A12725" s="1"/>
    </row>
    <row r="12726" spans="1:1" x14ac:dyDescent="0.35">
      <c r="A12726" s="1"/>
    </row>
    <row r="12727" spans="1:1" x14ac:dyDescent="0.35">
      <c r="A12727" s="1"/>
    </row>
    <row r="12728" spans="1:1" x14ac:dyDescent="0.35">
      <c r="A12728" s="1"/>
    </row>
    <row r="12729" spans="1:1" x14ac:dyDescent="0.35">
      <c r="A12729" s="1"/>
    </row>
    <row r="12730" spans="1:1" x14ac:dyDescent="0.35">
      <c r="A12730" s="1"/>
    </row>
    <row r="12731" spans="1:1" x14ac:dyDescent="0.35">
      <c r="A12731" s="1"/>
    </row>
    <row r="12732" spans="1:1" x14ac:dyDescent="0.35">
      <c r="A12732" s="1"/>
    </row>
    <row r="12733" spans="1:1" x14ac:dyDescent="0.35">
      <c r="A12733" s="1"/>
    </row>
    <row r="12734" spans="1:1" x14ac:dyDescent="0.35">
      <c r="A12734" s="1"/>
    </row>
    <row r="12735" spans="1:1" x14ac:dyDescent="0.35">
      <c r="A12735" s="1"/>
    </row>
    <row r="12736" spans="1:1" x14ac:dyDescent="0.35">
      <c r="A12736" s="1"/>
    </row>
    <row r="12737" spans="1:1" x14ac:dyDescent="0.35">
      <c r="A12737" s="1"/>
    </row>
    <row r="12738" spans="1:1" x14ac:dyDescent="0.35">
      <c r="A12738" s="1"/>
    </row>
    <row r="12739" spans="1:1" x14ac:dyDescent="0.35">
      <c r="A12739" s="1"/>
    </row>
    <row r="12740" spans="1:1" x14ac:dyDescent="0.35">
      <c r="A12740" s="1"/>
    </row>
    <row r="12741" spans="1:1" x14ac:dyDescent="0.35">
      <c r="A12741" s="1"/>
    </row>
    <row r="12742" spans="1:1" x14ac:dyDescent="0.35">
      <c r="A12742" s="1"/>
    </row>
    <row r="12743" spans="1:1" x14ac:dyDescent="0.35">
      <c r="A12743" s="1"/>
    </row>
    <row r="12744" spans="1:1" x14ac:dyDescent="0.35">
      <c r="A12744" s="1"/>
    </row>
    <row r="12745" spans="1:1" x14ac:dyDescent="0.35">
      <c r="A12745" s="1"/>
    </row>
    <row r="12746" spans="1:1" x14ac:dyDescent="0.35">
      <c r="A12746" s="1"/>
    </row>
    <row r="12747" spans="1:1" x14ac:dyDescent="0.35">
      <c r="A12747" s="1"/>
    </row>
    <row r="12748" spans="1:1" x14ac:dyDescent="0.35">
      <c r="A12748" s="1"/>
    </row>
    <row r="12749" spans="1:1" x14ac:dyDescent="0.35">
      <c r="A12749" s="1"/>
    </row>
    <row r="12750" spans="1:1" x14ac:dyDescent="0.35">
      <c r="A12750" s="1"/>
    </row>
    <row r="12751" spans="1:1" x14ac:dyDescent="0.35">
      <c r="A12751" s="1"/>
    </row>
    <row r="12752" spans="1:1" x14ac:dyDescent="0.35">
      <c r="A12752" s="1"/>
    </row>
    <row r="12753" spans="1:1" x14ac:dyDescent="0.35">
      <c r="A12753" s="1"/>
    </row>
    <row r="12754" spans="1:1" x14ac:dyDescent="0.35">
      <c r="A12754" s="1"/>
    </row>
    <row r="12755" spans="1:1" x14ac:dyDescent="0.35">
      <c r="A12755" s="1"/>
    </row>
    <row r="12756" spans="1:1" x14ac:dyDescent="0.35">
      <c r="A12756" s="1"/>
    </row>
    <row r="12757" spans="1:1" x14ac:dyDescent="0.35">
      <c r="A12757" s="1"/>
    </row>
    <row r="12758" spans="1:1" x14ac:dyDescent="0.35">
      <c r="A12758" s="1"/>
    </row>
    <row r="12759" spans="1:1" x14ac:dyDescent="0.35">
      <c r="A12759" s="1"/>
    </row>
    <row r="12760" spans="1:1" x14ac:dyDescent="0.35">
      <c r="A12760" s="1"/>
    </row>
    <row r="12761" spans="1:1" x14ac:dyDescent="0.35">
      <c r="A12761" s="1"/>
    </row>
    <row r="12762" spans="1:1" x14ac:dyDescent="0.35">
      <c r="A12762" s="1"/>
    </row>
    <row r="12763" spans="1:1" x14ac:dyDescent="0.35">
      <c r="A12763" s="1"/>
    </row>
    <row r="12764" spans="1:1" x14ac:dyDescent="0.35">
      <c r="A12764" s="1"/>
    </row>
    <row r="12765" spans="1:1" x14ac:dyDescent="0.35">
      <c r="A12765" s="1"/>
    </row>
    <row r="12766" spans="1:1" x14ac:dyDescent="0.35">
      <c r="A12766" s="1"/>
    </row>
    <row r="12767" spans="1:1" x14ac:dyDescent="0.35">
      <c r="A12767" s="1"/>
    </row>
    <row r="12768" spans="1:1" x14ac:dyDescent="0.35">
      <c r="A12768" s="1"/>
    </row>
    <row r="12769" spans="1:1" x14ac:dyDescent="0.35">
      <c r="A12769" s="1"/>
    </row>
    <row r="12770" spans="1:1" x14ac:dyDescent="0.35">
      <c r="A12770" s="1"/>
    </row>
    <row r="12771" spans="1:1" x14ac:dyDescent="0.35">
      <c r="A12771" s="1"/>
    </row>
    <row r="12772" spans="1:1" x14ac:dyDescent="0.35">
      <c r="A12772" s="1"/>
    </row>
    <row r="12773" spans="1:1" x14ac:dyDescent="0.35">
      <c r="A12773" s="1"/>
    </row>
    <row r="12774" spans="1:1" x14ac:dyDescent="0.35">
      <c r="A12774" s="1"/>
    </row>
    <row r="12775" spans="1:1" x14ac:dyDescent="0.35">
      <c r="A12775" s="1"/>
    </row>
    <row r="12776" spans="1:1" x14ac:dyDescent="0.35">
      <c r="A12776" s="1"/>
    </row>
    <row r="12777" spans="1:1" x14ac:dyDescent="0.35">
      <c r="A12777" s="1"/>
    </row>
    <row r="12778" spans="1:1" x14ac:dyDescent="0.35">
      <c r="A12778" s="1"/>
    </row>
    <row r="12779" spans="1:1" x14ac:dyDescent="0.35">
      <c r="A12779" s="1"/>
    </row>
    <row r="12780" spans="1:1" x14ac:dyDescent="0.35">
      <c r="A12780" s="1"/>
    </row>
    <row r="12781" spans="1:1" x14ac:dyDescent="0.35">
      <c r="A12781" s="1"/>
    </row>
    <row r="12782" spans="1:1" x14ac:dyDescent="0.35">
      <c r="A12782" s="1"/>
    </row>
    <row r="12783" spans="1:1" x14ac:dyDescent="0.35">
      <c r="A12783" s="1"/>
    </row>
    <row r="12784" spans="1:1" x14ac:dyDescent="0.35">
      <c r="A12784" s="1"/>
    </row>
    <row r="12785" spans="1:1" x14ac:dyDescent="0.35">
      <c r="A12785" s="1"/>
    </row>
    <row r="12786" spans="1:1" x14ac:dyDescent="0.35">
      <c r="A12786" s="1"/>
    </row>
    <row r="12787" spans="1:1" x14ac:dyDescent="0.35">
      <c r="A12787" s="1"/>
    </row>
    <row r="12788" spans="1:1" x14ac:dyDescent="0.35">
      <c r="A12788" s="1"/>
    </row>
    <row r="12789" spans="1:1" x14ac:dyDescent="0.35">
      <c r="A12789" s="1"/>
    </row>
    <row r="12790" spans="1:1" x14ac:dyDescent="0.35">
      <c r="A12790" s="1"/>
    </row>
    <row r="12791" spans="1:1" x14ac:dyDescent="0.35">
      <c r="A12791" s="1"/>
    </row>
    <row r="12792" spans="1:1" x14ac:dyDescent="0.35">
      <c r="A12792" s="1"/>
    </row>
    <row r="12793" spans="1:1" x14ac:dyDescent="0.35">
      <c r="A12793" s="1"/>
    </row>
    <row r="12794" spans="1:1" x14ac:dyDescent="0.35">
      <c r="A12794" s="1"/>
    </row>
    <row r="12795" spans="1:1" x14ac:dyDescent="0.35">
      <c r="A12795" s="1"/>
    </row>
    <row r="12796" spans="1:1" x14ac:dyDescent="0.35">
      <c r="A12796" s="1"/>
    </row>
    <row r="12797" spans="1:1" x14ac:dyDescent="0.35">
      <c r="A12797" s="1"/>
    </row>
    <row r="12798" spans="1:1" x14ac:dyDescent="0.35">
      <c r="A12798" s="1"/>
    </row>
    <row r="12799" spans="1:1" x14ac:dyDescent="0.35">
      <c r="A12799" s="1"/>
    </row>
    <row r="12800" spans="1:1" x14ac:dyDescent="0.35">
      <c r="A12800" s="1"/>
    </row>
    <row r="12801" spans="1:1" x14ac:dyDescent="0.35">
      <c r="A12801" s="1"/>
    </row>
    <row r="12802" spans="1:1" x14ac:dyDescent="0.35">
      <c r="A12802" s="1"/>
    </row>
    <row r="12803" spans="1:1" x14ac:dyDescent="0.35">
      <c r="A12803" s="1"/>
    </row>
    <row r="12804" spans="1:1" x14ac:dyDescent="0.35">
      <c r="A12804" s="1"/>
    </row>
    <row r="12805" spans="1:1" x14ac:dyDescent="0.35">
      <c r="A12805" s="1"/>
    </row>
    <row r="12806" spans="1:1" x14ac:dyDescent="0.35">
      <c r="A12806" s="1"/>
    </row>
    <row r="12807" spans="1:1" x14ac:dyDescent="0.35">
      <c r="A12807" s="1"/>
    </row>
    <row r="12808" spans="1:1" x14ac:dyDescent="0.35">
      <c r="A12808" s="1"/>
    </row>
    <row r="12809" spans="1:1" x14ac:dyDescent="0.35">
      <c r="A12809" s="1"/>
    </row>
    <row r="12810" spans="1:1" x14ac:dyDescent="0.35">
      <c r="A12810" s="1"/>
    </row>
    <row r="12811" spans="1:1" x14ac:dyDescent="0.35">
      <c r="A12811" s="1"/>
    </row>
    <row r="12812" spans="1:1" x14ac:dyDescent="0.35">
      <c r="A12812" s="1"/>
    </row>
    <row r="12813" spans="1:1" x14ac:dyDescent="0.35">
      <c r="A12813" s="1"/>
    </row>
    <row r="12814" spans="1:1" x14ac:dyDescent="0.35">
      <c r="A12814" s="1"/>
    </row>
    <row r="12815" spans="1:1" x14ac:dyDescent="0.35">
      <c r="A12815" s="1"/>
    </row>
    <row r="12816" spans="1:1" x14ac:dyDescent="0.35">
      <c r="A12816" s="1"/>
    </row>
    <row r="12817" spans="1:1" x14ac:dyDescent="0.35">
      <c r="A12817" s="1"/>
    </row>
    <row r="12818" spans="1:1" x14ac:dyDescent="0.35">
      <c r="A12818" s="1"/>
    </row>
    <row r="12819" spans="1:1" x14ac:dyDescent="0.35">
      <c r="A12819" s="1"/>
    </row>
    <row r="12820" spans="1:1" x14ac:dyDescent="0.35">
      <c r="A12820" s="1"/>
    </row>
    <row r="12821" spans="1:1" x14ac:dyDescent="0.35">
      <c r="A12821" s="1"/>
    </row>
    <row r="12822" spans="1:1" x14ac:dyDescent="0.35">
      <c r="A12822" s="1"/>
    </row>
    <row r="12823" spans="1:1" x14ac:dyDescent="0.35">
      <c r="A12823" s="1"/>
    </row>
    <row r="12824" spans="1:1" x14ac:dyDescent="0.35">
      <c r="A12824" s="1"/>
    </row>
    <row r="12825" spans="1:1" x14ac:dyDescent="0.35">
      <c r="A12825" s="1"/>
    </row>
    <row r="12826" spans="1:1" x14ac:dyDescent="0.35">
      <c r="A12826" s="1"/>
    </row>
    <row r="12827" spans="1:1" x14ac:dyDescent="0.35">
      <c r="A12827" s="1"/>
    </row>
    <row r="12828" spans="1:1" x14ac:dyDescent="0.35">
      <c r="A12828" s="1"/>
    </row>
    <row r="12829" spans="1:1" x14ac:dyDescent="0.35">
      <c r="A12829" s="1"/>
    </row>
    <row r="12830" spans="1:1" x14ac:dyDescent="0.35">
      <c r="A12830" s="1"/>
    </row>
    <row r="12831" spans="1:1" x14ac:dyDescent="0.35">
      <c r="A12831" s="1"/>
    </row>
    <row r="12832" spans="1:1" x14ac:dyDescent="0.35">
      <c r="A12832" s="1"/>
    </row>
    <row r="12833" spans="1:1" x14ac:dyDescent="0.35">
      <c r="A12833" s="1"/>
    </row>
    <row r="12834" spans="1:1" x14ac:dyDescent="0.35">
      <c r="A12834" s="1"/>
    </row>
    <row r="12835" spans="1:1" x14ac:dyDescent="0.35">
      <c r="A12835" s="1"/>
    </row>
    <row r="12836" spans="1:1" x14ac:dyDescent="0.35">
      <c r="A12836" s="1"/>
    </row>
    <row r="12837" spans="1:1" x14ac:dyDescent="0.35">
      <c r="A12837" s="1"/>
    </row>
    <row r="12838" spans="1:1" x14ac:dyDescent="0.35">
      <c r="A12838" s="1"/>
    </row>
    <row r="12839" spans="1:1" x14ac:dyDescent="0.35">
      <c r="A12839" s="1"/>
    </row>
    <row r="12840" spans="1:1" x14ac:dyDescent="0.35">
      <c r="A12840" s="1"/>
    </row>
    <row r="12841" spans="1:1" x14ac:dyDescent="0.35">
      <c r="A12841" s="1"/>
    </row>
    <row r="12842" spans="1:1" x14ac:dyDescent="0.35">
      <c r="A12842" s="1"/>
    </row>
    <row r="12843" spans="1:1" x14ac:dyDescent="0.35">
      <c r="A12843" s="1"/>
    </row>
    <row r="12844" spans="1:1" x14ac:dyDescent="0.35">
      <c r="A12844" s="1"/>
    </row>
    <row r="12845" spans="1:1" x14ac:dyDescent="0.35">
      <c r="A12845" s="1"/>
    </row>
    <row r="12846" spans="1:1" x14ac:dyDescent="0.35">
      <c r="A12846" s="1"/>
    </row>
    <row r="12847" spans="1:1" x14ac:dyDescent="0.35">
      <c r="A12847" s="1"/>
    </row>
    <row r="12848" spans="1:1" x14ac:dyDescent="0.35">
      <c r="A12848" s="1"/>
    </row>
    <row r="12849" spans="1:1" x14ac:dyDescent="0.35">
      <c r="A12849" s="1"/>
    </row>
    <row r="12850" spans="1:1" x14ac:dyDescent="0.35">
      <c r="A12850" s="1"/>
    </row>
    <row r="12851" spans="1:1" x14ac:dyDescent="0.35">
      <c r="A12851" s="1"/>
    </row>
    <row r="12852" spans="1:1" x14ac:dyDescent="0.35">
      <c r="A12852" s="1"/>
    </row>
    <row r="12853" spans="1:1" x14ac:dyDescent="0.35">
      <c r="A12853" s="1"/>
    </row>
    <row r="12854" spans="1:1" x14ac:dyDescent="0.35">
      <c r="A12854" s="1"/>
    </row>
    <row r="12855" spans="1:1" x14ac:dyDescent="0.35">
      <c r="A12855" s="1"/>
    </row>
    <row r="12856" spans="1:1" x14ac:dyDescent="0.35">
      <c r="A12856" s="1"/>
    </row>
    <row r="12857" spans="1:1" x14ac:dyDescent="0.35">
      <c r="A12857" s="1"/>
    </row>
    <row r="12858" spans="1:1" x14ac:dyDescent="0.35">
      <c r="A12858" s="1"/>
    </row>
    <row r="12859" spans="1:1" x14ac:dyDescent="0.35">
      <c r="A12859" s="1"/>
    </row>
    <row r="12860" spans="1:1" x14ac:dyDescent="0.35">
      <c r="A12860" s="1"/>
    </row>
    <row r="12861" spans="1:1" x14ac:dyDescent="0.35">
      <c r="A12861" s="1"/>
    </row>
    <row r="12862" spans="1:1" x14ac:dyDescent="0.35">
      <c r="A12862" s="1"/>
    </row>
    <row r="12863" spans="1:1" x14ac:dyDescent="0.35">
      <c r="A12863" s="1"/>
    </row>
    <row r="12864" spans="1:1" x14ac:dyDescent="0.35">
      <c r="A12864" s="1"/>
    </row>
    <row r="12865" spans="1:1" x14ac:dyDescent="0.35">
      <c r="A12865" s="1"/>
    </row>
    <row r="12866" spans="1:1" x14ac:dyDescent="0.35">
      <c r="A12866" s="1"/>
    </row>
    <row r="12867" spans="1:1" x14ac:dyDescent="0.35">
      <c r="A12867" s="1"/>
    </row>
    <row r="12868" spans="1:1" x14ac:dyDescent="0.35">
      <c r="A12868" s="1"/>
    </row>
    <row r="12869" spans="1:1" x14ac:dyDescent="0.35">
      <c r="A12869" s="1"/>
    </row>
    <row r="12870" spans="1:1" x14ac:dyDescent="0.35">
      <c r="A12870" s="1"/>
    </row>
    <row r="12871" spans="1:1" x14ac:dyDescent="0.35">
      <c r="A12871" s="1"/>
    </row>
    <row r="12872" spans="1:1" x14ac:dyDescent="0.35">
      <c r="A12872" s="1"/>
    </row>
    <row r="12873" spans="1:1" x14ac:dyDescent="0.35">
      <c r="A12873" s="1"/>
    </row>
    <row r="12874" spans="1:1" x14ac:dyDescent="0.35">
      <c r="A12874" s="1"/>
    </row>
    <row r="12875" spans="1:1" x14ac:dyDescent="0.35">
      <c r="A12875" s="1"/>
    </row>
    <row r="12876" spans="1:1" x14ac:dyDescent="0.35">
      <c r="A12876" s="1"/>
    </row>
    <row r="12877" spans="1:1" x14ac:dyDescent="0.35">
      <c r="A12877" s="1"/>
    </row>
    <row r="12878" spans="1:1" x14ac:dyDescent="0.35">
      <c r="A12878" s="1"/>
    </row>
    <row r="12879" spans="1:1" x14ac:dyDescent="0.35">
      <c r="A12879" s="1"/>
    </row>
    <row r="12880" spans="1:1" x14ac:dyDescent="0.35">
      <c r="A12880" s="1"/>
    </row>
    <row r="12881" spans="1:1" x14ac:dyDescent="0.35">
      <c r="A12881" s="1"/>
    </row>
    <row r="12882" spans="1:1" x14ac:dyDescent="0.35">
      <c r="A12882" s="1"/>
    </row>
    <row r="12883" spans="1:1" x14ac:dyDescent="0.35">
      <c r="A12883" s="1"/>
    </row>
    <row r="12884" spans="1:1" x14ac:dyDescent="0.35">
      <c r="A12884" s="1"/>
    </row>
    <row r="12885" spans="1:1" x14ac:dyDescent="0.35">
      <c r="A12885" s="1"/>
    </row>
    <row r="12886" spans="1:1" x14ac:dyDescent="0.35">
      <c r="A12886" s="1"/>
    </row>
    <row r="12887" spans="1:1" x14ac:dyDescent="0.35">
      <c r="A12887" s="1"/>
    </row>
    <row r="12888" spans="1:1" x14ac:dyDescent="0.35">
      <c r="A12888" s="1"/>
    </row>
    <row r="12889" spans="1:1" x14ac:dyDescent="0.35">
      <c r="A12889" s="1"/>
    </row>
    <row r="12890" spans="1:1" x14ac:dyDescent="0.35">
      <c r="A12890" s="1"/>
    </row>
    <row r="12891" spans="1:1" x14ac:dyDescent="0.35">
      <c r="A12891" s="1"/>
    </row>
    <row r="12892" spans="1:1" x14ac:dyDescent="0.35">
      <c r="A12892" s="1"/>
    </row>
    <row r="12893" spans="1:1" x14ac:dyDescent="0.35">
      <c r="A12893" s="1"/>
    </row>
    <row r="12894" spans="1:1" x14ac:dyDescent="0.35">
      <c r="A12894" s="1"/>
    </row>
    <row r="12895" spans="1:1" x14ac:dyDescent="0.35">
      <c r="A12895" s="1"/>
    </row>
    <row r="12896" spans="1:1" x14ac:dyDescent="0.35">
      <c r="A12896" s="1"/>
    </row>
    <row r="12897" spans="1:1" x14ac:dyDescent="0.35">
      <c r="A12897" s="1"/>
    </row>
    <row r="12898" spans="1:1" x14ac:dyDescent="0.35">
      <c r="A12898" s="1"/>
    </row>
    <row r="12899" spans="1:1" x14ac:dyDescent="0.35">
      <c r="A12899" s="1"/>
    </row>
    <row r="12900" spans="1:1" x14ac:dyDescent="0.35">
      <c r="A12900" s="1"/>
    </row>
    <row r="12901" spans="1:1" x14ac:dyDescent="0.35">
      <c r="A12901" s="1"/>
    </row>
    <row r="12902" spans="1:1" x14ac:dyDescent="0.35">
      <c r="A12902" s="1"/>
    </row>
    <row r="12903" spans="1:1" x14ac:dyDescent="0.35">
      <c r="A12903" s="1"/>
    </row>
    <row r="12904" spans="1:1" x14ac:dyDescent="0.35">
      <c r="A12904" s="1"/>
    </row>
    <row r="12905" spans="1:1" x14ac:dyDescent="0.35">
      <c r="A12905" s="1"/>
    </row>
    <row r="12906" spans="1:1" x14ac:dyDescent="0.35">
      <c r="A12906" s="1"/>
    </row>
    <row r="12907" spans="1:1" x14ac:dyDescent="0.35">
      <c r="A12907" s="1"/>
    </row>
    <row r="12908" spans="1:1" x14ac:dyDescent="0.35">
      <c r="A12908" s="1"/>
    </row>
    <row r="12909" spans="1:1" x14ac:dyDescent="0.35">
      <c r="A12909" s="1"/>
    </row>
    <row r="12910" spans="1:1" x14ac:dyDescent="0.35">
      <c r="A12910" s="1"/>
    </row>
    <row r="12911" spans="1:1" x14ac:dyDescent="0.35">
      <c r="A12911" s="1"/>
    </row>
    <row r="12912" spans="1:1" x14ac:dyDescent="0.35">
      <c r="A12912" s="1"/>
    </row>
    <row r="12913" spans="1:1" x14ac:dyDescent="0.35">
      <c r="A12913" s="1"/>
    </row>
    <row r="12914" spans="1:1" x14ac:dyDescent="0.35">
      <c r="A12914" s="1"/>
    </row>
    <row r="12915" spans="1:1" x14ac:dyDescent="0.35">
      <c r="A12915" s="1"/>
    </row>
    <row r="12916" spans="1:1" x14ac:dyDescent="0.35">
      <c r="A12916" s="1"/>
    </row>
    <row r="12917" spans="1:1" x14ac:dyDescent="0.35">
      <c r="A12917" s="1"/>
    </row>
    <row r="12918" spans="1:1" x14ac:dyDescent="0.35">
      <c r="A12918" s="1"/>
    </row>
    <row r="12919" spans="1:1" x14ac:dyDescent="0.35">
      <c r="A12919" s="1"/>
    </row>
    <row r="12920" spans="1:1" x14ac:dyDescent="0.35">
      <c r="A12920" s="1"/>
    </row>
    <row r="12921" spans="1:1" x14ac:dyDescent="0.35">
      <c r="A12921" s="1"/>
    </row>
    <row r="12922" spans="1:1" x14ac:dyDescent="0.35">
      <c r="A12922" s="1"/>
    </row>
    <row r="12923" spans="1:1" x14ac:dyDescent="0.35">
      <c r="A12923" s="1"/>
    </row>
    <row r="12924" spans="1:1" x14ac:dyDescent="0.35">
      <c r="A12924" s="1"/>
    </row>
    <row r="12925" spans="1:1" x14ac:dyDescent="0.35">
      <c r="A12925" s="1"/>
    </row>
    <row r="12926" spans="1:1" x14ac:dyDescent="0.35">
      <c r="A12926" s="1"/>
    </row>
    <row r="12927" spans="1:1" x14ac:dyDescent="0.35">
      <c r="A12927" s="1"/>
    </row>
    <row r="12928" spans="1:1" x14ac:dyDescent="0.35">
      <c r="A12928" s="1"/>
    </row>
    <row r="12929" spans="1:1" x14ac:dyDescent="0.35">
      <c r="A12929" s="1"/>
    </row>
    <row r="12930" spans="1:1" x14ac:dyDescent="0.35">
      <c r="A12930" s="1"/>
    </row>
    <row r="12931" spans="1:1" x14ac:dyDescent="0.35">
      <c r="A12931" s="1"/>
    </row>
    <row r="12932" spans="1:1" x14ac:dyDescent="0.35">
      <c r="A12932" s="1"/>
    </row>
    <row r="12933" spans="1:1" x14ac:dyDescent="0.35">
      <c r="A12933" s="1"/>
    </row>
    <row r="12934" spans="1:1" x14ac:dyDescent="0.35">
      <c r="A12934" s="1"/>
    </row>
    <row r="12935" spans="1:1" x14ac:dyDescent="0.35">
      <c r="A12935" s="1"/>
    </row>
    <row r="12936" spans="1:1" x14ac:dyDescent="0.35">
      <c r="A12936" s="1"/>
    </row>
    <row r="12937" spans="1:1" x14ac:dyDescent="0.35">
      <c r="A12937" s="1"/>
    </row>
    <row r="12938" spans="1:1" x14ac:dyDescent="0.35">
      <c r="A12938" s="1"/>
    </row>
    <row r="12939" spans="1:1" x14ac:dyDescent="0.35">
      <c r="A12939" s="1"/>
    </row>
    <row r="12940" spans="1:1" x14ac:dyDescent="0.35">
      <c r="A12940" s="1"/>
    </row>
    <row r="12941" spans="1:1" x14ac:dyDescent="0.35">
      <c r="A12941" s="1"/>
    </row>
    <row r="12942" spans="1:1" x14ac:dyDescent="0.35">
      <c r="A12942" s="1"/>
    </row>
    <row r="12943" spans="1:1" x14ac:dyDescent="0.35">
      <c r="A12943" s="1"/>
    </row>
    <row r="12944" spans="1:1" x14ac:dyDescent="0.35">
      <c r="A12944" s="1"/>
    </row>
    <row r="12945" spans="1:1" x14ac:dyDescent="0.35">
      <c r="A12945" s="1"/>
    </row>
    <row r="12946" spans="1:1" x14ac:dyDescent="0.35">
      <c r="A12946" s="1"/>
    </row>
    <row r="12947" spans="1:1" x14ac:dyDescent="0.35">
      <c r="A12947" s="1"/>
    </row>
    <row r="12948" spans="1:1" x14ac:dyDescent="0.35">
      <c r="A12948" s="1"/>
    </row>
    <row r="12949" spans="1:1" x14ac:dyDescent="0.35">
      <c r="A12949" s="1"/>
    </row>
    <row r="12950" spans="1:1" x14ac:dyDescent="0.35">
      <c r="A12950" s="1"/>
    </row>
    <row r="12951" spans="1:1" x14ac:dyDescent="0.35">
      <c r="A12951" s="1"/>
    </row>
    <row r="12952" spans="1:1" x14ac:dyDescent="0.35">
      <c r="A12952" s="1"/>
    </row>
    <row r="12953" spans="1:1" x14ac:dyDescent="0.35">
      <c r="A12953" s="1"/>
    </row>
    <row r="12954" spans="1:1" x14ac:dyDescent="0.35">
      <c r="A12954" s="1"/>
    </row>
    <row r="12955" spans="1:1" x14ac:dyDescent="0.35">
      <c r="A12955" s="1"/>
    </row>
    <row r="12956" spans="1:1" x14ac:dyDescent="0.35">
      <c r="A12956" s="1"/>
    </row>
    <row r="12957" spans="1:1" x14ac:dyDescent="0.35">
      <c r="A12957" s="1"/>
    </row>
    <row r="12958" spans="1:1" x14ac:dyDescent="0.35">
      <c r="A12958" s="1"/>
    </row>
    <row r="12959" spans="1:1" x14ac:dyDescent="0.35">
      <c r="A12959" s="1"/>
    </row>
    <row r="12960" spans="1:1" x14ac:dyDescent="0.35">
      <c r="A12960" s="1"/>
    </row>
    <row r="12961" spans="1:1" x14ac:dyDescent="0.35">
      <c r="A12961" s="1"/>
    </row>
    <row r="12962" spans="1:1" x14ac:dyDescent="0.35">
      <c r="A12962" s="1"/>
    </row>
    <row r="12963" spans="1:1" x14ac:dyDescent="0.35">
      <c r="A12963" s="1"/>
    </row>
    <row r="12964" spans="1:1" x14ac:dyDescent="0.35">
      <c r="A12964" s="1"/>
    </row>
    <row r="12965" spans="1:1" x14ac:dyDescent="0.35">
      <c r="A12965" s="1"/>
    </row>
    <row r="12966" spans="1:1" x14ac:dyDescent="0.35">
      <c r="A12966" s="1"/>
    </row>
    <row r="12967" spans="1:1" x14ac:dyDescent="0.35">
      <c r="A12967" s="1"/>
    </row>
    <row r="12968" spans="1:1" x14ac:dyDescent="0.35">
      <c r="A12968" s="1"/>
    </row>
    <row r="12969" spans="1:1" x14ac:dyDescent="0.35">
      <c r="A12969" s="1"/>
    </row>
    <row r="12970" spans="1:1" x14ac:dyDescent="0.35">
      <c r="A12970" s="1"/>
    </row>
    <row r="12971" spans="1:1" x14ac:dyDescent="0.35">
      <c r="A12971" s="1"/>
    </row>
    <row r="12972" spans="1:1" x14ac:dyDescent="0.35">
      <c r="A12972" s="1"/>
    </row>
    <row r="12973" spans="1:1" x14ac:dyDescent="0.35">
      <c r="A12973" s="1"/>
    </row>
    <row r="12974" spans="1:1" x14ac:dyDescent="0.35">
      <c r="A12974" s="1"/>
    </row>
    <row r="12975" spans="1:1" x14ac:dyDescent="0.35">
      <c r="A12975" s="1"/>
    </row>
    <row r="12976" spans="1:1" x14ac:dyDescent="0.35">
      <c r="A12976" s="1"/>
    </row>
    <row r="12977" spans="1:1" x14ac:dyDescent="0.35">
      <c r="A12977" s="1"/>
    </row>
    <row r="12978" spans="1:1" x14ac:dyDescent="0.35">
      <c r="A12978" s="1"/>
    </row>
    <row r="12979" spans="1:1" x14ac:dyDescent="0.35">
      <c r="A12979" s="1"/>
    </row>
    <row r="12980" spans="1:1" x14ac:dyDescent="0.35">
      <c r="A12980" s="1"/>
    </row>
    <row r="12981" spans="1:1" x14ac:dyDescent="0.35">
      <c r="A12981" s="1"/>
    </row>
    <row r="12982" spans="1:1" x14ac:dyDescent="0.35">
      <c r="A12982" s="1"/>
    </row>
    <row r="12983" spans="1:1" x14ac:dyDescent="0.35">
      <c r="A12983" s="1"/>
    </row>
    <row r="12984" spans="1:1" x14ac:dyDescent="0.35">
      <c r="A12984" s="1"/>
    </row>
    <row r="12985" spans="1:1" x14ac:dyDescent="0.35">
      <c r="A12985" s="1"/>
    </row>
    <row r="12986" spans="1:1" x14ac:dyDescent="0.35">
      <c r="A12986" s="1"/>
    </row>
    <row r="12987" spans="1:1" x14ac:dyDescent="0.35">
      <c r="A12987" s="1"/>
    </row>
    <row r="12988" spans="1:1" x14ac:dyDescent="0.35">
      <c r="A12988" s="1"/>
    </row>
    <row r="12989" spans="1:1" x14ac:dyDescent="0.35">
      <c r="A12989" s="1"/>
    </row>
    <row r="12990" spans="1:1" x14ac:dyDescent="0.35">
      <c r="A12990" s="1"/>
    </row>
    <row r="12991" spans="1:1" x14ac:dyDescent="0.35">
      <c r="A12991" s="1"/>
    </row>
    <row r="12992" spans="1:1" x14ac:dyDescent="0.35">
      <c r="A12992" s="1"/>
    </row>
    <row r="12993" spans="1:1" x14ac:dyDescent="0.35">
      <c r="A12993" s="1"/>
    </row>
    <row r="12994" spans="1:1" x14ac:dyDescent="0.35">
      <c r="A12994" s="1"/>
    </row>
    <row r="12995" spans="1:1" x14ac:dyDescent="0.35">
      <c r="A12995" s="1"/>
    </row>
    <row r="12996" spans="1:1" x14ac:dyDescent="0.35">
      <c r="A12996" s="1"/>
    </row>
    <row r="12997" spans="1:1" x14ac:dyDescent="0.35">
      <c r="A12997" s="1"/>
    </row>
    <row r="12998" spans="1:1" x14ac:dyDescent="0.35">
      <c r="A12998" s="1"/>
    </row>
    <row r="12999" spans="1:1" x14ac:dyDescent="0.35">
      <c r="A12999" s="1"/>
    </row>
    <row r="13000" spans="1:1" x14ac:dyDescent="0.35">
      <c r="A13000" s="1"/>
    </row>
    <row r="13001" spans="1:1" x14ac:dyDescent="0.35">
      <c r="A13001" s="1"/>
    </row>
    <row r="13002" spans="1:1" x14ac:dyDescent="0.35">
      <c r="A13002" s="1"/>
    </row>
    <row r="13003" spans="1:1" x14ac:dyDescent="0.35">
      <c r="A13003" s="1"/>
    </row>
    <row r="13004" spans="1:1" x14ac:dyDescent="0.35">
      <c r="A13004" s="1"/>
    </row>
    <row r="13005" spans="1:1" x14ac:dyDescent="0.35">
      <c r="A13005" s="1"/>
    </row>
    <row r="13006" spans="1:1" x14ac:dyDescent="0.35">
      <c r="A13006" s="1"/>
    </row>
    <row r="13007" spans="1:1" x14ac:dyDescent="0.35">
      <c r="A13007" s="1"/>
    </row>
    <row r="13008" spans="1:1" x14ac:dyDescent="0.35">
      <c r="A13008" s="1"/>
    </row>
    <row r="13009" spans="1:1" x14ac:dyDescent="0.35">
      <c r="A13009" s="1"/>
    </row>
    <row r="13010" spans="1:1" x14ac:dyDescent="0.35">
      <c r="A13010" s="1"/>
    </row>
    <row r="13011" spans="1:1" x14ac:dyDescent="0.35">
      <c r="A13011" s="1"/>
    </row>
    <row r="13012" spans="1:1" x14ac:dyDescent="0.35">
      <c r="A13012" s="1"/>
    </row>
    <row r="13013" spans="1:1" x14ac:dyDescent="0.35">
      <c r="A13013" s="1"/>
    </row>
    <row r="13014" spans="1:1" x14ac:dyDescent="0.35">
      <c r="A13014" s="1"/>
    </row>
    <row r="13015" spans="1:1" x14ac:dyDescent="0.35">
      <c r="A13015" s="1"/>
    </row>
    <row r="13016" spans="1:1" x14ac:dyDescent="0.35">
      <c r="A13016" s="1"/>
    </row>
    <row r="13017" spans="1:1" x14ac:dyDescent="0.35">
      <c r="A13017" s="1"/>
    </row>
    <row r="13018" spans="1:1" x14ac:dyDescent="0.35">
      <c r="A13018" s="1"/>
    </row>
    <row r="13019" spans="1:1" x14ac:dyDescent="0.35">
      <c r="A13019" s="1"/>
    </row>
    <row r="13020" spans="1:1" x14ac:dyDescent="0.35">
      <c r="A13020" s="1"/>
    </row>
    <row r="13021" spans="1:1" x14ac:dyDescent="0.35">
      <c r="A13021" s="1"/>
    </row>
    <row r="13022" spans="1:1" x14ac:dyDescent="0.35">
      <c r="A13022" s="1"/>
    </row>
    <row r="13023" spans="1:1" x14ac:dyDescent="0.35">
      <c r="A13023" s="1"/>
    </row>
    <row r="13024" spans="1:1" x14ac:dyDescent="0.35">
      <c r="A13024" s="1"/>
    </row>
    <row r="13025" spans="1:1" x14ac:dyDescent="0.35">
      <c r="A13025" s="1"/>
    </row>
    <row r="13026" spans="1:1" x14ac:dyDescent="0.35">
      <c r="A13026" s="1"/>
    </row>
    <row r="13027" spans="1:1" x14ac:dyDescent="0.35">
      <c r="A13027" s="1"/>
    </row>
    <row r="13028" spans="1:1" x14ac:dyDescent="0.35">
      <c r="A13028" s="1"/>
    </row>
    <row r="13029" spans="1:1" x14ac:dyDescent="0.35">
      <c r="A13029" s="1"/>
    </row>
    <row r="13030" spans="1:1" x14ac:dyDescent="0.35">
      <c r="A13030" s="1"/>
    </row>
    <row r="13031" spans="1:1" x14ac:dyDescent="0.35">
      <c r="A13031" s="1"/>
    </row>
    <row r="13032" spans="1:1" x14ac:dyDescent="0.35">
      <c r="A13032" s="1"/>
    </row>
    <row r="13033" spans="1:1" x14ac:dyDescent="0.35">
      <c r="A13033" s="1"/>
    </row>
    <row r="13034" spans="1:1" x14ac:dyDescent="0.35">
      <c r="A13034" s="1"/>
    </row>
    <row r="13035" spans="1:1" x14ac:dyDescent="0.35">
      <c r="A13035" s="1"/>
    </row>
    <row r="13036" spans="1:1" x14ac:dyDescent="0.35">
      <c r="A13036" s="1"/>
    </row>
    <row r="13037" spans="1:1" x14ac:dyDescent="0.35">
      <c r="A13037" s="1"/>
    </row>
    <row r="13038" spans="1:1" x14ac:dyDescent="0.35">
      <c r="A13038" s="1"/>
    </row>
    <row r="13039" spans="1:1" x14ac:dyDescent="0.35">
      <c r="A13039" s="1"/>
    </row>
    <row r="13040" spans="1:1" x14ac:dyDescent="0.35">
      <c r="A13040" s="1"/>
    </row>
    <row r="13041" spans="1:1" x14ac:dyDescent="0.35">
      <c r="A13041" s="1"/>
    </row>
    <row r="13042" spans="1:1" x14ac:dyDescent="0.35">
      <c r="A13042" s="1"/>
    </row>
    <row r="13043" spans="1:1" x14ac:dyDescent="0.35">
      <c r="A13043" s="1"/>
    </row>
    <row r="13044" spans="1:1" x14ac:dyDescent="0.35">
      <c r="A13044" s="1"/>
    </row>
    <row r="13045" spans="1:1" x14ac:dyDescent="0.35">
      <c r="A13045" s="1"/>
    </row>
    <row r="13046" spans="1:1" x14ac:dyDescent="0.35">
      <c r="A13046" s="1"/>
    </row>
    <row r="13047" spans="1:1" x14ac:dyDescent="0.35">
      <c r="A13047" s="1"/>
    </row>
    <row r="13048" spans="1:1" x14ac:dyDescent="0.35">
      <c r="A13048" s="1"/>
    </row>
    <row r="13049" spans="1:1" x14ac:dyDescent="0.35">
      <c r="A13049" s="1"/>
    </row>
    <row r="13050" spans="1:1" x14ac:dyDescent="0.35">
      <c r="A13050" s="1"/>
    </row>
    <row r="13051" spans="1:1" x14ac:dyDescent="0.35">
      <c r="A13051" s="1"/>
    </row>
    <row r="13052" spans="1:1" x14ac:dyDescent="0.35">
      <c r="A13052" s="1"/>
    </row>
    <row r="13053" spans="1:1" x14ac:dyDescent="0.35">
      <c r="A13053" s="1"/>
    </row>
    <row r="13054" spans="1:1" x14ac:dyDescent="0.35">
      <c r="A13054" s="1"/>
    </row>
    <row r="13055" spans="1:1" x14ac:dyDescent="0.35">
      <c r="A13055" s="1"/>
    </row>
    <row r="13056" spans="1:1" x14ac:dyDescent="0.35">
      <c r="A13056" s="1"/>
    </row>
    <row r="13057" spans="1:1" x14ac:dyDescent="0.35">
      <c r="A13057" s="1"/>
    </row>
    <row r="13058" spans="1:1" x14ac:dyDescent="0.35">
      <c r="A13058" s="1"/>
    </row>
    <row r="13059" spans="1:1" x14ac:dyDescent="0.35">
      <c r="A13059" s="1"/>
    </row>
    <row r="13060" spans="1:1" x14ac:dyDescent="0.35">
      <c r="A13060" s="1"/>
    </row>
    <row r="13061" spans="1:1" x14ac:dyDescent="0.35">
      <c r="A13061" s="1"/>
    </row>
    <row r="13062" spans="1:1" x14ac:dyDescent="0.35">
      <c r="A13062" s="1"/>
    </row>
    <row r="13063" spans="1:1" x14ac:dyDescent="0.35">
      <c r="A13063" s="1"/>
    </row>
    <row r="13064" spans="1:1" x14ac:dyDescent="0.35">
      <c r="A13064" s="1"/>
    </row>
    <row r="13065" spans="1:1" x14ac:dyDescent="0.35">
      <c r="A13065" s="1"/>
    </row>
    <row r="13066" spans="1:1" x14ac:dyDescent="0.35">
      <c r="A13066" s="1"/>
    </row>
    <row r="13067" spans="1:1" x14ac:dyDescent="0.35">
      <c r="A13067" s="1"/>
    </row>
    <row r="13068" spans="1:1" x14ac:dyDescent="0.35">
      <c r="A13068" s="1"/>
    </row>
    <row r="13069" spans="1:1" x14ac:dyDescent="0.35">
      <c r="A13069" s="1"/>
    </row>
    <row r="13070" spans="1:1" x14ac:dyDescent="0.35">
      <c r="A13070" s="1"/>
    </row>
    <row r="13071" spans="1:1" x14ac:dyDescent="0.35">
      <c r="A13071" s="1"/>
    </row>
    <row r="13072" spans="1:1" x14ac:dyDescent="0.35">
      <c r="A13072" s="1"/>
    </row>
    <row r="13073" spans="1:1" x14ac:dyDescent="0.35">
      <c r="A13073" s="1"/>
    </row>
    <row r="13074" spans="1:1" x14ac:dyDescent="0.35">
      <c r="A13074" s="1"/>
    </row>
    <row r="13075" spans="1:1" x14ac:dyDescent="0.35">
      <c r="A13075" s="1"/>
    </row>
    <row r="13076" spans="1:1" x14ac:dyDescent="0.35">
      <c r="A13076" s="1"/>
    </row>
    <row r="13077" spans="1:1" x14ac:dyDescent="0.35">
      <c r="A13077" s="1"/>
    </row>
    <row r="13078" spans="1:1" x14ac:dyDescent="0.35">
      <c r="A13078" s="1"/>
    </row>
    <row r="13079" spans="1:1" x14ac:dyDescent="0.35">
      <c r="A13079" s="1"/>
    </row>
    <row r="13080" spans="1:1" x14ac:dyDescent="0.35">
      <c r="A13080" s="1"/>
    </row>
    <row r="13081" spans="1:1" x14ac:dyDescent="0.35">
      <c r="A13081" s="1"/>
    </row>
    <row r="13082" spans="1:1" x14ac:dyDescent="0.35">
      <c r="A13082" s="1"/>
    </row>
    <row r="13083" spans="1:1" x14ac:dyDescent="0.35">
      <c r="A13083" s="1"/>
    </row>
    <row r="13084" spans="1:1" x14ac:dyDescent="0.35">
      <c r="A13084" s="1"/>
    </row>
    <row r="13085" spans="1:1" x14ac:dyDescent="0.35">
      <c r="A13085" s="1"/>
    </row>
    <row r="13086" spans="1:1" x14ac:dyDescent="0.35">
      <c r="A13086" s="1"/>
    </row>
    <row r="13087" spans="1:1" x14ac:dyDescent="0.35">
      <c r="A13087" s="1"/>
    </row>
    <row r="13088" spans="1:1" x14ac:dyDescent="0.35">
      <c r="A13088" s="1"/>
    </row>
    <row r="13089" spans="1:1" x14ac:dyDescent="0.35">
      <c r="A13089" s="1"/>
    </row>
    <row r="13090" spans="1:1" x14ac:dyDescent="0.35">
      <c r="A13090" s="1"/>
    </row>
    <row r="13091" spans="1:1" x14ac:dyDescent="0.35">
      <c r="A13091" s="1"/>
    </row>
    <row r="13092" spans="1:1" x14ac:dyDescent="0.35">
      <c r="A13092" s="1"/>
    </row>
    <row r="13093" spans="1:1" x14ac:dyDescent="0.35">
      <c r="A13093" s="1"/>
    </row>
    <row r="13094" spans="1:1" x14ac:dyDescent="0.35">
      <c r="A13094" s="1"/>
    </row>
    <row r="13095" spans="1:1" x14ac:dyDescent="0.35">
      <c r="A13095" s="1"/>
    </row>
    <row r="13096" spans="1:1" x14ac:dyDescent="0.35">
      <c r="A13096" s="1"/>
    </row>
    <row r="13097" spans="1:1" x14ac:dyDescent="0.35">
      <c r="A13097" s="1"/>
    </row>
    <row r="13098" spans="1:1" x14ac:dyDescent="0.35">
      <c r="A13098" s="1"/>
    </row>
    <row r="13099" spans="1:1" x14ac:dyDescent="0.35">
      <c r="A13099" s="1"/>
    </row>
    <row r="13100" spans="1:1" x14ac:dyDescent="0.35">
      <c r="A13100" s="1"/>
    </row>
    <row r="13101" spans="1:1" x14ac:dyDescent="0.35">
      <c r="A13101" s="1"/>
    </row>
    <row r="13102" spans="1:1" x14ac:dyDescent="0.35">
      <c r="A13102" s="1"/>
    </row>
    <row r="13103" spans="1:1" x14ac:dyDescent="0.35">
      <c r="A13103" s="1"/>
    </row>
    <row r="13104" spans="1:1" x14ac:dyDescent="0.35">
      <c r="A13104" s="1"/>
    </row>
    <row r="13105" spans="1:1" x14ac:dyDescent="0.35">
      <c r="A13105" s="1"/>
    </row>
    <row r="13106" spans="1:1" x14ac:dyDescent="0.35">
      <c r="A13106" s="1"/>
    </row>
    <row r="13107" spans="1:1" x14ac:dyDescent="0.35">
      <c r="A13107" s="1"/>
    </row>
    <row r="13108" spans="1:1" x14ac:dyDescent="0.35">
      <c r="A13108" s="1"/>
    </row>
    <row r="13109" spans="1:1" x14ac:dyDescent="0.35">
      <c r="A13109" s="1"/>
    </row>
    <row r="13110" spans="1:1" x14ac:dyDescent="0.35">
      <c r="A13110" s="1"/>
    </row>
    <row r="13111" spans="1:1" x14ac:dyDescent="0.35">
      <c r="A13111" s="1"/>
    </row>
    <row r="13112" spans="1:1" x14ac:dyDescent="0.35">
      <c r="A13112" s="1"/>
    </row>
    <row r="13113" spans="1:1" x14ac:dyDescent="0.35">
      <c r="A13113" s="1"/>
    </row>
    <row r="13114" spans="1:1" x14ac:dyDescent="0.35">
      <c r="A13114" s="1"/>
    </row>
    <row r="13115" spans="1:1" x14ac:dyDescent="0.35">
      <c r="A13115" s="1"/>
    </row>
    <row r="13116" spans="1:1" x14ac:dyDescent="0.35">
      <c r="A13116" s="1"/>
    </row>
    <row r="13117" spans="1:1" x14ac:dyDescent="0.35">
      <c r="A13117" s="1"/>
    </row>
    <row r="13118" spans="1:1" x14ac:dyDescent="0.35">
      <c r="A13118" s="1"/>
    </row>
    <row r="13119" spans="1:1" x14ac:dyDescent="0.35">
      <c r="A13119" s="1"/>
    </row>
    <row r="13120" spans="1:1" x14ac:dyDescent="0.35">
      <c r="A13120" s="1"/>
    </row>
    <row r="13121" spans="1:1" x14ac:dyDescent="0.35">
      <c r="A13121" s="1"/>
    </row>
    <row r="13122" spans="1:1" x14ac:dyDescent="0.35">
      <c r="A13122" s="1"/>
    </row>
    <row r="13123" spans="1:1" x14ac:dyDescent="0.35">
      <c r="A13123" s="1"/>
    </row>
    <row r="13124" spans="1:1" x14ac:dyDescent="0.35">
      <c r="A13124" s="1"/>
    </row>
    <row r="13125" spans="1:1" x14ac:dyDescent="0.35">
      <c r="A13125" s="1"/>
    </row>
    <row r="13126" spans="1:1" x14ac:dyDescent="0.35">
      <c r="A13126" s="1"/>
    </row>
    <row r="13127" spans="1:1" x14ac:dyDescent="0.35">
      <c r="A13127" s="1"/>
    </row>
    <row r="13128" spans="1:1" x14ac:dyDescent="0.35">
      <c r="A13128" s="1"/>
    </row>
    <row r="13129" spans="1:1" x14ac:dyDescent="0.35">
      <c r="A13129" s="1"/>
    </row>
    <row r="13130" spans="1:1" x14ac:dyDescent="0.35">
      <c r="A13130" s="1"/>
    </row>
    <row r="13131" spans="1:1" x14ac:dyDescent="0.35">
      <c r="A13131" s="1"/>
    </row>
    <row r="13132" spans="1:1" x14ac:dyDescent="0.35">
      <c r="A13132" s="1"/>
    </row>
    <row r="13133" spans="1:1" x14ac:dyDescent="0.35">
      <c r="A13133" s="1"/>
    </row>
    <row r="13134" spans="1:1" x14ac:dyDescent="0.35">
      <c r="A13134" s="1"/>
    </row>
    <row r="13135" spans="1:1" x14ac:dyDescent="0.35">
      <c r="A13135" s="1"/>
    </row>
    <row r="13136" spans="1:1" x14ac:dyDescent="0.35">
      <c r="A13136" s="1"/>
    </row>
    <row r="13137" spans="1:1" x14ac:dyDescent="0.35">
      <c r="A13137" s="1"/>
    </row>
    <row r="13138" spans="1:1" x14ac:dyDescent="0.35">
      <c r="A13138" s="1"/>
    </row>
    <row r="13139" spans="1:1" x14ac:dyDescent="0.35">
      <c r="A13139" s="1"/>
    </row>
    <row r="13140" spans="1:1" x14ac:dyDescent="0.35">
      <c r="A13140" s="1"/>
    </row>
    <row r="13141" spans="1:1" x14ac:dyDescent="0.35">
      <c r="A13141" s="1"/>
    </row>
    <row r="13142" spans="1:1" x14ac:dyDescent="0.35">
      <c r="A13142" s="1"/>
    </row>
    <row r="13143" spans="1:1" x14ac:dyDescent="0.35">
      <c r="A13143" s="1"/>
    </row>
    <row r="13144" spans="1:1" x14ac:dyDescent="0.35">
      <c r="A13144" s="1"/>
    </row>
    <row r="13145" spans="1:1" x14ac:dyDescent="0.35">
      <c r="A13145" s="1"/>
    </row>
    <row r="13146" spans="1:1" x14ac:dyDescent="0.35">
      <c r="A13146" s="1"/>
    </row>
    <row r="13147" spans="1:1" x14ac:dyDescent="0.35">
      <c r="A13147" s="1"/>
    </row>
    <row r="13148" spans="1:1" x14ac:dyDescent="0.35">
      <c r="A13148" s="1"/>
    </row>
    <row r="13149" spans="1:1" x14ac:dyDescent="0.35">
      <c r="A13149" s="1"/>
    </row>
    <row r="13150" spans="1:1" x14ac:dyDescent="0.35">
      <c r="A13150" s="1"/>
    </row>
    <row r="13151" spans="1:1" x14ac:dyDescent="0.35">
      <c r="A13151" s="1"/>
    </row>
    <row r="13152" spans="1:1" x14ac:dyDescent="0.35">
      <c r="A13152" s="1"/>
    </row>
    <row r="13153" spans="1:1" x14ac:dyDescent="0.35">
      <c r="A13153" s="1"/>
    </row>
    <row r="13154" spans="1:1" x14ac:dyDescent="0.35">
      <c r="A13154" s="1"/>
    </row>
    <row r="13155" spans="1:1" x14ac:dyDescent="0.35">
      <c r="A13155" s="1"/>
    </row>
    <row r="13156" spans="1:1" x14ac:dyDescent="0.35">
      <c r="A13156" s="1"/>
    </row>
    <row r="13157" spans="1:1" x14ac:dyDescent="0.35">
      <c r="A13157" s="1"/>
    </row>
    <row r="13158" spans="1:1" x14ac:dyDescent="0.35">
      <c r="A13158" s="1"/>
    </row>
    <row r="13159" spans="1:1" x14ac:dyDescent="0.35">
      <c r="A13159" s="1"/>
    </row>
    <row r="13160" spans="1:1" x14ac:dyDescent="0.35">
      <c r="A13160" s="1"/>
    </row>
    <row r="13161" spans="1:1" x14ac:dyDescent="0.35">
      <c r="A13161" s="1"/>
    </row>
    <row r="13162" spans="1:1" x14ac:dyDescent="0.35">
      <c r="A13162" s="1"/>
    </row>
    <row r="13163" spans="1:1" x14ac:dyDescent="0.35">
      <c r="A13163" s="1"/>
    </row>
    <row r="13164" spans="1:1" x14ac:dyDescent="0.35">
      <c r="A13164" s="1"/>
    </row>
    <row r="13165" spans="1:1" x14ac:dyDescent="0.35">
      <c r="A13165" s="1"/>
    </row>
    <row r="13166" spans="1:1" x14ac:dyDescent="0.35">
      <c r="A13166" s="1"/>
    </row>
    <row r="13167" spans="1:1" x14ac:dyDescent="0.35">
      <c r="A13167" s="1"/>
    </row>
    <row r="13168" spans="1:1" x14ac:dyDescent="0.35">
      <c r="A13168" s="1"/>
    </row>
    <row r="13169" spans="1:1" x14ac:dyDescent="0.35">
      <c r="A13169" s="1"/>
    </row>
    <row r="13170" spans="1:1" x14ac:dyDescent="0.35">
      <c r="A13170" s="1"/>
    </row>
    <row r="13171" spans="1:1" x14ac:dyDescent="0.35">
      <c r="A13171" s="1"/>
    </row>
    <row r="13172" spans="1:1" x14ac:dyDescent="0.35">
      <c r="A13172" s="1"/>
    </row>
    <row r="13173" spans="1:1" x14ac:dyDescent="0.35">
      <c r="A13173" s="1"/>
    </row>
    <row r="13174" spans="1:1" x14ac:dyDescent="0.35">
      <c r="A13174" s="1"/>
    </row>
    <row r="13175" spans="1:1" x14ac:dyDescent="0.35">
      <c r="A13175" s="1"/>
    </row>
    <row r="13176" spans="1:1" x14ac:dyDescent="0.35">
      <c r="A13176" s="1"/>
    </row>
    <row r="13177" spans="1:1" x14ac:dyDescent="0.35">
      <c r="A13177" s="1"/>
    </row>
    <row r="13178" spans="1:1" x14ac:dyDescent="0.35">
      <c r="A13178" s="1"/>
    </row>
    <row r="13179" spans="1:1" x14ac:dyDescent="0.35">
      <c r="A13179" s="1"/>
    </row>
    <row r="13180" spans="1:1" x14ac:dyDescent="0.35">
      <c r="A13180" s="1"/>
    </row>
    <row r="13181" spans="1:1" x14ac:dyDescent="0.35">
      <c r="A13181" s="1"/>
    </row>
    <row r="13182" spans="1:1" x14ac:dyDescent="0.35">
      <c r="A13182" s="1"/>
    </row>
    <row r="13183" spans="1:1" x14ac:dyDescent="0.35">
      <c r="A13183" s="1"/>
    </row>
    <row r="13184" spans="1:1" x14ac:dyDescent="0.35">
      <c r="A13184" s="1"/>
    </row>
    <row r="13185" spans="1:1" x14ac:dyDescent="0.35">
      <c r="A13185" s="1"/>
    </row>
    <row r="13186" spans="1:1" x14ac:dyDescent="0.35">
      <c r="A13186" s="1"/>
    </row>
    <row r="13187" spans="1:1" x14ac:dyDescent="0.35">
      <c r="A13187" s="1"/>
    </row>
    <row r="13188" spans="1:1" x14ac:dyDescent="0.35">
      <c r="A13188" s="1"/>
    </row>
    <row r="13189" spans="1:1" x14ac:dyDescent="0.35">
      <c r="A13189" s="1"/>
    </row>
    <row r="13190" spans="1:1" x14ac:dyDescent="0.35">
      <c r="A13190" s="1"/>
    </row>
    <row r="13191" spans="1:1" x14ac:dyDescent="0.35">
      <c r="A13191" s="1"/>
    </row>
    <row r="13192" spans="1:1" x14ac:dyDescent="0.35">
      <c r="A13192" s="1"/>
    </row>
    <row r="13193" spans="1:1" x14ac:dyDescent="0.35">
      <c r="A13193" s="1"/>
    </row>
    <row r="13194" spans="1:1" x14ac:dyDescent="0.35">
      <c r="A13194" s="1"/>
    </row>
    <row r="13195" spans="1:1" x14ac:dyDescent="0.35">
      <c r="A13195" s="1"/>
    </row>
    <row r="13196" spans="1:1" x14ac:dyDescent="0.35">
      <c r="A13196" s="1"/>
    </row>
    <row r="13197" spans="1:1" x14ac:dyDescent="0.35">
      <c r="A13197" s="1"/>
    </row>
    <row r="13198" spans="1:1" x14ac:dyDescent="0.35">
      <c r="A13198" s="1"/>
    </row>
    <row r="13199" spans="1:1" x14ac:dyDescent="0.35">
      <c r="A13199" s="1"/>
    </row>
    <row r="13200" spans="1:1" x14ac:dyDescent="0.35">
      <c r="A13200" s="1"/>
    </row>
    <row r="13201" spans="1:1" x14ac:dyDescent="0.35">
      <c r="A13201" s="1"/>
    </row>
    <row r="13202" spans="1:1" x14ac:dyDescent="0.35">
      <c r="A13202" s="1"/>
    </row>
    <row r="13203" spans="1:1" x14ac:dyDescent="0.35">
      <c r="A13203" s="1"/>
    </row>
    <row r="13204" spans="1:1" x14ac:dyDescent="0.35">
      <c r="A13204" s="1"/>
    </row>
    <row r="13205" spans="1:1" x14ac:dyDescent="0.35">
      <c r="A13205" s="1"/>
    </row>
    <row r="13206" spans="1:1" x14ac:dyDescent="0.35">
      <c r="A13206" s="1"/>
    </row>
    <row r="13207" spans="1:1" x14ac:dyDescent="0.35">
      <c r="A13207" s="1"/>
    </row>
    <row r="13208" spans="1:1" x14ac:dyDescent="0.35">
      <c r="A13208" s="1"/>
    </row>
    <row r="13209" spans="1:1" x14ac:dyDescent="0.35">
      <c r="A13209" s="1"/>
    </row>
    <row r="13210" spans="1:1" x14ac:dyDescent="0.35">
      <c r="A13210" s="1"/>
    </row>
    <row r="13211" spans="1:1" x14ac:dyDescent="0.35">
      <c r="A13211" s="1"/>
    </row>
    <row r="13212" spans="1:1" x14ac:dyDescent="0.35">
      <c r="A13212" s="1"/>
    </row>
    <row r="13213" spans="1:1" x14ac:dyDescent="0.35">
      <c r="A13213" s="1"/>
    </row>
    <row r="13214" spans="1:1" x14ac:dyDescent="0.35">
      <c r="A13214" s="1"/>
    </row>
    <row r="13215" spans="1:1" x14ac:dyDescent="0.35">
      <c r="A13215" s="1"/>
    </row>
    <row r="13216" spans="1:1" x14ac:dyDescent="0.35">
      <c r="A13216" s="1"/>
    </row>
    <row r="13217" spans="1:1" x14ac:dyDescent="0.35">
      <c r="A13217" s="1"/>
    </row>
    <row r="13218" spans="1:1" x14ac:dyDescent="0.35">
      <c r="A13218" s="1"/>
    </row>
    <row r="13219" spans="1:1" x14ac:dyDescent="0.35">
      <c r="A13219" s="1"/>
    </row>
    <row r="13220" spans="1:1" x14ac:dyDescent="0.35">
      <c r="A13220" s="1"/>
    </row>
    <row r="13221" spans="1:1" x14ac:dyDescent="0.35">
      <c r="A13221" s="1"/>
    </row>
    <row r="13222" spans="1:1" x14ac:dyDescent="0.35">
      <c r="A13222" s="1"/>
    </row>
    <row r="13223" spans="1:1" x14ac:dyDescent="0.35">
      <c r="A13223" s="1"/>
    </row>
    <row r="13224" spans="1:1" x14ac:dyDescent="0.35">
      <c r="A13224" s="1"/>
    </row>
    <row r="13225" spans="1:1" x14ac:dyDescent="0.35">
      <c r="A13225" s="1"/>
    </row>
    <row r="13226" spans="1:1" x14ac:dyDescent="0.35">
      <c r="A13226" s="1"/>
    </row>
    <row r="13227" spans="1:1" x14ac:dyDescent="0.35">
      <c r="A13227" s="1"/>
    </row>
    <row r="13228" spans="1:1" x14ac:dyDescent="0.35">
      <c r="A13228" s="1"/>
    </row>
    <row r="13229" spans="1:1" x14ac:dyDescent="0.35">
      <c r="A13229" s="1"/>
    </row>
    <row r="13230" spans="1:1" x14ac:dyDescent="0.35">
      <c r="A13230" s="1"/>
    </row>
    <row r="13231" spans="1:1" x14ac:dyDescent="0.35">
      <c r="A13231" s="1"/>
    </row>
    <row r="13232" spans="1:1" x14ac:dyDescent="0.35">
      <c r="A13232" s="1"/>
    </row>
    <row r="13233" spans="1:1" x14ac:dyDescent="0.35">
      <c r="A13233" s="1"/>
    </row>
    <row r="13234" spans="1:1" x14ac:dyDescent="0.35">
      <c r="A13234" s="1"/>
    </row>
    <row r="13235" spans="1:1" x14ac:dyDescent="0.35">
      <c r="A13235" s="1"/>
    </row>
    <row r="13236" spans="1:1" x14ac:dyDescent="0.35">
      <c r="A13236" s="1"/>
    </row>
    <row r="13237" spans="1:1" x14ac:dyDescent="0.35">
      <c r="A13237" s="1"/>
    </row>
    <row r="13238" spans="1:1" x14ac:dyDescent="0.35">
      <c r="A13238" s="1"/>
    </row>
    <row r="13239" spans="1:1" x14ac:dyDescent="0.35">
      <c r="A13239" s="1"/>
    </row>
    <row r="13240" spans="1:1" x14ac:dyDescent="0.35">
      <c r="A13240" s="1"/>
    </row>
    <row r="13241" spans="1:1" x14ac:dyDescent="0.35">
      <c r="A13241" s="1"/>
    </row>
    <row r="13242" spans="1:1" x14ac:dyDescent="0.35">
      <c r="A13242" s="1"/>
    </row>
    <row r="13243" spans="1:1" x14ac:dyDescent="0.35">
      <c r="A13243" s="1"/>
    </row>
    <row r="13244" spans="1:1" x14ac:dyDescent="0.35">
      <c r="A13244" s="1"/>
    </row>
    <row r="13245" spans="1:1" x14ac:dyDescent="0.35">
      <c r="A13245" s="1"/>
    </row>
    <row r="13246" spans="1:1" x14ac:dyDescent="0.35">
      <c r="A13246" s="1"/>
    </row>
    <row r="13247" spans="1:1" x14ac:dyDescent="0.35">
      <c r="A13247" s="1"/>
    </row>
    <row r="13248" spans="1:1" x14ac:dyDescent="0.35">
      <c r="A13248" s="1"/>
    </row>
    <row r="13249" spans="1:1" x14ac:dyDescent="0.35">
      <c r="A13249" s="1"/>
    </row>
    <row r="13250" spans="1:1" x14ac:dyDescent="0.35">
      <c r="A13250" s="1"/>
    </row>
    <row r="13251" spans="1:1" x14ac:dyDescent="0.35">
      <c r="A13251" s="1"/>
    </row>
    <row r="13252" spans="1:1" x14ac:dyDescent="0.35">
      <c r="A13252" s="1"/>
    </row>
    <row r="13253" spans="1:1" x14ac:dyDescent="0.35">
      <c r="A13253" s="1"/>
    </row>
    <row r="13254" spans="1:1" x14ac:dyDescent="0.35">
      <c r="A13254" s="1"/>
    </row>
    <row r="13255" spans="1:1" x14ac:dyDescent="0.35">
      <c r="A13255" s="1"/>
    </row>
    <row r="13256" spans="1:1" x14ac:dyDescent="0.35">
      <c r="A13256" s="1"/>
    </row>
    <row r="13257" spans="1:1" x14ac:dyDescent="0.35">
      <c r="A13257" s="1"/>
    </row>
    <row r="13258" spans="1:1" x14ac:dyDescent="0.35">
      <c r="A13258" s="1"/>
    </row>
    <row r="13259" spans="1:1" x14ac:dyDescent="0.35">
      <c r="A13259" s="1"/>
    </row>
    <row r="13260" spans="1:1" x14ac:dyDescent="0.35">
      <c r="A13260" s="1"/>
    </row>
    <row r="13261" spans="1:1" x14ac:dyDescent="0.35">
      <c r="A13261" s="1"/>
    </row>
    <row r="13262" spans="1:1" x14ac:dyDescent="0.35">
      <c r="A13262" s="1"/>
    </row>
    <row r="13263" spans="1:1" x14ac:dyDescent="0.35">
      <c r="A13263" s="1"/>
    </row>
    <row r="13264" spans="1:1" x14ac:dyDescent="0.35">
      <c r="A13264" s="1"/>
    </row>
    <row r="13265" spans="1:1" x14ac:dyDescent="0.35">
      <c r="A13265" s="1"/>
    </row>
    <row r="13266" spans="1:1" x14ac:dyDescent="0.35">
      <c r="A13266" s="1"/>
    </row>
    <row r="13267" spans="1:1" x14ac:dyDescent="0.35">
      <c r="A13267" s="1"/>
    </row>
    <row r="13268" spans="1:1" x14ac:dyDescent="0.35">
      <c r="A13268" s="1"/>
    </row>
    <row r="13269" spans="1:1" x14ac:dyDescent="0.35">
      <c r="A13269" s="1"/>
    </row>
    <row r="13270" spans="1:1" x14ac:dyDescent="0.35">
      <c r="A13270" s="1"/>
    </row>
    <row r="13271" spans="1:1" x14ac:dyDescent="0.35">
      <c r="A13271" s="1"/>
    </row>
    <row r="13272" spans="1:1" x14ac:dyDescent="0.35">
      <c r="A13272" s="1"/>
    </row>
    <row r="13273" spans="1:1" x14ac:dyDescent="0.35">
      <c r="A13273" s="1"/>
    </row>
    <row r="13274" spans="1:1" x14ac:dyDescent="0.35">
      <c r="A13274" s="1"/>
    </row>
    <row r="13275" spans="1:1" x14ac:dyDescent="0.35">
      <c r="A13275" s="1"/>
    </row>
    <row r="13276" spans="1:1" x14ac:dyDescent="0.35">
      <c r="A13276" s="1"/>
    </row>
    <row r="13277" spans="1:1" x14ac:dyDescent="0.35">
      <c r="A13277" s="1"/>
    </row>
    <row r="13278" spans="1:1" x14ac:dyDescent="0.35">
      <c r="A13278" s="1"/>
    </row>
    <row r="13279" spans="1:1" x14ac:dyDescent="0.35">
      <c r="A13279" s="1"/>
    </row>
    <row r="13280" spans="1:1" x14ac:dyDescent="0.35">
      <c r="A13280" s="1"/>
    </row>
    <row r="13281" spans="1:1" x14ac:dyDescent="0.35">
      <c r="A13281" s="1"/>
    </row>
    <row r="13282" spans="1:1" x14ac:dyDescent="0.35">
      <c r="A13282" s="1"/>
    </row>
    <row r="13283" spans="1:1" x14ac:dyDescent="0.35">
      <c r="A13283" s="1"/>
    </row>
    <row r="13284" spans="1:1" x14ac:dyDescent="0.35">
      <c r="A13284" s="1"/>
    </row>
    <row r="13285" spans="1:1" x14ac:dyDescent="0.35">
      <c r="A13285" s="1"/>
    </row>
    <row r="13286" spans="1:1" x14ac:dyDescent="0.35">
      <c r="A13286" s="1"/>
    </row>
    <row r="13287" spans="1:1" x14ac:dyDescent="0.35">
      <c r="A13287" s="1"/>
    </row>
    <row r="13288" spans="1:1" x14ac:dyDescent="0.35">
      <c r="A13288" s="1"/>
    </row>
    <row r="13289" spans="1:1" x14ac:dyDescent="0.35">
      <c r="A13289" s="1"/>
    </row>
    <row r="13290" spans="1:1" x14ac:dyDescent="0.35">
      <c r="A13290" s="1"/>
    </row>
    <row r="13291" spans="1:1" x14ac:dyDescent="0.35">
      <c r="A13291" s="1"/>
    </row>
    <row r="13292" spans="1:1" x14ac:dyDescent="0.35">
      <c r="A13292" s="1"/>
    </row>
    <row r="13293" spans="1:1" x14ac:dyDescent="0.35">
      <c r="A13293" s="1"/>
    </row>
    <row r="13294" spans="1:1" x14ac:dyDescent="0.35">
      <c r="A13294" s="1"/>
    </row>
    <row r="13295" spans="1:1" x14ac:dyDescent="0.35">
      <c r="A13295" s="1"/>
    </row>
    <row r="13296" spans="1:1" x14ac:dyDescent="0.35">
      <c r="A13296" s="1"/>
    </row>
    <row r="13297" spans="1:1" x14ac:dyDescent="0.35">
      <c r="A13297" s="1"/>
    </row>
    <row r="13298" spans="1:1" x14ac:dyDescent="0.35">
      <c r="A13298" s="1"/>
    </row>
    <row r="13299" spans="1:1" x14ac:dyDescent="0.35">
      <c r="A13299" s="1"/>
    </row>
    <row r="13300" spans="1:1" x14ac:dyDescent="0.35">
      <c r="A13300" s="1"/>
    </row>
    <row r="13301" spans="1:1" x14ac:dyDescent="0.35">
      <c r="A13301" s="1"/>
    </row>
    <row r="13302" spans="1:1" x14ac:dyDescent="0.35">
      <c r="A13302" s="1"/>
    </row>
    <row r="13303" spans="1:1" x14ac:dyDescent="0.35">
      <c r="A13303" s="1"/>
    </row>
    <row r="13304" spans="1:1" x14ac:dyDescent="0.35">
      <c r="A13304" s="1"/>
    </row>
    <row r="13305" spans="1:1" x14ac:dyDescent="0.35">
      <c r="A13305" s="1"/>
    </row>
    <row r="13306" spans="1:1" x14ac:dyDescent="0.35">
      <c r="A13306" s="1"/>
    </row>
    <row r="13307" spans="1:1" x14ac:dyDescent="0.35">
      <c r="A13307" s="1"/>
    </row>
    <row r="13308" spans="1:1" x14ac:dyDescent="0.35">
      <c r="A13308" s="1"/>
    </row>
    <row r="13309" spans="1:1" x14ac:dyDescent="0.35">
      <c r="A13309" s="1"/>
    </row>
    <row r="13310" spans="1:1" x14ac:dyDescent="0.35">
      <c r="A13310" s="1"/>
    </row>
    <row r="13311" spans="1:1" x14ac:dyDescent="0.35">
      <c r="A13311" s="1"/>
    </row>
    <row r="13312" spans="1:1" x14ac:dyDescent="0.35">
      <c r="A13312" s="1"/>
    </row>
    <row r="13313" spans="1:1" x14ac:dyDescent="0.35">
      <c r="A13313" s="1"/>
    </row>
    <row r="13314" spans="1:1" x14ac:dyDescent="0.35">
      <c r="A13314" s="1"/>
    </row>
    <row r="13315" spans="1:1" x14ac:dyDescent="0.35">
      <c r="A13315" s="1"/>
    </row>
    <row r="13316" spans="1:1" x14ac:dyDescent="0.35">
      <c r="A13316" s="1"/>
    </row>
    <row r="13317" spans="1:1" x14ac:dyDescent="0.35">
      <c r="A13317" s="1"/>
    </row>
    <row r="13318" spans="1:1" x14ac:dyDescent="0.35">
      <c r="A13318" s="1"/>
    </row>
    <row r="13319" spans="1:1" x14ac:dyDescent="0.35">
      <c r="A13319" s="1"/>
    </row>
    <row r="13320" spans="1:1" x14ac:dyDescent="0.35">
      <c r="A13320" s="1"/>
    </row>
    <row r="13321" spans="1:1" x14ac:dyDescent="0.35">
      <c r="A13321" s="1"/>
    </row>
    <row r="13322" spans="1:1" x14ac:dyDescent="0.35">
      <c r="A13322" s="1"/>
    </row>
    <row r="13323" spans="1:1" x14ac:dyDescent="0.35">
      <c r="A13323" s="1"/>
    </row>
    <row r="13324" spans="1:1" x14ac:dyDescent="0.35">
      <c r="A13324" s="1"/>
    </row>
    <row r="13325" spans="1:1" x14ac:dyDescent="0.35">
      <c r="A13325" s="1"/>
    </row>
    <row r="13326" spans="1:1" x14ac:dyDescent="0.35">
      <c r="A13326" s="1"/>
    </row>
    <row r="13327" spans="1:1" x14ac:dyDescent="0.35">
      <c r="A13327" s="1"/>
    </row>
    <row r="13328" spans="1:1" x14ac:dyDescent="0.35">
      <c r="A13328" s="1"/>
    </row>
    <row r="13329" spans="1:1" x14ac:dyDescent="0.35">
      <c r="A13329" s="1"/>
    </row>
    <row r="13330" spans="1:1" x14ac:dyDescent="0.35">
      <c r="A13330" s="1"/>
    </row>
    <row r="13331" spans="1:1" x14ac:dyDescent="0.35">
      <c r="A13331" s="1"/>
    </row>
    <row r="13332" spans="1:1" x14ac:dyDescent="0.35">
      <c r="A13332" s="1"/>
    </row>
    <row r="13333" spans="1:1" x14ac:dyDescent="0.35">
      <c r="A13333" s="1"/>
    </row>
    <row r="13334" spans="1:1" x14ac:dyDescent="0.35">
      <c r="A13334" s="1"/>
    </row>
    <row r="13335" spans="1:1" x14ac:dyDescent="0.35">
      <c r="A13335" s="1"/>
    </row>
    <row r="13336" spans="1:1" x14ac:dyDescent="0.35">
      <c r="A13336" s="1"/>
    </row>
    <row r="13337" spans="1:1" x14ac:dyDescent="0.35">
      <c r="A13337" s="1"/>
    </row>
    <row r="13338" spans="1:1" x14ac:dyDescent="0.35">
      <c r="A13338" s="1"/>
    </row>
    <row r="13339" spans="1:1" x14ac:dyDescent="0.35">
      <c r="A13339" s="1"/>
    </row>
    <row r="13340" spans="1:1" x14ac:dyDescent="0.35">
      <c r="A13340" s="1"/>
    </row>
    <row r="13341" spans="1:1" x14ac:dyDescent="0.35">
      <c r="A13341" s="1"/>
    </row>
    <row r="13342" spans="1:1" x14ac:dyDescent="0.35">
      <c r="A13342" s="1"/>
    </row>
    <row r="13343" spans="1:1" x14ac:dyDescent="0.35">
      <c r="A13343" s="1"/>
    </row>
    <row r="13344" spans="1:1" x14ac:dyDescent="0.35">
      <c r="A13344" s="1"/>
    </row>
    <row r="13345" spans="1:1" x14ac:dyDescent="0.35">
      <c r="A13345" s="1"/>
    </row>
    <row r="13346" spans="1:1" x14ac:dyDescent="0.35">
      <c r="A13346" s="1"/>
    </row>
    <row r="13347" spans="1:1" x14ac:dyDescent="0.35">
      <c r="A13347" s="1"/>
    </row>
    <row r="13348" spans="1:1" x14ac:dyDescent="0.35">
      <c r="A13348" s="1"/>
    </row>
    <row r="13349" spans="1:1" x14ac:dyDescent="0.35">
      <c r="A13349" s="1"/>
    </row>
    <row r="13350" spans="1:1" x14ac:dyDescent="0.35">
      <c r="A13350" s="1"/>
    </row>
    <row r="13351" spans="1:1" x14ac:dyDescent="0.35">
      <c r="A13351" s="1"/>
    </row>
    <row r="13352" spans="1:1" x14ac:dyDescent="0.35">
      <c r="A13352" s="1"/>
    </row>
    <row r="13353" spans="1:1" x14ac:dyDescent="0.35">
      <c r="A13353" s="1"/>
    </row>
    <row r="13354" spans="1:1" x14ac:dyDescent="0.35">
      <c r="A13354" s="1"/>
    </row>
    <row r="13355" spans="1:1" x14ac:dyDescent="0.35">
      <c r="A13355" s="1"/>
    </row>
    <row r="13356" spans="1:1" x14ac:dyDescent="0.35">
      <c r="A13356" s="1"/>
    </row>
    <row r="13357" spans="1:1" x14ac:dyDescent="0.35">
      <c r="A13357" s="1"/>
    </row>
    <row r="13358" spans="1:1" x14ac:dyDescent="0.35">
      <c r="A13358" s="1"/>
    </row>
    <row r="13359" spans="1:1" x14ac:dyDescent="0.35">
      <c r="A13359" s="1"/>
    </row>
    <row r="13360" spans="1:1" x14ac:dyDescent="0.35">
      <c r="A13360" s="1"/>
    </row>
    <row r="13361" spans="1:1" x14ac:dyDescent="0.35">
      <c r="A13361" s="1"/>
    </row>
    <row r="13362" spans="1:1" x14ac:dyDescent="0.35">
      <c r="A13362" s="1"/>
    </row>
    <row r="13363" spans="1:1" x14ac:dyDescent="0.35">
      <c r="A13363" s="1"/>
    </row>
    <row r="13364" spans="1:1" x14ac:dyDescent="0.35">
      <c r="A13364" s="1"/>
    </row>
    <row r="13365" spans="1:1" x14ac:dyDescent="0.35">
      <c r="A13365" s="1"/>
    </row>
    <row r="13366" spans="1:1" x14ac:dyDescent="0.35">
      <c r="A13366" s="1"/>
    </row>
    <row r="13367" spans="1:1" x14ac:dyDescent="0.35">
      <c r="A13367" s="1"/>
    </row>
    <row r="13368" spans="1:1" x14ac:dyDescent="0.35">
      <c r="A13368" s="1"/>
    </row>
    <row r="13369" spans="1:1" x14ac:dyDescent="0.35">
      <c r="A13369" s="1"/>
    </row>
    <row r="13370" spans="1:1" x14ac:dyDescent="0.35">
      <c r="A13370" s="1"/>
    </row>
    <row r="13371" spans="1:1" x14ac:dyDescent="0.35">
      <c r="A13371" s="1"/>
    </row>
    <row r="13372" spans="1:1" x14ac:dyDescent="0.35">
      <c r="A13372" s="1"/>
    </row>
    <row r="13373" spans="1:1" x14ac:dyDescent="0.35">
      <c r="A13373" s="1"/>
    </row>
    <row r="13374" spans="1:1" x14ac:dyDescent="0.35">
      <c r="A13374" s="1"/>
    </row>
    <row r="13375" spans="1:1" x14ac:dyDescent="0.35">
      <c r="A13375" s="1"/>
    </row>
    <row r="13376" spans="1:1" x14ac:dyDescent="0.35">
      <c r="A13376" s="1"/>
    </row>
    <row r="13377" spans="1:1" x14ac:dyDescent="0.35">
      <c r="A13377" s="1"/>
    </row>
    <row r="13378" spans="1:1" x14ac:dyDescent="0.35">
      <c r="A13378" s="1"/>
    </row>
    <row r="13379" spans="1:1" x14ac:dyDescent="0.35">
      <c r="A13379" s="1"/>
    </row>
    <row r="13380" spans="1:1" x14ac:dyDescent="0.35">
      <c r="A13380" s="1"/>
    </row>
    <row r="13381" spans="1:1" x14ac:dyDescent="0.35">
      <c r="A13381" s="1"/>
    </row>
    <row r="13382" spans="1:1" x14ac:dyDescent="0.35">
      <c r="A13382" s="1"/>
    </row>
    <row r="13383" spans="1:1" x14ac:dyDescent="0.35">
      <c r="A13383" s="1"/>
    </row>
    <row r="13384" spans="1:1" x14ac:dyDescent="0.35">
      <c r="A13384" s="1"/>
    </row>
    <row r="13385" spans="1:1" x14ac:dyDescent="0.35">
      <c r="A13385" s="1"/>
    </row>
    <row r="13386" spans="1:1" x14ac:dyDescent="0.35">
      <c r="A13386" s="1"/>
    </row>
    <row r="13387" spans="1:1" x14ac:dyDescent="0.35">
      <c r="A13387" s="1"/>
    </row>
    <row r="13388" spans="1:1" x14ac:dyDescent="0.35">
      <c r="A13388" s="1"/>
    </row>
    <row r="13389" spans="1:1" x14ac:dyDescent="0.35">
      <c r="A13389" s="1"/>
    </row>
    <row r="13390" spans="1:1" x14ac:dyDescent="0.35">
      <c r="A13390" s="1"/>
    </row>
    <row r="13391" spans="1:1" x14ac:dyDescent="0.35">
      <c r="A13391" s="1"/>
    </row>
    <row r="13392" spans="1:1" x14ac:dyDescent="0.35">
      <c r="A13392" s="1"/>
    </row>
    <row r="13393" spans="1:1" x14ac:dyDescent="0.35">
      <c r="A13393" s="1"/>
    </row>
    <row r="13394" spans="1:1" x14ac:dyDescent="0.35">
      <c r="A13394" s="1"/>
    </row>
    <row r="13395" spans="1:1" x14ac:dyDescent="0.35">
      <c r="A13395" s="1"/>
    </row>
    <row r="13396" spans="1:1" x14ac:dyDescent="0.35">
      <c r="A13396" s="1"/>
    </row>
    <row r="13397" spans="1:1" x14ac:dyDescent="0.35">
      <c r="A13397" s="1"/>
    </row>
    <row r="13398" spans="1:1" x14ac:dyDescent="0.35">
      <c r="A13398" s="1"/>
    </row>
    <row r="13399" spans="1:1" x14ac:dyDescent="0.35">
      <c r="A13399" s="1"/>
    </row>
    <row r="13400" spans="1:1" x14ac:dyDescent="0.35">
      <c r="A13400" s="1"/>
    </row>
    <row r="13401" spans="1:1" x14ac:dyDescent="0.35">
      <c r="A13401" s="1"/>
    </row>
    <row r="13402" spans="1:1" x14ac:dyDescent="0.35">
      <c r="A13402" s="1"/>
    </row>
    <row r="13403" spans="1:1" x14ac:dyDescent="0.35">
      <c r="A13403" s="1"/>
    </row>
    <row r="13404" spans="1:1" x14ac:dyDescent="0.35">
      <c r="A13404" s="1"/>
    </row>
    <row r="13405" spans="1:1" x14ac:dyDescent="0.35">
      <c r="A13405" s="1"/>
    </row>
    <row r="13406" spans="1:1" x14ac:dyDescent="0.35">
      <c r="A13406" s="1"/>
    </row>
    <row r="13407" spans="1:1" x14ac:dyDescent="0.35">
      <c r="A13407" s="1"/>
    </row>
    <row r="13408" spans="1:1" x14ac:dyDescent="0.35">
      <c r="A13408" s="1"/>
    </row>
    <row r="13409" spans="1:1" x14ac:dyDescent="0.35">
      <c r="A13409" s="1"/>
    </row>
    <row r="13410" spans="1:1" x14ac:dyDescent="0.35">
      <c r="A13410" s="1"/>
    </row>
    <row r="13411" spans="1:1" x14ac:dyDescent="0.35">
      <c r="A13411" s="1"/>
    </row>
    <row r="13412" spans="1:1" x14ac:dyDescent="0.35">
      <c r="A13412" s="1"/>
    </row>
    <row r="13413" spans="1:1" x14ac:dyDescent="0.35">
      <c r="A13413" s="1"/>
    </row>
    <row r="13414" spans="1:1" x14ac:dyDescent="0.35">
      <c r="A13414" s="1"/>
    </row>
    <row r="13415" spans="1:1" x14ac:dyDescent="0.35">
      <c r="A13415" s="1"/>
    </row>
    <row r="13416" spans="1:1" x14ac:dyDescent="0.35">
      <c r="A13416" s="1"/>
    </row>
    <row r="13417" spans="1:1" x14ac:dyDescent="0.35">
      <c r="A13417" s="1"/>
    </row>
    <row r="13418" spans="1:1" x14ac:dyDescent="0.35">
      <c r="A13418" s="1"/>
    </row>
    <row r="13419" spans="1:1" x14ac:dyDescent="0.35">
      <c r="A13419" s="1"/>
    </row>
    <row r="13420" spans="1:1" x14ac:dyDescent="0.35">
      <c r="A13420" s="1"/>
    </row>
    <row r="13421" spans="1:1" x14ac:dyDescent="0.35">
      <c r="A13421" s="1"/>
    </row>
    <row r="13422" spans="1:1" x14ac:dyDescent="0.35">
      <c r="A13422" s="1"/>
    </row>
    <row r="13423" spans="1:1" x14ac:dyDescent="0.35">
      <c r="A13423" s="1"/>
    </row>
    <row r="13424" spans="1:1" x14ac:dyDescent="0.35">
      <c r="A13424" s="1"/>
    </row>
    <row r="13425" spans="1:1" x14ac:dyDescent="0.35">
      <c r="A13425" s="1"/>
    </row>
    <row r="13426" spans="1:1" x14ac:dyDescent="0.35">
      <c r="A13426" s="1"/>
    </row>
    <row r="13427" spans="1:1" x14ac:dyDescent="0.35">
      <c r="A13427" s="1"/>
    </row>
    <row r="13428" spans="1:1" x14ac:dyDescent="0.35">
      <c r="A13428" s="1"/>
    </row>
    <row r="13429" spans="1:1" x14ac:dyDescent="0.35">
      <c r="A13429" s="1"/>
    </row>
    <row r="13430" spans="1:1" x14ac:dyDescent="0.35">
      <c r="A13430" s="1"/>
    </row>
    <row r="13431" spans="1:1" x14ac:dyDescent="0.35">
      <c r="A13431" s="1"/>
    </row>
    <row r="13432" spans="1:1" x14ac:dyDescent="0.35">
      <c r="A13432" s="1"/>
    </row>
    <row r="13433" spans="1:1" x14ac:dyDescent="0.35">
      <c r="A13433" s="1"/>
    </row>
    <row r="13434" spans="1:1" x14ac:dyDescent="0.35">
      <c r="A13434" s="1"/>
    </row>
    <row r="13435" spans="1:1" x14ac:dyDescent="0.35">
      <c r="A13435" s="1"/>
    </row>
    <row r="13436" spans="1:1" x14ac:dyDescent="0.35">
      <c r="A13436" s="1"/>
    </row>
    <row r="13437" spans="1:1" x14ac:dyDescent="0.35">
      <c r="A13437" s="1"/>
    </row>
    <row r="13438" spans="1:1" x14ac:dyDescent="0.35">
      <c r="A13438" s="1"/>
    </row>
    <row r="13439" spans="1:1" x14ac:dyDescent="0.35">
      <c r="A13439" s="1"/>
    </row>
    <row r="13440" spans="1:1" x14ac:dyDescent="0.35">
      <c r="A13440" s="1"/>
    </row>
    <row r="13441" spans="1:1" x14ac:dyDescent="0.35">
      <c r="A13441" s="1"/>
    </row>
    <row r="13442" spans="1:1" x14ac:dyDescent="0.35">
      <c r="A13442" s="1"/>
    </row>
    <row r="13443" spans="1:1" x14ac:dyDescent="0.35">
      <c r="A13443" s="1"/>
    </row>
    <row r="13444" spans="1:1" x14ac:dyDescent="0.35">
      <c r="A13444" s="1"/>
    </row>
    <row r="13445" spans="1:1" x14ac:dyDescent="0.35">
      <c r="A13445" s="1"/>
    </row>
    <row r="13446" spans="1:1" x14ac:dyDescent="0.35">
      <c r="A13446" s="1"/>
    </row>
    <row r="13447" spans="1:1" x14ac:dyDescent="0.35">
      <c r="A13447" s="1"/>
    </row>
    <row r="13448" spans="1:1" x14ac:dyDescent="0.35">
      <c r="A13448" s="1"/>
    </row>
    <row r="13449" spans="1:1" x14ac:dyDescent="0.35">
      <c r="A13449" s="1"/>
    </row>
    <row r="13450" spans="1:1" x14ac:dyDescent="0.35">
      <c r="A13450" s="1"/>
    </row>
    <row r="13451" spans="1:1" x14ac:dyDescent="0.35">
      <c r="A13451" s="1"/>
    </row>
    <row r="13452" spans="1:1" x14ac:dyDescent="0.35">
      <c r="A13452" s="1"/>
    </row>
    <row r="13453" spans="1:1" x14ac:dyDescent="0.35">
      <c r="A13453" s="1"/>
    </row>
    <row r="13454" spans="1:1" x14ac:dyDescent="0.35">
      <c r="A13454" s="1"/>
    </row>
    <row r="13455" spans="1:1" x14ac:dyDescent="0.35">
      <c r="A13455" s="1"/>
    </row>
    <row r="13456" spans="1:1" x14ac:dyDescent="0.35">
      <c r="A13456" s="1"/>
    </row>
    <row r="13457" spans="1:1" x14ac:dyDescent="0.35">
      <c r="A13457" s="1"/>
    </row>
    <row r="13458" spans="1:1" x14ac:dyDescent="0.35">
      <c r="A13458" s="1"/>
    </row>
    <row r="13459" spans="1:1" x14ac:dyDescent="0.35">
      <c r="A13459" s="1"/>
    </row>
    <row r="13460" spans="1:1" x14ac:dyDescent="0.35">
      <c r="A13460" s="1"/>
    </row>
    <row r="13461" spans="1:1" x14ac:dyDescent="0.35">
      <c r="A13461" s="1"/>
    </row>
    <row r="13462" spans="1:1" x14ac:dyDescent="0.35">
      <c r="A13462" s="1"/>
    </row>
    <row r="13463" spans="1:1" x14ac:dyDescent="0.35">
      <c r="A13463" s="1"/>
    </row>
    <row r="13464" spans="1:1" x14ac:dyDescent="0.35">
      <c r="A13464" s="1"/>
    </row>
    <row r="13465" spans="1:1" x14ac:dyDescent="0.35">
      <c r="A13465" s="1"/>
    </row>
    <row r="13466" spans="1:1" x14ac:dyDescent="0.35">
      <c r="A13466" s="1"/>
    </row>
    <row r="13467" spans="1:1" x14ac:dyDescent="0.35">
      <c r="A13467" s="1"/>
    </row>
    <row r="13468" spans="1:1" x14ac:dyDescent="0.35">
      <c r="A13468" s="1"/>
    </row>
    <row r="13469" spans="1:1" x14ac:dyDescent="0.35">
      <c r="A13469" s="1"/>
    </row>
    <row r="13470" spans="1:1" x14ac:dyDescent="0.35">
      <c r="A13470" s="1"/>
    </row>
    <row r="13471" spans="1:1" x14ac:dyDescent="0.35">
      <c r="A13471" s="1"/>
    </row>
    <row r="13472" spans="1:1" x14ac:dyDescent="0.35">
      <c r="A13472" s="1"/>
    </row>
    <row r="13473" spans="1:1" x14ac:dyDescent="0.35">
      <c r="A13473" s="1"/>
    </row>
    <row r="13474" spans="1:1" x14ac:dyDescent="0.35">
      <c r="A13474" s="1"/>
    </row>
    <row r="13475" spans="1:1" x14ac:dyDescent="0.35">
      <c r="A13475" s="1"/>
    </row>
    <row r="13476" spans="1:1" x14ac:dyDescent="0.35">
      <c r="A13476" s="1"/>
    </row>
    <row r="13477" spans="1:1" x14ac:dyDescent="0.35">
      <c r="A13477" s="1"/>
    </row>
    <row r="13478" spans="1:1" x14ac:dyDescent="0.35">
      <c r="A13478" s="1"/>
    </row>
    <row r="13479" spans="1:1" x14ac:dyDescent="0.35">
      <c r="A13479" s="1"/>
    </row>
    <row r="13480" spans="1:1" x14ac:dyDescent="0.35">
      <c r="A13480" s="1"/>
    </row>
    <row r="13481" spans="1:1" x14ac:dyDescent="0.35">
      <c r="A13481" s="1"/>
    </row>
    <row r="13482" spans="1:1" x14ac:dyDescent="0.35">
      <c r="A13482" s="1"/>
    </row>
    <row r="13483" spans="1:1" x14ac:dyDescent="0.35">
      <c r="A13483" s="1"/>
    </row>
    <row r="13484" spans="1:1" x14ac:dyDescent="0.35">
      <c r="A13484" s="1"/>
    </row>
    <row r="13485" spans="1:1" x14ac:dyDescent="0.35">
      <c r="A13485" s="1"/>
    </row>
    <row r="13486" spans="1:1" x14ac:dyDescent="0.35">
      <c r="A13486" s="1"/>
    </row>
    <row r="13487" spans="1:1" x14ac:dyDescent="0.35">
      <c r="A13487" s="1"/>
    </row>
    <row r="13488" spans="1:1" x14ac:dyDescent="0.35">
      <c r="A13488" s="1"/>
    </row>
    <row r="13489" spans="1:1" x14ac:dyDescent="0.35">
      <c r="A13489" s="1"/>
    </row>
    <row r="13490" spans="1:1" x14ac:dyDescent="0.35">
      <c r="A13490" s="1"/>
    </row>
    <row r="13491" spans="1:1" x14ac:dyDescent="0.35">
      <c r="A13491" s="1"/>
    </row>
    <row r="13492" spans="1:1" x14ac:dyDescent="0.35">
      <c r="A13492" s="1"/>
    </row>
    <row r="13493" spans="1:1" x14ac:dyDescent="0.35">
      <c r="A13493" s="1"/>
    </row>
    <row r="13494" spans="1:1" x14ac:dyDescent="0.35">
      <c r="A13494" s="1"/>
    </row>
    <row r="13495" spans="1:1" x14ac:dyDescent="0.35">
      <c r="A13495" s="1"/>
    </row>
    <row r="13496" spans="1:1" x14ac:dyDescent="0.35">
      <c r="A13496" s="1"/>
    </row>
    <row r="13497" spans="1:1" x14ac:dyDescent="0.35">
      <c r="A13497" s="1"/>
    </row>
    <row r="13498" spans="1:1" x14ac:dyDescent="0.35">
      <c r="A13498" s="1"/>
    </row>
    <row r="13499" spans="1:1" x14ac:dyDescent="0.35">
      <c r="A13499" s="1"/>
    </row>
    <row r="13500" spans="1:1" x14ac:dyDescent="0.35">
      <c r="A13500" s="1"/>
    </row>
    <row r="13501" spans="1:1" x14ac:dyDescent="0.35">
      <c r="A13501" s="1"/>
    </row>
    <row r="13502" spans="1:1" x14ac:dyDescent="0.35">
      <c r="A13502" s="1"/>
    </row>
    <row r="13503" spans="1:1" x14ac:dyDescent="0.35">
      <c r="A13503" s="1"/>
    </row>
    <row r="13504" spans="1:1" x14ac:dyDescent="0.35">
      <c r="A13504" s="1"/>
    </row>
    <row r="13505" spans="1:1" x14ac:dyDescent="0.35">
      <c r="A13505" s="1"/>
    </row>
    <row r="13506" spans="1:1" x14ac:dyDescent="0.35">
      <c r="A13506" s="1"/>
    </row>
    <row r="13507" spans="1:1" x14ac:dyDescent="0.35">
      <c r="A13507" s="1"/>
    </row>
    <row r="13508" spans="1:1" x14ac:dyDescent="0.35">
      <c r="A13508" s="1"/>
    </row>
    <row r="13509" spans="1:1" x14ac:dyDescent="0.35">
      <c r="A13509" s="1"/>
    </row>
    <row r="13510" spans="1:1" x14ac:dyDescent="0.35">
      <c r="A13510" s="1"/>
    </row>
    <row r="13511" spans="1:1" x14ac:dyDescent="0.35">
      <c r="A13511" s="1"/>
    </row>
    <row r="13512" spans="1:1" x14ac:dyDescent="0.35">
      <c r="A13512" s="1"/>
    </row>
    <row r="13513" spans="1:1" x14ac:dyDescent="0.35">
      <c r="A13513" s="1"/>
    </row>
    <row r="13514" spans="1:1" x14ac:dyDescent="0.35">
      <c r="A13514" s="1"/>
    </row>
    <row r="13515" spans="1:1" x14ac:dyDescent="0.35">
      <c r="A13515" s="1"/>
    </row>
    <row r="13516" spans="1:1" x14ac:dyDescent="0.35">
      <c r="A13516" s="1"/>
    </row>
    <row r="13517" spans="1:1" x14ac:dyDescent="0.35">
      <c r="A13517" s="1"/>
    </row>
    <row r="13518" spans="1:1" x14ac:dyDescent="0.35">
      <c r="A13518" s="1"/>
    </row>
    <row r="13519" spans="1:1" x14ac:dyDescent="0.35">
      <c r="A13519" s="1"/>
    </row>
    <row r="13520" spans="1:1" x14ac:dyDescent="0.35">
      <c r="A13520" s="1"/>
    </row>
    <row r="13521" spans="1:1" x14ac:dyDescent="0.35">
      <c r="A13521" s="1"/>
    </row>
    <row r="13522" spans="1:1" x14ac:dyDescent="0.35">
      <c r="A13522" s="1"/>
    </row>
    <row r="13523" spans="1:1" x14ac:dyDescent="0.35">
      <c r="A13523" s="1"/>
    </row>
    <row r="13524" spans="1:1" x14ac:dyDescent="0.35">
      <c r="A13524" s="1"/>
    </row>
    <row r="13525" spans="1:1" x14ac:dyDescent="0.35">
      <c r="A13525" s="1"/>
    </row>
    <row r="13526" spans="1:1" x14ac:dyDescent="0.35">
      <c r="A13526" s="1"/>
    </row>
    <row r="13527" spans="1:1" x14ac:dyDescent="0.35">
      <c r="A13527" s="1"/>
    </row>
    <row r="13528" spans="1:1" x14ac:dyDescent="0.35">
      <c r="A13528" s="1"/>
    </row>
    <row r="13529" spans="1:1" x14ac:dyDescent="0.35">
      <c r="A13529" s="1"/>
    </row>
    <row r="13530" spans="1:1" x14ac:dyDescent="0.35">
      <c r="A13530" s="1"/>
    </row>
    <row r="13531" spans="1:1" x14ac:dyDescent="0.35">
      <c r="A13531" s="1"/>
    </row>
    <row r="13532" spans="1:1" x14ac:dyDescent="0.35">
      <c r="A13532" s="1"/>
    </row>
    <row r="13533" spans="1:1" x14ac:dyDescent="0.35">
      <c r="A13533" s="1"/>
    </row>
    <row r="13534" spans="1:1" x14ac:dyDescent="0.35">
      <c r="A13534" s="1"/>
    </row>
    <row r="13535" spans="1:1" x14ac:dyDescent="0.35">
      <c r="A13535" s="1"/>
    </row>
    <row r="13536" spans="1:1" x14ac:dyDescent="0.35">
      <c r="A13536" s="1"/>
    </row>
    <row r="13537" spans="1:1" x14ac:dyDescent="0.35">
      <c r="A13537" s="1"/>
    </row>
    <row r="13538" spans="1:1" x14ac:dyDescent="0.35">
      <c r="A13538" s="1"/>
    </row>
    <row r="13539" spans="1:1" x14ac:dyDescent="0.35">
      <c r="A13539" s="1"/>
    </row>
    <row r="13540" spans="1:1" x14ac:dyDescent="0.35">
      <c r="A13540" s="1"/>
    </row>
    <row r="13541" spans="1:1" x14ac:dyDescent="0.35">
      <c r="A13541" s="1"/>
    </row>
    <row r="13542" spans="1:1" x14ac:dyDescent="0.35">
      <c r="A13542" s="1"/>
    </row>
    <row r="13543" spans="1:1" x14ac:dyDescent="0.35">
      <c r="A13543" s="1"/>
    </row>
    <row r="13544" spans="1:1" x14ac:dyDescent="0.35">
      <c r="A13544" s="1"/>
    </row>
    <row r="13545" spans="1:1" x14ac:dyDescent="0.35">
      <c r="A13545" s="1"/>
    </row>
    <row r="13546" spans="1:1" x14ac:dyDescent="0.35">
      <c r="A13546" s="1"/>
    </row>
    <row r="13547" spans="1:1" x14ac:dyDescent="0.35">
      <c r="A13547" s="1"/>
    </row>
    <row r="13548" spans="1:1" x14ac:dyDescent="0.35">
      <c r="A13548" s="1"/>
    </row>
    <row r="13549" spans="1:1" x14ac:dyDescent="0.35">
      <c r="A13549" s="1"/>
    </row>
    <row r="13550" spans="1:1" x14ac:dyDescent="0.35">
      <c r="A13550" s="1"/>
    </row>
    <row r="13551" spans="1:1" x14ac:dyDescent="0.35">
      <c r="A13551" s="1"/>
    </row>
    <row r="13552" spans="1:1" x14ac:dyDescent="0.35">
      <c r="A13552" s="1"/>
    </row>
    <row r="13553" spans="1:1" x14ac:dyDescent="0.35">
      <c r="A13553" s="1"/>
    </row>
    <row r="13554" spans="1:1" x14ac:dyDescent="0.35">
      <c r="A13554" s="1"/>
    </row>
    <row r="13555" spans="1:1" x14ac:dyDescent="0.35">
      <c r="A13555" s="1"/>
    </row>
    <row r="13556" spans="1:1" x14ac:dyDescent="0.35">
      <c r="A13556" s="1"/>
    </row>
    <row r="13557" spans="1:1" x14ac:dyDescent="0.35">
      <c r="A13557" s="1"/>
    </row>
    <row r="13558" spans="1:1" x14ac:dyDescent="0.35">
      <c r="A13558" s="1"/>
    </row>
    <row r="13559" spans="1:1" x14ac:dyDescent="0.35">
      <c r="A13559" s="1"/>
    </row>
    <row r="13560" spans="1:1" x14ac:dyDescent="0.35">
      <c r="A13560" s="1"/>
    </row>
    <row r="13561" spans="1:1" x14ac:dyDescent="0.35">
      <c r="A13561" s="1"/>
    </row>
    <row r="13562" spans="1:1" x14ac:dyDescent="0.35">
      <c r="A13562" s="1"/>
    </row>
    <row r="13563" spans="1:1" x14ac:dyDescent="0.35">
      <c r="A13563" s="1"/>
    </row>
    <row r="13564" spans="1:1" x14ac:dyDescent="0.35">
      <c r="A13564" s="1"/>
    </row>
    <row r="13565" spans="1:1" x14ac:dyDescent="0.35">
      <c r="A13565" s="1"/>
    </row>
    <row r="13566" spans="1:1" x14ac:dyDescent="0.35">
      <c r="A13566" s="1"/>
    </row>
    <row r="13567" spans="1:1" x14ac:dyDescent="0.35">
      <c r="A13567" s="1"/>
    </row>
    <row r="13568" spans="1:1" x14ac:dyDescent="0.35">
      <c r="A13568" s="1"/>
    </row>
    <row r="13569" spans="1:1" x14ac:dyDescent="0.35">
      <c r="A13569" s="1"/>
    </row>
    <row r="13570" spans="1:1" x14ac:dyDescent="0.35">
      <c r="A13570" s="1"/>
    </row>
    <row r="13571" spans="1:1" x14ac:dyDescent="0.35">
      <c r="A13571" s="1"/>
    </row>
    <row r="13572" spans="1:1" x14ac:dyDescent="0.35">
      <c r="A13572" s="1"/>
    </row>
    <row r="13573" spans="1:1" x14ac:dyDescent="0.35">
      <c r="A13573" s="1"/>
    </row>
    <row r="13574" spans="1:1" x14ac:dyDescent="0.35">
      <c r="A13574" s="1"/>
    </row>
    <row r="13575" spans="1:1" x14ac:dyDescent="0.35">
      <c r="A13575" s="1"/>
    </row>
    <row r="13576" spans="1:1" x14ac:dyDescent="0.35">
      <c r="A13576" s="1"/>
    </row>
    <row r="13577" spans="1:1" x14ac:dyDescent="0.35">
      <c r="A13577" s="1"/>
    </row>
    <row r="13578" spans="1:1" x14ac:dyDescent="0.35">
      <c r="A13578" s="1"/>
    </row>
    <row r="13579" spans="1:1" x14ac:dyDescent="0.35">
      <c r="A13579" s="1"/>
    </row>
    <row r="13580" spans="1:1" x14ac:dyDescent="0.35">
      <c r="A13580" s="1"/>
    </row>
    <row r="13581" spans="1:1" x14ac:dyDescent="0.35">
      <c r="A13581" s="1"/>
    </row>
    <row r="13582" spans="1:1" x14ac:dyDescent="0.35">
      <c r="A13582" s="1"/>
    </row>
    <row r="13583" spans="1:1" x14ac:dyDescent="0.35">
      <c r="A13583" s="1"/>
    </row>
    <row r="13584" spans="1:1" x14ac:dyDescent="0.35">
      <c r="A13584" s="1"/>
    </row>
    <row r="13585" spans="1:1" x14ac:dyDescent="0.35">
      <c r="A13585" s="1"/>
    </row>
    <row r="13586" spans="1:1" x14ac:dyDescent="0.35">
      <c r="A13586" s="1"/>
    </row>
    <row r="13587" spans="1:1" x14ac:dyDescent="0.35">
      <c r="A13587" s="1"/>
    </row>
    <row r="13588" spans="1:1" x14ac:dyDescent="0.35">
      <c r="A13588" s="1"/>
    </row>
    <row r="13589" spans="1:1" x14ac:dyDescent="0.35">
      <c r="A13589" s="1"/>
    </row>
    <row r="13590" spans="1:1" x14ac:dyDescent="0.35">
      <c r="A13590" s="1"/>
    </row>
    <row r="13591" spans="1:1" x14ac:dyDescent="0.35">
      <c r="A13591" s="1"/>
    </row>
    <row r="13592" spans="1:1" x14ac:dyDescent="0.35">
      <c r="A13592" s="1"/>
    </row>
    <row r="13593" spans="1:1" x14ac:dyDescent="0.35">
      <c r="A13593" s="1"/>
    </row>
    <row r="13594" spans="1:1" x14ac:dyDescent="0.35">
      <c r="A13594" s="1"/>
    </row>
    <row r="13595" spans="1:1" x14ac:dyDescent="0.35">
      <c r="A13595" s="1"/>
    </row>
    <row r="13596" spans="1:1" x14ac:dyDescent="0.35">
      <c r="A13596" s="1"/>
    </row>
    <row r="13597" spans="1:1" x14ac:dyDescent="0.35">
      <c r="A13597" s="1"/>
    </row>
    <row r="13598" spans="1:1" x14ac:dyDescent="0.35">
      <c r="A13598" s="1"/>
    </row>
    <row r="13599" spans="1:1" x14ac:dyDescent="0.35">
      <c r="A13599" s="1"/>
    </row>
    <row r="13600" spans="1:1" x14ac:dyDescent="0.35">
      <c r="A13600" s="1"/>
    </row>
    <row r="13601" spans="1:1" x14ac:dyDescent="0.35">
      <c r="A13601" s="1"/>
    </row>
    <row r="13602" spans="1:1" x14ac:dyDescent="0.35">
      <c r="A13602" s="1"/>
    </row>
    <row r="13603" spans="1:1" x14ac:dyDescent="0.35">
      <c r="A13603" s="1"/>
    </row>
    <row r="13604" spans="1:1" x14ac:dyDescent="0.35">
      <c r="A13604" s="1"/>
    </row>
    <row r="13605" spans="1:1" x14ac:dyDescent="0.35">
      <c r="A13605" s="1"/>
    </row>
    <row r="13606" spans="1:1" x14ac:dyDescent="0.35">
      <c r="A13606" s="1"/>
    </row>
    <row r="13607" spans="1:1" x14ac:dyDescent="0.35">
      <c r="A13607" s="1"/>
    </row>
    <row r="13608" spans="1:1" x14ac:dyDescent="0.35">
      <c r="A13608" s="1"/>
    </row>
    <row r="13609" spans="1:1" x14ac:dyDescent="0.35">
      <c r="A13609" s="1"/>
    </row>
    <row r="13610" spans="1:1" x14ac:dyDescent="0.35">
      <c r="A13610" s="1"/>
    </row>
    <row r="13611" spans="1:1" x14ac:dyDescent="0.35">
      <c r="A13611" s="1"/>
    </row>
    <row r="13612" spans="1:1" x14ac:dyDescent="0.35">
      <c r="A13612" s="1"/>
    </row>
    <row r="13613" spans="1:1" x14ac:dyDescent="0.35">
      <c r="A13613" s="1"/>
    </row>
    <row r="13614" spans="1:1" x14ac:dyDescent="0.35">
      <c r="A13614" s="1"/>
    </row>
    <row r="13615" spans="1:1" x14ac:dyDescent="0.35">
      <c r="A13615" s="1"/>
    </row>
    <row r="13616" spans="1:1" x14ac:dyDescent="0.35">
      <c r="A13616" s="1"/>
    </row>
    <row r="13617" spans="1:1" x14ac:dyDescent="0.35">
      <c r="A13617" s="1"/>
    </row>
    <row r="13618" spans="1:1" x14ac:dyDescent="0.35">
      <c r="A13618" s="1"/>
    </row>
    <row r="13619" spans="1:1" x14ac:dyDescent="0.35">
      <c r="A13619" s="1"/>
    </row>
    <row r="13620" spans="1:1" x14ac:dyDescent="0.35">
      <c r="A13620" s="1"/>
    </row>
    <row r="13621" spans="1:1" x14ac:dyDescent="0.35">
      <c r="A13621" s="1"/>
    </row>
    <row r="13622" spans="1:1" x14ac:dyDescent="0.35">
      <c r="A13622" s="1"/>
    </row>
    <row r="13623" spans="1:1" x14ac:dyDescent="0.35">
      <c r="A13623" s="1"/>
    </row>
    <row r="13624" spans="1:1" x14ac:dyDescent="0.35">
      <c r="A13624" s="1"/>
    </row>
    <row r="13625" spans="1:1" x14ac:dyDescent="0.35">
      <c r="A13625" s="1"/>
    </row>
    <row r="13626" spans="1:1" x14ac:dyDescent="0.35">
      <c r="A13626" s="1"/>
    </row>
    <row r="13627" spans="1:1" x14ac:dyDescent="0.35">
      <c r="A13627" s="1"/>
    </row>
    <row r="13628" spans="1:1" x14ac:dyDescent="0.35">
      <c r="A13628" s="1"/>
    </row>
    <row r="13629" spans="1:1" x14ac:dyDescent="0.35">
      <c r="A13629" s="1"/>
    </row>
    <row r="13630" spans="1:1" x14ac:dyDescent="0.35">
      <c r="A13630" s="1"/>
    </row>
    <row r="13631" spans="1:1" x14ac:dyDescent="0.35">
      <c r="A13631" s="1"/>
    </row>
    <row r="13632" spans="1:1" x14ac:dyDescent="0.35">
      <c r="A13632" s="1"/>
    </row>
    <row r="13633" spans="1:1" x14ac:dyDescent="0.35">
      <c r="A13633" s="1"/>
    </row>
    <row r="13634" spans="1:1" x14ac:dyDescent="0.35">
      <c r="A13634" s="1"/>
    </row>
    <row r="13635" spans="1:1" x14ac:dyDescent="0.35">
      <c r="A13635" s="1"/>
    </row>
    <row r="13636" spans="1:1" x14ac:dyDescent="0.35">
      <c r="A13636" s="1"/>
    </row>
    <row r="13637" spans="1:1" x14ac:dyDescent="0.35">
      <c r="A13637" s="1"/>
    </row>
    <row r="13638" spans="1:1" x14ac:dyDescent="0.35">
      <c r="A13638" s="1"/>
    </row>
    <row r="13639" spans="1:1" x14ac:dyDescent="0.35">
      <c r="A13639" s="1"/>
    </row>
    <row r="13640" spans="1:1" x14ac:dyDescent="0.35">
      <c r="A13640" s="1"/>
    </row>
    <row r="13641" spans="1:1" x14ac:dyDescent="0.35">
      <c r="A13641" s="1"/>
    </row>
    <row r="13642" spans="1:1" x14ac:dyDescent="0.35">
      <c r="A13642" s="1"/>
    </row>
    <row r="13643" spans="1:1" x14ac:dyDescent="0.35">
      <c r="A13643" s="1"/>
    </row>
    <row r="13644" spans="1:1" x14ac:dyDescent="0.35">
      <c r="A13644" s="1"/>
    </row>
    <row r="13645" spans="1:1" x14ac:dyDescent="0.35">
      <c r="A13645" s="1"/>
    </row>
    <row r="13646" spans="1:1" x14ac:dyDescent="0.35">
      <c r="A13646" s="1"/>
    </row>
    <row r="13647" spans="1:1" x14ac:dyDescent="0.35">
      <c r="A13647" s="1"/>
    </row>
    <row r="13648" spans="1:1" x14ac:dyDescent="0.35">
      <c r="A13648" s="1"/>
    </row>
    <row r="13649" spans="1:1" x14ac:dyDescent="0.35">
      <c r="A13649" s="1"/>
    </row>
    <row r="13650" spans="1:1" x14ac:dyDescent="0.35">
      <c r="A13650" s="1"/>
    </row>
    <row r="13651" spans="1:1" x14ac:dyDescent="0.35">
      <c r="A13651" s="1"/>
    </row>
    <row r="13652" spans="1:1" x14ac:dyDescent="0.35">
      <c r="A13652" s="1"/>
    </row>
    <row r="13653" spans="1:1" x14ac:dyDescent="0.35">
      <c r="A13653" s="1"/>
    </row>
    <row r="13654" spans="1:1" x14ac:dyDescent="0.35">
      <c r="A13654" s="1"/>
    </row>
    <row r="13655" spans="1:1" x14ac:dyDescent="0.35">
      <c r="A13655" s="1"/>
    </row>
    <row r="13656" spans="1:1" x14ac:dyDescent="0.35">
      <c r="A13656" s="1"/>
    </row>
    <row r="13657" spans="1:1" x14ac:dyDescent="0.35">
      <c r="A13657" s="1"/>
    </row>
    <row r="13658" spans="1:1" x14ac:dyDescent="0.35">
      <c r="A13658" s="1"/>
    </row>
    <row r="13659" spans="1:1" x14ac:dyDescent="0.35">
      <c r="A13659" s="1"/>
    </row>
    <row r="13660" spans="1:1" x14ac:dyDescent="0.35">
      <c r="A13660" s="1"/>
    </row>
    <row r="13661" spans="1:1" x14ac:dyDescent="0.35">
      <c r="A13661" s="1"/>
    </row>
    <row r="13662" spans="1:1" x14ac:dyDescent="0.35">
      <c r="A13662" s="1"/>
    </row>
    <row r="13663" spans="1:1" x14ac:dyDescent="0.35">
      <c r="A13663" s="1"/>
    </row>
    <row r="13664" spans="1:1" x14ac:dyDescent="0.35">
      <c r="A13664" s="1"/>
    </row>
    <row r="13665" spans="1:1" x14ac:dyDescent="0.35">
      <c r="A13665" s="1"/>
    </row>
    <row r="13666" spans="1:1" x14ac:dyDescent="0.35">
      <c r="A13666" s="1"/>
    </row>
    <row r="13667" spans="1:1" x14ac:dyDescent="0.35">
      <c r="A13667" s="1"/>
    </row>
    <row r="13668" spans="1:1" x14ac:dyDescent="0.35">
      <c r="A13668" s="1"/>
    </row>
    <row r="13669" spans="1:1" x14ac:dyDescent="0.35">
      <c r="A13669" s="1"/>
    </row>
    <row r="13670" spans="1:1" x14ac:dyDescent="0.35">
      <c r="A13670" s="1"/>
    </row>
    <row r="13671" spans="1:1" x14ac:dyDescent="0.35">
      <c r="A13671" s="1"/>
    </row>
    <row r="13672" spans="1:1" x14ac:dyDescent="0.35">
      <c r="A13672" s="1"/>
    </row>
    <row r="13673" spans="1:1" x14ac:dyDescent="0.35">
      <c r="A13673" s="1"/>
    </row>
    <row r="13674" spans="1:1" x14ac:dyDescent="0.35">
      <c r="A13674" s="1"/>
    </row>
    <row r="13675" spans="1:1" x14ac:dyDescent="0.35">
      <c r="A13675" s="1"/>
    </row>
    <row r="13676" spans="1:1" x14ac:dyDescent="0.35">
      <c r="A13676" s="1"/>
    </row>
    <row r="13677" spans="1:1" x14ac:dyDescent="0.35">
      <c r="A13677" s="1"/>
    </row>
    <row r="13678" spans="1:1" x14ac:dyDescent="0.35">
      <c r="A13678" s="1"/>
    </row>
    <row r="13679" spans="1:1" x14ac:dyDescent="0.35">
      <c r="A13679" s="1"/>
    </row>
    <row r="13680" spans="1:1" x14ac:dyDescent="0.35">
      <c r="A13680" s="1"/>
    </row>
    <row r="13681" spans="1:1" x14ac:dyDescent="0.35">
      <c r="A13681" s="1"/>
    </row>
    <row r="13682" spans="1:1" x14ac:dyDescent="0.35">
      <c r="A13682" s="1"/>
    </row>
    <row r="13683" spans="1:1" x14ac:dyDescent="0.35">
      <c r="A13683" s="1"/>
    </row>
    <row r="13684" spans="1:1" x14ac:dyDescent="0.35">
      <c r="A13684" s="1"/>
    </row>
    <row r="13685" spans="1:1" x14ac:dyDescent="0.35">
      <c r="A13685" s="1"/>
    </row>
    <row r="13686" spans="1:1" x14ac:dyDescent="0.35">
      <c r="A13686" s="1"/>
    </row>
    <row r="13687" spans="1:1" x14ac:dyDescent="0.35">
      <c r="A13687" s="1"/>
    </row>
    <row r="13688" spans="1:1" x14ac:dyDescent="0.35">
      <c r="A13688" s="1"/>
    </row>
    <row r="13689" spans="1:1" x14ac:dyDescent="0.35">
      <c r="A13689" s="1"/>
    </row>
    <row r="13690" spans="1:1" x14ac:dyDescent="0.35">
      <c r="A13690" s="1"/>
    </row>
    <row r="13691" spans="1:1" x14ac:dyDescent="0.35">
      <c r="A13691" s="1"/>
    </row>
    <row r="13692" spans="1:1" x14ac:dyDescent="0.35">
      <c r="A13692" s="1"/>
    </row>
    <row r="13693" spans="1:1" x14ac:dyDescent="0.35">
      <c r="A13693" s="1"/>
    </row>
    <row r="13694" spans="1:1" x14ac:dyDescent="0.35">
      <c r="A13694" s="1"/>
    </row>
    <row r="13695" spans="1:1" x14ac:dyDescent="0.35">
      <c r="A13695" s="1"/>
    </row>
    <row r="13696" spans="1:1" x14ac:dyDescent="0.35">
      <c r="A13696" s="1"/>
    </row>
    <row r="13697" spans="1:1" x14ac:dyDescent="0.35">
      <c r="A13697" s="1"/>
    </row>
    <row r="13698" spans="1:1" x14ac:dyDescent="0.35">
      <c r="A13698" s="1"/>
    </row>
    <row r="13699" spans="1:1" x14ac:dyDescent="0.35">
      <c r="A13699" s="1"/>
    </row>
    <row r="13700" spans="1:1" x14ac:dyDescent="0.35">
      <c r="A13700" s="1"/>
    </row>
    <row r="13701" spans="1:1" x14ac:dyDescent="0.35">
      <c r="A13701" s="1"/>
    </row>
    <row r="13702" spans="1:1" x14ac:dyDescent="0.35">
      <c r="A13702" s="1"/>
    </row>
    <row r="13703" spans="1:1" x14ac:dyDescent="0.35">
      <c r="A13703" s="1"/>
    </row>
    <row r="13704" spans="1:1" x14ac:dyDescent="0.35">
      <c r="A13704" s="1"/>
    </row>
    <row r="13705" spans="1:1" x14ac:dyDescent="0.35">
      <c r="A13705" s="1"/>
    </row>
    <row r="13706" spans="1:1" x14ac:dyDescent="0.35">
      <c r="A13706" s="1"/>
    </row>
    <row r="13707" spans="1:1" x14ac:dyDescent="0.35">
      <c r="A13707" s="1"/>
    </row>
    <row r="13708" spans="1:1" x14ac:dyDescent="0.35">
      <c r="A13708" s="1"/>
    </row>
    <row r="13709" spans="1:1" x14ac:dyDescent="0.35">
      <c r="A13709" s="1"/>
    </row>
    <row r="13710" spans="1:1" x14ac:dyDescent="0.35">
      <c r="A13710" s="1"/>
    </row>
    <row r="13711" spans="1:1" x14ac:dyDescent="0.35">
      <c r="A13711" s="1"/>
    </row>
    <row r="13712" spans="1:1" x14ac:dyDescent="0.35">
      <c r="A13712" s="1"/>
    </row>
    <row r="13713" spans="1:1" x14ac:dyDescent="0.35">
      <c r="A13713" s="1"/>
    </row>
    <row r="13714" spans="1:1" x14ac:dyDescent="0.35">
      <c r="A13714" s="1"/>
    </row>
    <row r="13715" spans="1:1" x14ac:dyDescent="0.35">
      <c r="A13715" s="1"/>
    </row>
    <row r="13716" spans="1:1" x14ac:dyDescent="0.35">
      <c r="A13716" s="1"/>
    </row>
    <row r="13717" spans="1:1" x14ac:dyDescent="0.35">
      <c r="A13717" s="1"/>
    </row>
    <row r="13718" spans="1:1" x14ac:dyDescent="0.35">
      <c r="A13718" s="1"/>
    </row>
    <row r="13719" spans="1:1" x14ac:dyDescent="0.35">
      <c r="A13719" s="1"/>
    </row>
    <row r="13720" spans="1:1" x14ac:dyDescent="0.35">
      <c r="A13720" s="1"/>
    </row>
    <row r="13721" spans="1:1" x14ac:dyDescent="0.35">
      <c r="A13721" s="1"/>
    </row>
    <row r="13722" spans="1:1" x14ac:dyDescent="0.35">
      <c r="A13722" s="1"/>
    </row>
    <row r="13723" spans="1:1" x14ac:dyDescent="0.35">
      <c r="A13723" s="1"/>
    </row>
    <row r="13724" spans="1:1" x14ac:dyDescent="0.35">
      <c r="A13724" s="1"/>
    </row>
    <row r="13725" spans="1:1" x14ac:dyDescent="0.35">
      <c r="A13725" s="1"/>
    </row>
    <row r="13726" spans="1:1" x14ac:dyDescent="0.35">
      <c r="A13726" s="1"/>
    </row>
    <row r="13727" spans="1:1" x14ac:dyDescent="0.35">
      <c r="A13727" s="1"/>
    </row>
    <row r="13728" spans="1:1" x14ac:dyDescent="0.35">
      <c r="A13728" s="1"/>
    </row>
    <row r="13729" spans="1:1" x14ac:dyDescent="0.35">
      <c r="A13729" s="1"/>
    </row>
    <row r="13730" spans="1:1" x14ac:dyDescent="0.35">
      <c r="A13730" s="1"/>
    </row>
    <row r="13731" spans="1:1" x14ac:dyDescent="0.35">
      <c r="A13731" s="1"/>
    </row>
    <row r="13732" spans="1:1" x14ac:dyDescent="0.35">
      <c r="A13732" s="1"/>
    </row>
    <row r="13733" spans="1:1" x14ac:dyDescent="0.35">
      <c r="A13733" s="1"/>
    </row>
    <row r="13734" spans="1:1" x14ac:dyDescent="0.35">
      <c r="A13734" s="1"/>
    </row>
    <row r="13735" spans="1:1" x14ac:dyDescent="0.35">
      <c r="A13735" s="1"/>
    </row>
    <row r="13736" spans="1:1" x14ac:dyDescent="0.35">
      <c r="A13736" s="1"/>
    </row>
    <row r="13737" spans="1:1" x14ac:dyDescent="0.35">
      <c r="A13737" s="1"/>
    </row>
    <row r="13738" spans="1:1" x14ac:dyDescent="0.35">
      <c r="A13738" s="1"/>
    </row>
    <row r="13739" spans="1:1" x14ac:dyDescent="0.35">
      <c r="A13739" s="1"/>
    </row>
    <row r="13740" spans="1:1" x14ac:dyDescent="0.35">
      <c r="A13740" s="1"/>
    </row>
    <row r="13741" spans="1:1" x14ac:dyDescent="0.35">
      <c r="A13741" s="1"/>
    </row>
    <row r="13742" spans="1:1" x14ac:dyDescent="0.35">
      <c r="A13742" s="1"/>
    </row>
    <row r="13743" spans="1:1" x14ac:dyDescent="0.35">
      <c r="A13743" s="1"/>
    </row>
    <row r="13744" spans="1:1" x14ac:dyDescent="0.35">
      <c r="A13744" s="1"/>
    </row>
    <row r="13745" spans="1:1" x14ac:dyDescent="0.35">
      <c r="A13745" s="1"/>
    </row>
    <row r="13746" spans="1:1" x14ac:dyDescent="0.35">
      <c r="A13746" s="1"/>
    </row>
    <row r="13747" spans="1:1" x14ac:dyDescent="0.35">
      <c r="A13747" s="1"/>
    </row>
    <row r="13748" spans="1:1" x14ac:dyDescent="0.35">
      <c r="A13748" s="1"/>
    </row>
    <row r="13749" spans="1:1" x14ac:dyDescent="0.35">
      <c r="A13749" s="1"/>
    </row>
    <row r="13750" spans="1:1" x14ac:dyDescent="0.35">
      <c r="A13750" s="1"/>
    </row>
    <row r="13751" spans="1:1" x14ac:dyDescent="0.35">
      <c r="A13751" s="1"/>
    </row>
    <row r="13752" spans="1:1" x14ac:dyDescent="0.35">
      <c r="A13752" s="1"/>
    </row>
    <row r="13753" spans="1:1" x14ac:dyDescent="0.35">
      <c r="A13753" s="1"/>
    </row>
    <row r="13754" spans="1:1" x14ac:dyDescent="0.35">
      <c r="A13754" s="1"/>
    </row>
    <row r="13755" spans="1:1" x14ac:dyDescent="0.35">
      <c r="A13755" s="1"/>
    </row>
    <row r="13756" spans="1:1" x14ac:dyDescent="0.35">
      <c r="A13756" s="1"/>
    </row>
    <row r="13757" spans="1:1" x14ac:dyDescent="0.35">
      <c r="A13757" s="1"/>
    </row>
    <row r="13758" spans="1:1" x14ac:dyDescent="0.35">
      <c r="A13758" s="1"/>
    </row>
    <row r="13759" spans="1:1" x14ac:dyDescent="0.35">
      <c r="A13759" s="1"/>
    </row>
    <row r="13760" spans="1:1" x14ac:dyDescent="0.35">
      <c r="A13760" s="1"/>
    </row>
    <row r="13761" spans="1:1" x14ac:dyDescent="0.35">
      <c r="A13761" s="1"/>
    </row>
    <row r="13762" spans="1:1" x14ac:dyDescent="0.35">
      <c r="A13762" s="1"/>
    </row>
    <row r="13763" spans="1:1" x14ac:dyDescent="0.35">
      <c r="A13763" s="1"/>
    </row>
    <row r="13764" spans="1:1" x14ac:dyDescent="0.35">
      <c r="A13764" s="1"/>
    </row>
    <row r="13765" spans="1:1" x14ac:dyDescent="0.35">
      <c r="A13765" s="1"/>
    </row>
    <row r="13766" spans="1:1" x14ac:dyDescent="0.35">
      <c r="A13766" s="1"/>
    </row>
    <row r="13767" spans="1:1" x14ac:dyDescent="0.35">
      <c r="A13767" s="1"/>
    </row>
    <row r="13768" spans="1:1" x14ac:dyDescent="0.35">
      <c r="A13768" s="1"/>
    </row>
    <row r="13769" spans="1:1" x14ac:dyDescent="0.35">
      <c r="A13769" s="1"/>
    </row>
    <row r="13770" spans="1:1" x14ac:dyDescent="0.35">
      <c r="A13770" s="1"/>
    </row>
    <row r="13771" spans="1:1" x14ac:dyDescent="0.35">
      <c r="A13771" s="1"/>
    </row>
    <row r="13772" spans="1:1" x14ac:dyDescent="0.35">
      <c r="A13772" s="1"/>
    </row>
    <row r="13773" spans="1:1" x14ac:dyDescent="0.35">
      <c r="A13773" s="1"/>
    </row>
    <row r="13774" spans="1:1" x14ac:dyDescent="0.35">
      <c r="A13774" s="1"/>
    </row>
    <row r="13775" spans="1:1" x14ac:dyDescent="0.35">
      <c r="A13775" s="1"/>
    </row>
    <row r="13776" spans="1:1" x14ac:dyDescent="0.35">
      <c r="A13776" s="1"/>
    </row>
    <row r="13777" spans="1:1" x14ac:dyDescent="0.35">
      <c r="A13777" s="1"/>
    </row>
    <row r="13778" spans="1:1" x14ac:dyDescent="0.35">
      <c r="A13778" s="1"/>
    </row>
    <row r="13779" spans="1:1" x14ac:dyDescent="0.35">
      <c r="A13779" s="1"/>
    </row>
    <row r="13780" spans="1:1" x14ac:dyDescent="0.35">
      <c r="A13780" s="1"/>
    </row>
    <row r="13781" spans="1:1" x14ac:dyDescent="0.35">
      <c r="A13781" s="1"/>
    </row>
    <row r="13782" spans="1:1" x14ac:dyDescent="0.35">
      <c r="A13782" s="1"/>
    </row>
    <row r="13783" spans="1:1" x14ac:dyDescent="0.35">
      <c r="A13783" s="1"/>
    </row>
    <row r="13784" spans="1:1" x14ac:dyDescent="0.35">
      <c r="A13784" s="1"/>
    </row>
    <row r="13785" spans="1:1" x14ac:dyDescent="0.35">
      <c r="A13785" s="1"/>
    </row>
    <row r="13786" spans="1:1" x14ac:dyDescent="0.35">
      <c r="A13786" s="1"/>
    </row>
    <row r="13787" spans="1:1" x14ac:dyDescent="0.35">
      <c r="A13787" s="1"/>
    </row>
    <row r="13788" spans="1:1" x14ac:dyDescent="0.35">
      <c r="A13788" s="1"/>
    </row>
    <row r="13789" spans="1:1" x14ac:dyDescent="0.35">
      <c r="A13789" s="1"/>
    </row>
    <row r="13790" spans="1:1" x14ac:dyDescent="0.35">
      <c r="A13790" s="1"/>
    </row>
    <row r="13791" spans="1:1" x14ac:dyDescent="0.35">
      <c r="A13791" s="1"/>
    </row>
    <row r="13792" spans="1:1" x14ac:dyDescent="0.35">
      <c r="A13792" s="1"/>
    </row>
    <row r="13793" spans="1:1" x14ac:dyDescent="0.35">
      <c r="A13793" s="1"/>
    </row>
    <row r="13794" spans="1:1" x14ac:dyDescent="0.35">
      <c r="A13794" s="1"/>
    </row>
    <row r="13795" spans="1:1" x14ac:dyDescent="0.35">
      <c r="A13795" s="1"/>
    </row>
    <row r="13796" spans="1:1" x14ac:dyDescent="0.35">
      <c r="A13796" s="1"/>
    </row>
    <row r="13797" spans="1:1" x14ac:dyDescent="0.35">
      <c r="A13797" s="1"/>
    </row>
    <row r="13798" spans="1:1" x14ac:dyDescent="0.35">
      <c r="A13798" s="1"/>
    </row>
    <row r="13799" spans="1:1" x14ac:dyDescent="0.35">
      <c r="A13799" s="1"/>
    </row>
    <row r="13800" spans="1:1" x14ac:dyDescent="0.35">
      <c r="A13800" s="1"/>
    </row>
    <row r="13801" spans="1:1" x14ac:dyDescent="0.35">
      <c r="A13801" s="1"/>
    </row>
    <row r="13802" spans="1:1" x14ac:dyDescent="0.35">
      <c r="A13802" s="1"/>
    </row>
    <row r="13803" spans="1:1" x14ac:dyDescent="0.35">
      <c r="A13803" s="1"/>
    </row>
    <row r="13804" spans="1:1" x14ac:dyDescent="0.35">
      <c r="A13804" s="1"/>
    </row>
    <row r="13805" spans="1:1" x14ac:dyDescent="0.35">
      <c r="A13805" s="1"/>
    </row>
    <row r="13806" spans="1:1" x14ac:dyDescent="0.35">
      <c r="A13806" s="1"/>
    </row>
    <row r="13807" spans="1:1" x14ac:dyDescent="0.35">
      <c r="A13807" s="1"/>
    </row>
    <row r="13808" spans="1:1" x14ac:dyDescent="0.35">
      <c r="A13808" s="1"/>
    </row>
    <row r="13809" spans="1:1" x14ac:dyDescent="0.35">
      <c r="A13809" s="1"/>
    </row>
    <row r="13810" spans="1:1" x14ac:dyDescent="0.35">
      <c r="A13810" s="1"/>
    </row>
    <row r="13811" spans="1:1" x14ac:dyDescent="0.35">
      <c r="A13811" s="1"/>
    </row>
    <row r="13812" spans="1:1" x14ac:dyDescent="0.35">
      <c r="A13812" s="1"/>
    </row>
    <row r="13813" spans="1:1" x14ac:dyDescent="0.35">
      <c r="A13813" s="1"/>
    </row>
    <row r="13814" spans="1:1" x14ac:dyDescent="0.35">
      <c r="A13814" s="1"/>
    </row>
    <row r="13815" spans="1:1" x14ac:dyDescent="0.35">
      <c r="A13815" s="1"/>
    </row>
    <row r="13816" spans="1:1" x14ac:dyDescent="0.35">
      <c r="A13816" s="1"/>
    </row>
    <row r="13817" spans="1:1" x14ac:dyDescent="0.35">
      <c r="A13817" s="1"/>
    </row>
    <row r="13818" spans="1:1" x14ac:dyDescent="0.35">
      <c r="A13818" s="1"/>
    </row>
    <row r="13819" spans="1:1" x14ac:dyDescent="0.35">
      <c r="A13819" s="1"/>
    </row>
    <row r="13820" spans="1:1" x14ac:dyDescent="0.35">
      <c r="A13820" s="1"/>
    </row>
    <row r="13821" spans="1:1" x14ac:dyDescent="0.35">
      <c r="A13821" s="1"/>
    </row>
    <row r="13822" spans="1:1" x14ac:dyDescent="0.35">
      <c r="A13822" s="1"/>
    </row>
    <row r="13823" spans="1:1" x14ac:dyDescent="0.35">
      <c r="A13823" s="1"/>
    </row>
    <row r="13824" spans="1:1" x14ac:dyDescent="0.35">
      <c r="A13824" s="1"/>
    </row>
    <row r="13825" spans="1:1" x14ac:dyDescent="0.35">
      <c r="A13825" s="1"/>
    </row>
    <row r="13826" spans="1:1" x14ac:dyDescent="0.35">
      <c r="A13826" s="1"/>
    </row>
    <row r="13827" spans="1:1" x14ac:dyDescent="0.35">
      <c r="A13827" s="1"/>
    </row>
    <row r="13828" spans="1:1" x14ac:dyDescent="0.35">
      <c r="A13828" s="1"/>
    </row>
    <row r="13829" spans="1:1" x14ac:dyDescent="0.35">
      <c r="A13829" s="1"/>
    </row>
    <row r="13830" spans="1:1" x14ac:dyDescent="0.35">
      <c r="A13830" s="1"/>
    </row>
    <row r="13831" spans="1:1" x14ac:dyDescent="0.35">
      <c r="A13831" s="1"/>
    </row>
    <row r="13832" spans="1:1" x14ac:dyDescent="0.35">
      <c r="A13832" s="1"/>
    </row>
    <row r="13833" spans="1:1" x14ac:dyDescent="0.35">
      <c r="A13833" s="1"/>
    </row>
    <row r="13834" spans="1:1" x14ac:dyDescent="0.35">
      <c r="A13834" s="1"/>
    </row>
    <row r="13835" spans="1:1" x14ac:dyDescent="0.35">
      <c r="A13835" s="1"/>
    </row>
    <row r="13836" spans="1:1" x14ac:dyDescent="0.35">
      <c r="A13836" s="1"/>
    </row>
    <row r="13837" spans="1:1" x14ac:dyDescent="0.35">
      <c r="A13837" s="1"/>
    </row>
    <row r="13838" spans="1:1" x14ac:dyDescent="0.35">
      <c r="A13838" s="1"/>
    </row>
    <row r="13839" spans="1:1" x14ac:dyDescent="0.35">
      <c r="A13839" s="1"/>
    </row>
    <row r="13840" spans="1:1" x14ac:dyDescent="0.35">
      <c r="A13840" s="1"/>
    </row>
    <row r="13841" spans="1:1" x14ac:dyDescent="0.35">
      <c r="A13841" s="1"/>
    </row>
    <row r="13842" spans="1:1" x14ac:dyDescent="0.35">
      <c r="A13842" s="1"/>
    </row>
    <row r="13843" spans="1:1" x14ac:dyDescent="0.35">
      <c r="A13843" s="1"/>
    </row>
    <row r="13844" spans="1:1" x14ac:dyDescent="0.35">
      <c r="A13844" s="1"/>
    </row>
    <row r="13845" spans="1:1" x14ac:dyDescent="0.35">
      <c r="A13845" s="1"/>
    </row>
    <row r="13846" spans="1:1" x14ac:dyDescent="0.35">
      <c r="A13846" s="1"/>
    </row>
    <row r="13847" spans="1:1" x14ac:dyDescent="0.35">
      <c r="A13847" s="1"/>
    </row>
    <row r="13848" spans="1:1" x14ac:dyDescent="0.35">
      <c r="A13848" s="1"/>
    </row>
    <row r="13849" spans="1:1" x14ac:dyDescent="0.35">
      <c r="A13849" s="1"/>
    </row>
    <row r="13850" spans="1:1" x14ac:dyDescent="0.35">
      <c r="A13850" s="1"/>
    </row>
    <row r="13851" spans="1:1" x14ac:dyDescent="0.35">
      <c r="A13851" s="1"/>
    </row>
    <row r="13852" spans="1:1" x14ac:dyDescent="0.35">
      <c r="A13852" s="1"/>
    </row>
    <row r="13853" spans="1:1" x14ac:dyDescent="0.35">
      <c r="A13853" s="1"/>
    </row>
    <row r="13854" spans="1:1" x14ac:dyDescent="0.35">
      <c r="A13854" s="1"/>
    </row>
    <row r="13855" spans="1:1" x14ac:dyDescent="0.35">
      <c r="A13855" s="1"/>
    </row>
    <row r="13856" spans="1:1" x14ac:dyDescent="0.35">
      <c r="A13856" s="1"/>
    </row>
    <row r="13857" spans="1:1" x14ac:dyDescent="0.35">
      <c r="A13857" s="1"/>
    </row>
    <row r="13858" spans="1:1" x14ac:dyDescent="0.35">
      <c r="A13858" s="1"/>
    </row>
    <row r="13859" spans="1:1" x14ac:dyDescent="0.35">
      <c r="A13859" s="1"/>
    </row>
    <row r="13860" spans="1:1" x14ac:dyDescent="0.35">
      <c r="A13860" s="1"/>
    </row>
    <row r="13861" spans="1:1" x14ac:dyDescent="0.35">
      <c r="A13861" s="1"/>
    </row>
    <row r="13862" spans="1:1" x14ac:dyDescent="0.35">
      <c r="A13862" s="1"/>
    </row>
    <row r="13863" spans="1:1" x14ac:dyDescent="0.35">
      <c r="A13863" s="1"/>
    </row>
    <row r="13864" spans="1:1" x14ac:dyDescent="0.35">
      <c r="A13864" s="1"/>
    </row>
    <row r="13865" spans="1:1" x14ac:dyDescent="0.35">
      <c r="A13865" s="1"/>
    </row>
    <row r="13866" spans="1:1" x14ac:dyDescent="0.35">
      <c r="A13866" s="1"/>
    </row>
    <row r="13867" spans="1:1" x14ac:dyDescent="0.35">
      <c r="A13867" s="1"/>
    </row>
    <row r="13868" spans="1:1" x14ac:dyDescent="0.35">
      <c r="A13868" s="1"/>
    </row>
    <row r="13869" spans="1:1" x14ac:dyDescent="0.35">
      <c r="A13869" s="1"/>
    </row>
    <row r="13870" spans="1:1" x14ac:dyDescent="0.35">
      <c r="A13870" s="1"/>
    </row>
    <row r="13871" spans="1:1" x14ac:dyDescent="0.35">
      <c r="A13871" s="1"/>
    </row>
    <row r="13872" spans="1:1" x14ac:dyDescent="0.35">
      <c r="A13872" s="1"/>
    </row>
    <row r="13873" spans="1:1" x14ac:dyDescent="0.35">
      <c r="A13873" s="1"/>
    </row>
    <row r="13874" spans="1:1" x14ac:dyDescent="0.35">
      <c r="A13874" s="1"/>
    </row>
    <row r="13875" spans="1:1" x14ac:dyDescent="0.35">
      <c r="A13875" s="1"/>
    </row>
    <row r="13876" spans="1:1" x14ac:dyDescent="0.35">
      <c r="A13876" s="1"/>
    </row>
    <row r="13877" spans="1:1" x14ac:dyDescent="0.35">
      <c r="A13877" s="1"/>
    </row>
    <row r="13878" spans="1:1" x14ac:dyDescent="0.35">
      <c r="A13878" s="1"/>
    </row>
    <row r="13879" spans="1:1" x14ac:dyDescent="0.35">
      <c r="A13879" s="1"/>
    </row>
    <row r="13880" spans="1:1" x14ac:dyDescent="0.35">
      <c r="A13880" s="1"/>
    </row>
    <row r="13881" spans="1:1" x14ac:dyDescent="0.35">
      <c r="A13881" s="1"/>
    </row>
    <row r="13882" spans="1:1" x14ac:dyDescent="0.35">
      <c r="A13882" s="1"/>
    </row>
    <row r="13883" spans="1:1" x14ac:dyDescent="0.35">
      <c r="A13883" s="1"/>
    </row>
    <row r="13884" spans="1:1" x14ac:dyDescent="0.35">
      <c r="A13884" s="1"/>
    </row>
    <row r="13885" spans="1:1" x14ac:dyDescent="0.35">
      <c r="A13885" s="1"/>
    </row>
    <row r="13886" spans="1:1" x14ac:dyDescent="0.35">
      <c r="A13886" s="1"/>
    </row>
    <row r="13887" spans="1:1" x14ac:dyDescent="0.35">
      <c r="A13887" s="1"/>
    </row>
    <row r="13888" spans="1:1" x14ac:dyDescent="0.35">
      <c r="A13888" s="1"/>
    </row>
    <row r="13889" spans="1:1" x14ac:dyDescent="0.35">
      <c r="A13889" s="1"/>
    </row>
    <row r="13890" spans="1:1" x14ac:dyDescent="0.35">
      <c r="A13890" s="1"/>
    </row>
    <row r="13891" spans="1:1" x14ac:dyDescent="0.35">
      <c r="A13891" s="1"/>
    </row>
    <row r="13892" spans="1:1" x14ac:dyDescent="0.35">
      <c r="A13892" s="1"/>
    </row>
    <row r="13893" spans="1:1" x14ac:dyDescent="0.35">
      <c r="A13893" s="1"/>
    </row>
    <row r="13894" spans="1:1" x14ac:dyDescent="0.35">
      <c r="A13894" s="1"/>
    </row>
    <row r="13895" spans="1:1" x14ac:dyDescent="0.35">
      <c r="A13895" s="1"/>
    </row>
    <row r="13896" spans="1:1" x14ac:dyDescent="0.35">
      <c r="A13896" s="1"/>
    </row>
    <row r="13897" spans="1:1" x14ac:dyDescent="0.35">
      <c r="A13897" s="1"/>
    </row>
    <row r="13898" spans="1:1" x14ac:dyDescent="0.35">
      <c r="A13898" s="1"/>
    </row>
    <row r="13899" spans="1:1" x14ac:dyDescent="0.35">
      <c r="A13899" s="1"/>
    </row>
    <row r="13900" spans="1:1" x14ac:dyDescent="0.35">
      <c r="A13900" s="1"/>
    </row>
    <row r="13901" spans="1:1" x14ac:dyDescent="0.35">
      <c r="A13901" s="1"/>
    </row>
    <row r="13902" spans="1:1" x14ac:dyDescent="0.35">
      <c r="A13902" s="1"/>
    </row>
    <row r="13903" spans="1:1" x14ac:dyDescent="0.35">
      <c r="A13903" s="1"/>
    </row>
    <row r="13904" spans="1:1" x14ac:dyDescent="0.35">
      <c r="A13904" s="1"/>
    </row>
    <row r="13905" spans="1:1" x14ac:dyDescent="0.35">
      <c r="A13905" s="1"/>
    </row>
    <row r="13906" spans="1:1" x14ac:dyDescent="0.35">
      <c r="A13906" s="1"/>
    </row>
    <row r="13907" spans="1:1" x14ac:dyDescent="0.35">
      <c r="A13907" s="1"/>
    </row>
    <row r="13908" spans="1:1" x14ac:dyDescent="0.35">
      <c r="A13908" s="1"/>
    </row>
    <row r="13909" spans="1:1" x14ac:dyDescent="0.35">
      <c r="A13909" s="1"/>
    </row>
    <row r="13910" spans="1:1" x14ac:dyDescent="0.35">
      <c r="A13910" s="1"/>
    </row>
    <row r="13911" spans="1:1" x14ac:dyDescent="0.35">
      <c r="A13911" s="1"/>
    </row>
    <row r="13912" spans="1:1" x14ac:dyDescent="0.35">
      <c r="A13912" s="1"/>
    </row>
    <row r="13913" spans="1:1" x14ac:dyDescent="0.35">
      <c r="A13913" s="1"/>
    </row>
    <row r="13914" spans="1:1" x14ac:dyDescent="0.35">
      <c r="A13914" s="1"/>
    </row>
    <row r="13915" spans="1:1" x14ac:dyDescent="0.35">
      <c r="A13915" s="1"/>
    </row>
    <row r="13916" spans="1:1" x14ac:dyDescent="0.35">
      <c r="A13916" s="1"/>
    </row>
    <row r="13917" spans="1:1" x14ac:dyDescent="0.35">
      <c r="A13917" s="1"/>
    </row>
    <row r="13918" spans="1:1" x14ac:dyDescent="0.35">
      <c r="A13918" s="1"/>
    </row>
    <row r="13919" spans="1:1" x14ac:dyDescent="0.35">
      <c r="A13919" s="1"/>
    </row>
    <row r="13920" spans="1:1" x14ac:dyDescent="0.35">
      <c r="A13920" s="1"/>
    </row>
    <row r="13921" spans="1:1" x14ac:dyDescent="0.35">
      <c r="A13921" s="1"/>
    </row>
    <row r="13922" spans="1:1" x14ac:dyDescent="0.35">
      <c r="A13922" s="1"/>
    </row>
    <row r="13923" spans="1:1" x14ac:dyDescent="0.35">
      <c r="A13923" s="1"/>
    </row>
    <row r="13924" spans="1:1" x14ac:dyDescent="0.35">
      <c r="A13924" s="1"/>
    </row>
    <row r="13925" spans="1:1" x14ac:dyDescent="0.35">
      <c r="A13925" s="1"/>
    </row>
    <row r="13926" spans="1:1" x14ac:dyDescent="0.35">
      <c r="A13926" s="1"/>
    </row>
    <row r="13927" spans="1:1" x14ac:dyDescent="0.35">
      <c r="A13927" s="1"/>
    </row>
    <row r="13928" spans="1:1" x14ac:dyDescent="0.35">
      <c r="A13928" s="1"/>
    </row>
    <row r="13929" spans="1:1" x14ac:dyDescent="0.35">
      <c r="A13929" s="1"/>
    </row>
    <row r="13930" spans="1:1" x14ac:dyDescent="0.35">
      <c r="A13930" s="1"/>
    </row>
    <row r="13931" spans="1:1" x14ac:dyDescent="0.35">
      <c r="A13931" s="1"/>
    </row>
    <row r="13932" spans="1:1" x14ac:dyDescent="0.35">
      <c r="A13932" s="1"/>
    </row>
    <row r="13933" spans="1:1" x14ac:dyDescent="0.35">
      <c r="A13933" s="1"/>
    </row>
    <row r="13934" spans="1:1" x14ac:dyDescent="0.35">
      <c r="A13934" s="1"/>
    </row>
    <row r="13935" spans="1:1" x14ac:dyDescent="0.35">
      <c r="A13935" s="1"/>
    </row>
    <row r="13936" spans="1:1" x14ac:dyDescent="0.35">
      <c r="A13936" s="1"/>
    </row>
    <row r="13937" spans="1:1" x14ac:dyDescent="0.35">
      <c r="A13937" s="1"/>
    </row>
    <row r="13938" spans="1:1" x14ac:dyDescent="0.35">
      <c r="A13938" s="1"/>
    </row>
    <row r="13939" spans="1:1" x14ac:dyDescent="0.35">
      <c r="A13939" s="1"/>
    </row>
    <row r="13940" spans="1:1" x14ac:dyDescent="0.35">
      <c r="A13940" s="1"/>
    </row>
    <row r="13941" spans="1:1" x14ac:dyDescent="0.35">
      <c r="A13941" s="1"/>
    </row>
    <row r="13942" spans="1:1" x14ac:dyDescent="0.35">
      <c r="A13942" s="1"/>
    </row>
    <row r="13943" spans="1:1" x14ac:dyDescent="0.35">
      <c r="A13943" s="1"/>
    </row>
    <row r="13944" spans="1:1" x14ac:dyDescent="0.35">
      <c r="A13944" s="1"/>
    </row>
    <row r="13945" spans="1:1" x14ac:dyDescent="0.35">
      <c r="A13945" s="1"/>
    </row>
    <row r="13946" spans="1:1" x14ac:dyDescent="0.35">
      <c r="A13946" s="1"/>
    </row>
    <row r="13947" spans="1:1" x14ac:dyDescent="0.35">
      <c r="A13947" s="1"/>
    </row>
    <row r="13948" spans="1:1" x14ac:dyDescent="0.35">
      <c r="A13948" s="1"/>
    </row>
    <row r="13949" spans="1:1" x14ac:dyDescent="0.35">
      <c r="A13949" s="1"/>
    </row>
    <row r="13950" spans="1:1" x14ac:dyDescent="0.35">
      <c r="A13950" s="1"/>
    </row>
    <row r="13951" spans="1:1" x14ac:dyDescent="0.35">
      <c r="A13951" s="1"/>
    </row>
    <row r="13952" spans="1:1" x14ac:dyDescent="0.35">
      <c r="A13952" s="1"/>
    </row>
    <row r="13953" spans="1:1" x14ac:dyDescent="0.35">
      <c r="A13953" s="1"/>
    </row>
    <row r="13954" spans="1:1" x14ac:dyDescent="0.35">
      <c r="A13954" s="1"/>
    </row>
    <row r="13955" spans="1:1" x14ac:dyDescent="0.35">
      <c r="A13955" s="1"/>
    </row>
    <row r="13956" spans="1:1" x14ac:dyDescent="0.35">
      <c r="A13956" s="1"/>
    </row>
    <row r="13957" spans="1:1" x14ac:dyDescent="0.35">
      <c r="A13957" s="1"/>
    </row>
    <row r="13958" spans="1:1" x14ac:dyDescent="0.35">
      <c r="A13958" s="1"/>
    </row>
    <row r="13959" spans="1:1" x14ac:dyDescent="0.35">
      <c r="A13959" s="1"/>
    </row>
    <row r="13960" spans="1:1" x14ac:dyDescent="0.35">
      <c r="A13960" s="1"/>
    </row>
    <row r="13961" spans="1:1" x14ac:dyDescent="0.35">
      <c r="A13961" s="1"/>
    </row>
    <row r="13962" spans="1:1" x14ac:dyDescent="0.35">
      <c r="A13962" s="1"/>
    </row>
    <row r="13963" spans="1:1" x14ac:dyDescent="0.35">
      <c r="A13963" s="1"/>
    </row>
    <row r="13964" spans="1:1" x14ac:dyDescent="0.35">
      <c r="A13964" s="1"/>
    </row>
    <row r="13965" spans="1:1" x14ac:dyDescent="0.35">
      <c r="A13965" s="1"/>
    </row>
    <row r="13966" spans="1:1" x14ac:dyDescent="0.35">
      <c r="A13966" s="1"/>
    </row>
    <row r="13967" spans="1:1" x14ac:dyDescent="0.35">
      <c r="A13967" s="1"/>
    </row>
    <row r="13968" spans="1:1" x14ac:dyDescent="0.35">
      <c r="A13968" s="1"/>
    </row>
    <row r="13969" spans="1:1" x14ac:dyDescent="0.35">
      <c r="A13969" s="1"/>
    </row>
    <row r="13970" spans="1:1" x14ac:dyDescent="0.35">
      <c r="A13970" s="1"/>
    </row>
    <row r="13971" spans="1:1" x14ac:dyDescent="0.35">
      <c r="A13971" s="1"/>
    </row>
    <row r="13972" spans="1:1" x14ac:dyDescent="0.35">
      <c r="A13972" s="1"/>
    </row>
    <row r="13973" spans="1:1" x14ac:dyDescent="0.35">
      <c r="A13973" s="1"/>
    </row>
    <row r="13974" spans="1:1" x14ac:dyDescent="0.35">
      <c r="A13974" s="1"/>
    </row>
    <row r="13975" spans="1:1" x14ac:dyDescent="0.35">
      <c r="A13975" s="1"/>
    </row>
    <row r="13976" spans="1:1" x14ac:dyDescent="0.35">
      <c r="A13976" s="1"/>
    </row>
    <row r="13977" spans="1:1" x14ac:dyDescent="0.35">
      <c r="A13977" s="1"/>
    </row>
    <row r="13978" spans="1:1" x14ac:dyDescent="0.35">
      <c r="A13978" s="1"/>
    </row>
    <row r="13979" spans="1:1" x14ac:dyDescent="0.35">
      <c r="A13979" s="1"/>
    </row>
    <row r="13980" spans="1:1" x14ac:dyDescent="0.35">
      <c r="A13980" s="1"/>
    </row>
    <row r="13981" spans="1:1" x14ac:dyDescent="0.35">
      <c r="A13981" s="1"/>
    </row>
    <row r="13982" spans="1:1" x14ac:dyDescent="0.35">
      <c r="A13982" s="1"/>
    </row>
    <row r="13983" spans="1:1" x14ac:dyDescent="0.35">
      <c r="A13983" s="1"/>
    </row>
    <row r="13984" spans="1:1" x14ac:dyDescent="0.35">
      <c r="A13984" s="1"/>
    </row>
    <row r="13985" spans="1:1" x14ac:dyDescent="0.35">
      <c r="A13985" s="1"/>
    </row>
    <row r="13986" spans="1:1" x14ac:dyDescent="0.35">
      <c r="A13986" s="1"/>
    </row>
    <row r="13987" spans="1:1" x14ac:dyDescent="0.35">
      <c r="A13987" s="1"/>
    </row>
    <row r="13988" spans="1:1" x14ac:dyDescent="0.35">
      <c r="A13988" s="1"/>
    </row>
    <row r="13989" spans="1:1" x14ac:dyDescent="0.35">
      <c r="A13989" s="1"/>
    </row>
    <row r="13990" spans="1:1" x14ac:dyDescent="0.35">
      <c r="A13990" s="1"/>
    </row>
    <row r="13991" spans="1:1" x14ac:dyDescent="0.35">
      <c r="A13991" s="1"/>
    </row>
    <row r="13992" spans="1:1" x14ac:dyDescent="0.35">
      <c r="A13992" s="1"/>
    </row>
    <row r="13993" spans="1:1" x14ac:dyDescent="0.35">
      <c r="A13993" s="1"/>
    </row>
    <row r="13994" spans="1:1" x14ac:dyDescent="0.35">
      <c r="A13994" s="1"/>
    </row>
    <row r="13995" spans="1:1" x14ac:dyDescent="0.35">
      <c r="A13995" s="1"/>
    </row>
    <row r="13996" spans="1:1" x14ac:dyDescent="0.35">
      <c r="A13996" s="1"/>
    </row>
    <row r="13997" spans="1:1" x14ac:dyDescent="0.35">
      <c r="A13997" s="1"/>
    </row>
    <row r="13998" spans="1:1" x14ac:dyDescent="0.35">
      <c r="A13998" s="1"/>
    </row>
    <row r="13999" spans="1:1" x14ac:dyDescent="0.35">
      <c r="A13999" s="1"/>
    </row>
    <row r="14000" spans="1:1" x14ac:dyDescent="0.35">
      <c r="A14000" s="1"/>
    </row>
    <row r="14001" spans="1:1" x14ac:dyDescent="0.35">
      <c r="A14001" s="1"/>
    </row>
    <row r="14002" spans="1:1" x14ac:dyDescent="0.35">
      <c r="A14002" s="1"/>
    </row>
    <row r="14003" spans="1:1" x14ac:dyDescent="0.35">
      <c r="A14003" s="1"/>
    </row>
    <row r="14004" spans="1:1" x14ac:dyDescent="0.35">
      <c r="A14004" s="1"/>
    </row>
    <row r="14005" spans="1:1" x14ac:dyDescent="0.35">
      <c r="A14005" s="1"/>
    </row>
    <row r="14006" spans="1:1" x14ac:dyDescent="0.35">
      <c r="A14006" s="1"/>
    </row>
    <row r="14007" spans="1:1" x14ac:dyDescent="0.35">
      <c r="A14007" s="1"/>
    </row>
    <row r="14008" spans="1:1" x14ac:dyDescent="0.35">
      <c r="A14008" s="1"/>
    </row>
    <row r="14009" spans="1:1" x14ac:dyDescent="0.35">
      <c r="A14009" s="1"/>
    </row>
    <row r="14010" spans="1:1" x14ac:dyDescent="0.35">
      <c r="A14010" s="1"/>
    </row>
    <row r="14011" spans="1:1" x14ac:dyDescent="0.35">
      <c r="A14011" s="1"/>
    </row>
    <row r="14012" spans="1:1" x14ac:dyDescent="0.35">
      <c r="A14012" s="1"/>
    </row>
    <row r="14013" spans="1:1" x14ac:dyDescent="0.35">
      <c r="A14013" s="1"/>
    </row>
    <row r="14014" spans="1:1" x14ac:dyDescent="0.35">
      <c r="A14014" s="1"/>
    </row>
    <row r="14015" spans="1:1" x14ac:dyDescent="0.35">
      <c r="A14015" s="1"/>
    </row>
    <row r="14016" spans="1:1" x14ac:dyDescent="0.35">
      <c r="A14016" s="1"/>
    </row>
    <row r="14017" spans="1:1" x14ac:dyDescent="0.35">
      <c r="A14017" s="1"/>
    </row>
    <row r="14018" spans="1:1" x14ac:dyDescent="0.35">
      <c r="A14018" s="1"/>
    </row>
    <row r="14019" spans="1:1" x14ac:dyDescent="0.35">
      <c r="A14019" s="1"/>
    </row>
    <row r="14020" spans="1:1" x14ac:dyDescent="0.35">
      <c r="A14020" s="1"/>
    </row>
    <row r="14021" spans="1:1" x14ac:dyDescent="0.35">
      <c r="A14021" s="1"/>
    </row>
    <row r="14022" spans="1:1" x14ac:dyDescent="0.35">
      <c r="A14022" s="1"/>
    </row>
    <row r="14023" spans="1:1" x14ac:dyDescent="0.35">
      <c r="A14023" s="1"/>
    </row>
    <row r="14024" spans="1:1" x14ac:dyDescent="0.35">
      <c r="A14024" s="1"/>
    </row>
    <row r="14025" spans="1:1" x14ac:dyDescent="0.35">
      <c r="A14025" s="1"/>
    </row>
    <row r="14026" spans="1:1" x14ac:dyDescent="0.35">
      <c r="A14026" s="1"/>
    </row>
    <row r="14027" spans="1:1" x14ac:dyDescent="0.35">
      <c r="A14027" s="1"/>
    </row>
    <row r="14028" spans="1:1" x14ac:dyDescent="0.35">
      <c r="A14028" s="1"/>
    </row>
    <row r="14029" spans="1:1" x14ac:dyDescent="0.35">
      <c r="A14029" s="1"/>
    </row>
    <row r="14030" spans="1:1" x14ac:dyDescent="0.35">
      <c r="A14030" s="1"/>
    </row>
    <row r="14031" spans="1:1" x14ac:dyDescent="0.35">
      <c r="A14031" s="1"/>
    </row>
    <row r="14032" spans="1:1" x14ac:dyDescent="0.35">
      <c r="A14032" s="1"/>
    </row>
    <row r="14033" spans="1:1" x14ac:dyDescent="0.35">
      <c r="A14033" s="1"/>
    </row>
    <row r="14034" spans="1:1" x14ac:dyDescent="0.35">
      <c r="A14034" s="1"/>
    </row>
    <row r="14035" spans="1:1" x14ac:dyDescent="0.35">
      <c r="A14035" s="1"/>
    </row>
    <row r="14036" spans="1:1" x14ac:dyDescent="0.35">
      <c r="A14036" s="1"/>
    </row>
    <row r="14037" spans="1:1" x14ac:dyDescent="0.35">
      <c r="A14037" s="1"/>
    </row>
    <row r="14038" spans="1:1" x14ac:dyDescent="0.35">
      <c r="A14038" s="1"/>
    </row>
    <row r="14039" spans="1:1" x14ac:dyDescent="0.35">
      <c r="A14039" s="1"/>
    </row>
    <row r="14040" spans="1:1" x14ac:dyDescent="0.35">
      <c r="A14040" s="1"/>
    </row>
    <row r="14041" spans="1:1" x14ac:dyDescent="0.35">
      <c r="A14041" s="1"/>
    </row>
    <row r="14042" spans="1:1" x14ac:dyDescent="0.35">
      <c r="A14042" s="1"/>
    </row>
    <row r="14043" spans="1:1" x14ac:dyDescent="0.35">
      <c r="A14043" s="1"/>
    </row>
    <row r="14044" spans="1:1" x14ac:dyDescent="0.35">
      <c r="A14044" s="1"/>
    </row>
    <row r="14045" spans="1:1" x14ac:dyDescent="0.35">
      <c r="A14045" s="1"/>
    </row>
    <row r="14046" spans="1:1" x14ac:dyDescent="0.35">
      <c r="A14046" s="1"/>
    </row>
    <row r="14047" spans="1:1" x14ac:dyDescent="0.35">
      <c r="A14047" s="1"/>
    </row>
    <row r="14048" spans="1:1" x14ac:dyDescent="0.35">
      <c r="A14048" s="1"/>
    </row>
    <row r="14049" spans="1:1" x14ac:dyDescent="0.35">
      <c r="A14049" s="1"/>
    </row>
    <row r="14050" spans="1:1" x14ac:dyDescent="0.35">
      <c r="A14050" s="1"/>
    </row>
    <row r="14051" spans="1:1" x14ac:dyDescent="0.35">
      <c r="A14051" s="1"/>
    </row>
    <row r="14052" spans="1:1" x14ac:dyDescent="0.35">
      <c r="A14052" s="1"/>
    </row>
    <row r="14053" spans="1:1" x14ac:dyDescent="0.35">
      <c r="A14053" s="1"/>
    </row>
    <row r="14054" spans="1:1" x14ac:dyDescent="0.35">
      <c r="A14054" s="1"/>
    </row>
    <row r="14055" spans="1:1" x14ac:dyDescent="0.35">
      <c r="A14055" s="1"/>
    </row>
    <row r="14056" spans="1:1" x14ac:dyDescent="0.35">
      <c r="A14056" s="1"/>
    </row>
    <row r="14057" spans="1:1" x14ac:dyDescent="0.35">
      <c r="A14057" s="1"/>
    </row>
    <row r="14058" spans="1:1" x14ac:dyDescent="0.35">
      <c r="A14058" s="1"/>
    </row>
    <row r="14059" spans="1:1" x14ac:dyDescent="0.35">
      <c r="A14059" s="1"/>
    </row>
    <row r="14060" spans="1:1" x14ac:dyDescent="0.35">
      <c r="A14060" s="1"/>
    </row>
    <row r="14061" spans="1:1" x14ac:dyDescent="0.35">
      <c r="A14061" s="1"/>
    </row>
    <row r="14062" spans="1:1" x14ac:dyDescent="0.35">
      <c r="A14062" s="1"/>
    </row>
    <row r="14063" spans="1:1" x14ac:dyDescent="0.35">
      <c r="A14063" s="1"/>
    </row>
    <row r="14064" spans="1:1" x14ac:dyDescent="0.35">
      <c r="A14064" s="1"/>
    </row>
    <row r="14065" spans="1:1" x14ac:dyDescent="0.35">
      <c r="A14065" s="1"/>
    </row>
    <row r="14066" spans="1:1" x14ac:dyDescent="0.35">
      <c r="A14066" s="1"/>
    </row>
    <row r="14067" spans="1:1" x14ac:dyDescent="0.35">
      <c r="A14067" s="1"/>
    </row>
    <row r="14068" spans="1:1" x14ac:dyDescent="0.35">
      <c r="A14068" s="1"/>
    </row>
    <row r="14069" spans="1:1" x14ac:dyDescent="0.35">
      <c r="A14069" s="1"/>
    </row>
    <row r="14070" spans="1:1" x14ac:dyDescent="0.35">
      <c r="A14070" s="1"/>
    </row>
    <row r="14071" spans="1:1" x14ac:dyDescent="0.35">
      <c r="A14071" s="1"/>
    </row>
    <row r="14072" spans="1:1" x14ac:dyDescent="0.35">
      <c r="A14072" s="1"/>
    </row>
    <row r="14073" spans="1:1" x14ac:dyDescent="0.35">
      <c r="A14073" s="1"/>
    </row>
    <row r="14074" spans="1:1" x14ac:dyDescent="0.35">
      <c r="A14074" s="1"/>
    </row>
    <row r="14075" spans="1:1" x14ac:dyDescent="0.35">
      <c r="A14075" s="1"/>
    </row>
    <row r="14076" spans="1:1" x14ac:dyDescent="0.35">
      <c r="A14076" s="1"/>
    </row>
    <row r="14077" spans="1:1" x14ac:dyDescent="0.35">
      <c r="A14077" s="1"/>
    </row>
    <row r="14078" spans="1:1" x14ac:dyDescent="0.35">
      <c r="A14078" s="1"/>
    </row>
    <row r="14079" spans="1:1" x14ac:dyDescent="0.35">
      <c r="A14079" s="1"/>
    </row>
    <row r="14080" spans="1:1" x14ac:dyDescent="0.35">
      <c r="A14080" s="1"/>
    </row>
    <row r="14081" spans="1:1" x14ac:dyDescent="0.35">
      <c r="A14081" s="1"/>
    </row>
    <row r="14082" spans="1:1" x14ac:dyDescent="0.35">
      <c r="A14082" s="1"/>
    </row>
    <row r="14083" spans="1:1" x14ac:dyDescent="0.35">
      <c r="A14083" s="1"/>
    </row>
    <row r="14084" spans="1:1" x14ac:dyDescent="0.35">
      <c r="A14084" s="1"/>
    </row>
    <row r="14085" spans="1:1" x14ac:dyDescent="0.35">
      <c r="A14085" s="1"/>
    </row>
    <row r="14086" spans="1:1" x14ac:dyDescent="0.35">
      <c r="A14086" s="1"/>
    </row>
    <row r="14087" spans="1:1" x14ac:dyDescent="0.35">
      <c r="A14087" s="1"/>
    </row>
    <row r="14088" spans="1:1" x14ac:dyDescent="0.35">
      <c r="A14088" s="1"/>
    </row>
    <row r="14089" spans="1:1" x14ac:dyDescent="0.35">
      <c r="A14089" s="1"/>
    </row>
    <row r="14090" spans="1:1" x14ac:dyDescent="0.35">
      <c r="A14090" s="1"/>
    </row>
    <row r="14091" spans="1:1" x14ac:dyDescent="0.35">
      <c r="A14091" s="1"/>
    </row>
    <row r="14092" spans="1:1" x14ac:dyDescent="0.35">
      <c r="A14092" s="1"/>
    </row>
    <row r="14093" spans="1:1" x14ac:dyDescent="0.35">
      <c r="A14093" s="1"/>
    </row>
    <row r="14094" spans="1:1" x14ac:dyDescent="0.35">
      <c r="A14094" s="1"/>
    </row>
    <row r="14095" spans="1:1" x14ac:dyDescent="0.35">
      <c r="A14095" s="1"/>
    </row>
    <row r="14096" spans="1:1" x14ac:dyDescent="0.35">
      <c r="A14096" s="1"/>
    </row>
    <row r="14097" spans="1:1" x14ac:dyDescent="0.35">
      <c r="A14097" s="1"/>
    </row>
    <row r="14098" spans="1:1" x14ac:dyDescent="0.35">
      <c r="A14098" s="1"/>
    </row>
    <row r="14099" spans="1:1" x14ac:dyDescent="0.35">
      <c r="A14099" s="1"/>
    </row>
    <row r="14100" spans="1:1" x14ac:dyDescent="0.35">
      <c r="A14100" s="1"/>
    </row>
    <row r="14101" spans="1:1" x14ac:dyDescent="0.35">
      <c r="A14101" s="1"/>
    </row>
    <row r="14102" spans="1:1" x14ac:dyDescent="0.35">
      <c r="A14102" s="1"/>
    </row>
    <row r="14103" spans="1:1" x14ac:dyDescent="0.35">
      <c r="A14103" s="1"/>
    </row>
    <row r="14104" spans="1:1" x14ac:dyDescent="0.35">
      <c r="A14104" s="1"/>
    </row>
    <row r="14105" spans="1:1" x14ac:dyDescent="0.35">
      <c r="A14105" s="1"/>
    </row>
    <row r="14106" spans="1:1" x14ac:dyDescent="0.35">
      <c r="A14106" s="1"/>
    </row>
    <row r="14107" spans="1:1" x14ac:dyDescent="0.35">
      <c r="A14107" s="1"/>
    </row>
    <row r="14108" spans="1:1" x14ac:dyDescent="0.35">
      <c r="A14108" s="1"/>
    </row>
    <row r="14109" spans="1:1" x14ac:dyDescent="0.35">
      <c r="A14109" s="1"/>
    </row>
    <row r="14110" spans="1:1" x14ac:dyDescent="0.35">
      <c r="A14110" s="1"/>
    </row>
    <row r="14111" spans="1:1" x14ac:dyDescent="0.35">
      <c r="A14111" s="1"/>
    </row>
    <row r="14112" spans="1:1" x14ac:dyDescent="0.35">
      <c r="A14112" s="1"/>
    </row>
    <row r="14113" spans="1:1" x14ac:dyDescent="0.35">
      <c r="A14113" s="1"/>
    </row>
    <row r="14114" spans="1:1" x14ac:dyDescent="0.35">
      <c r="A14114" s="1"/>
    </row>
    <row r="14115" spans="1:1" x14ac:dyDescent="0.35">
      <c r="A14115" s="1"/>
    </row>
    <row r="14116" spans="1:1" x14ac:dyDescent="0.35">
      <c r="A14116" s="1"/>
    </row>
    <row r="14117" spans="1:1" x14ac:dyDescent="0.35">
      <c r="A14117" s="1"/>
    </row>
    <row r="14118" spans="1:1" x14ac:dyDescent="0.35">
      <c r="A14118" s="1"/>
    </row>
    <row r="14119" spans="1:1" x14ac:dyDescent="0.35">
      <c r="A14119" s="1"/>
    </row>
    <row r="14120" spans="1:1" x14ac:dyDescent="0.35">
      <c r="A14120" s="1"/>
    </row>
    <row r="14121" spans="1:1" x14ac:dyDescent="0.35">
      <c r="A14121" s="1"/>
    </row>
    <row r="14122" spans="1:1" x14ac:dyDescent="0.35">
      <c r="A14122" s="1"/>
    </row>
    <row r="14123" spans="1:1" x14ac:dyDescent="0.35">
      <c r="A14123" s="1"/>
    </row>
    <row r="14124" spans="1:1" x14ac:dyDescent="0.35">
      <c r="A14124" s="1"/>
    </row>
    <row r="14125" spans="1:1" x14ac:dyDescent="0.35">
      <c r="A14125" s="1"/>
    </row>
    <row r="14126" spans="1:1" x14ac:dyDescent="0.35">
      <c r="A14126" s="1"/>
    </row>
    <row r="14127" spans="1:1" x14ac:dyDescent="0.35">
      <c r="A14127" s="1"/>
    </row>
    <row r="14128" spans="1:1" x14ac:dyDescent="0.35">
      <c r="A14128" s="1"/>
    </row>
    <row r="14129" spans="1:1" x14ac:dyDescent="0.35">
      <c r="A14129" s="1"/>
    </row>
    <row r="14130" spans="1:1" x14ac:dyDescent="0.35">
      <c r="A14130" s="1"/>
    </row>
    <row r="14131" spans="1:1" x14ac:dyDescent="0.35">
      <c r="A14131" s="1"/>
    </row>
    <row r="14132" spans="1:1" x14ac:dyDescent="0.35">
      <c r="A14132" s="1"/>
    </row>
    <row r="14133" spans="1:1" x14ac:dyDescent="0.35">
      <c r="A14133" s="1"/>
    </row>
    <row r="14134" spans="1:1" x14ac:dyDescent="0.35">
      <c r="A14134" s="1"/>
    </row>
    <row r="14135" spans="1:1" x14ac:dyDescent="0.35">
      <c r="A14135" s="1"/>
    </row>
    <row r="14136" spans="1:1" x14ac:dyDescent="0.35">
      <c r="A14136" s="1"/>
    </row>
    <row r="14137" spans="1:1" x14ac:dyDescent="0.35">
      <c r="A14137" s="1"/>
    </row>
    <row r="14138" spans="1:1" x14ac:dyDescent="0.35">
      <c r="A14138" s="1"/>
    </row>
    <row r="14139" spans="1:1" x14ac:dyDescent="0.35">
      <c r="A14139" s="1"/>
    </row>
    <row r="14140" spans="1:1" x14ac:dyDescent="0.35">
      <c r="A14140" s="1"/>
    </row>
    <row r="14141" spans="1:1" x14ac:dyDescent="0.35">
      <c r="A14141" s="1"/>
    </row>
    <row r="14142" spans="1:1" x14ac:dyDescent="0.35">
      <c r="A14142" s="1"/>
    </row>
    <row r="14143" spans="1:1" x14ac:dyDescent="0.35">
      <c r="A14143" s="1"/>
    </row>
    <row r="14144" spans="1:1" x14ac:dyDescent="0.35">
      <c r="A14144" s="1"/>
    </row>
    <row r="14145" spans="1:1" x14ac:dyDescent="0.35">
      <c r="A14145" s="1"/>
    </row>
    <row r="14146" spans="1:1" x14ac:dyDescent="0.35">
      <c r="A14146" s="1"/>
    </row>
    <row r="14147" spans="1:1" x14ac:dyDescent="0.35">
      <c r="A14147" s="1"/>
    </row>
    <row r="14148" spans="1:1" x14ac:dyDescent="0.35">
      <c r="A14148" s="1"/>
    </row>
    <row r="14149" spans="1:1" x14ac:dyDescent="0.35">
      <c r="A14149" s="1"/>
    </row>
    <row r="14150" spans="1:1" x14ac:dyDescent="0.35">
      <c r="A14150" s="1"/>
    </row>
    <row r="14151" spans="1:1" x14ac:dyDescent="0.35">
      <c r="A14151" s="1"/>
    </row>
    <row r="14152" spans="1:1" x14ac:dyDescent="0.35">
      <c r="A14152" s="1"/>
    </row>
    <row r="14153" spans="1:1" x14ac:dyDescent="0.35">
      <c r="A14153" s="1"/>
    </row>
    <row r="14154" spans="1:1" x14ac:dyDescent="0.35">
      <c r="A14154" s="1"/>
    </row>
    <row r="14155" spans="1:1" x14ac:dyDescent="0.35">
      <c r="A14155" s="1"/>
    </row>
    <row r="14156" spans="1:1" x14ac:dyDescent="0.35">
      <c r="A14156" s="1"/>
    </row>
    <row r="14157" spans="1:1" x14ac:dyDescent="0.35">
      <c r="A14157" s="1"/>
    </row>
    <row r="14158" spans="1:1" x14ac:dyDescent="0.35">
      <c r="A14158" s="1"/>
    </row>
    <row r="14159" spans="1:1" x14ac:dyDescent="0.35">
      <c r="A14159" s="1"/>
    </row>
    <row r="14160" spans="1:1" x14ac:dyDescent="0.35">
      <c r="A14160" s="1"/>
    </row>
    <row r="14161" spans="1:1" x14ac:dyDescent="0.35">
      <c r="A14161" s="1"/>
    </row>
    <row r="14162" spans="1:1" x14ac:dyDescent="0.35">
      <c r="A14162" s="1"/>
    </row>
    <row r="14163" spans="1:1" x14ac:dyDescent="0.35">
      <c r="A14163" s="1"/>
    </row>
    <row r="14164" spans="1:1" x14ac:dyDescent="0.35">
      <c r="A14164" s="1"/>
    </row>
    <row r="14165" spans="1:1" x14ac:dyDescent="0.35">
      <c r="A14165" s="1"/>
    </row>
    <row r="14166" spans="1:1" x14ac:dyDescent="0.35">
      <c r="A14166" s="1"/>
    </row>
    <row r="14167" spans="1:1" x14ac:dyDescent="0.35">
      <c r="A14167" s="1"/>
    </row>
    <row r="14168" spans="1:1" x14ac:dyDescent="0.35">
      <c r="A14168" s="1"/>
    </row>
    <row r="14169" spans="1:1" x14ac:dyDescent="0.35">
      <c r="A14169" s="1"/>
    </row>
    <row r="14170" spans="1:1" x14ac:dyDescent="0.35">
      <c r="A14170" s="1"/>
    </row>
    <row r="14171" spans="1:1" x14ac:dyDescent="0.35">
      <c r="A14171" s="1"/>
    </row>
    <row r="14172" spans="1:1" x14ac:dyDescent="0.35">
      <c r="A14172" s="1"/>
    </row>
    <row r="14173" spans="1:1" x14ac:dyDescent="0.35">
      <c r="A14173" s="1"/>
    </row>
    <row r="14174" spans="1:1" x14ac:dyDescent="0.35">
      <c r="A14174" s="1"/>
    </row>
    <row r="14175" spans="1:1" x14ac:dyDescent="0.35">
      <c r="A14175" s="1"/>
    </row>
    <row r="14176" spans="1:1" x14ac:dyDescent="0.35">
      <c r="A14176" s="1"/>
    </row>
    <row r="14177" spans="1:1" x14ac:dyDescent="0.35">
      <c r="A14177" s="1"/>
    </row>
    <row r="14178" spans="1:1" x14ac:dyDescent="0.35">
      <c r="A14178" s="1"/>
    </row>
    <row r="14179" spans="1:1" x14ac:dyDescent="0.35">
      <c r="A14179" s="1"/>
    </row>
    <row r="14180" spans="1:1" x14ac:dyDescent="0.35">
      <c r="A14180" s="1"/>
    </row>
    <row r="14181" spans="1:1" x14ac:dyDescent="0.35">
      <c r="A14181" s="1"/>
    </row>
    <row r="14182" spans="1:1" x14ac:dyDescent="0.35">
      <c r="A14182" s="1"/>
    </row>
    <row r="14183" spans="1:1" x14ac:dyDescent="0.35">
      <c r="A14183" s="1"/>
    </row>
    <row r="14184" spans="1:1" x14ac:dyDescent="0.35">
      <c r="A14184" s="1"/>
    </row>
    <row r="14185" spans="1:1" x14ac:dyDescent="0.35">
      <c r="A14185" s="1"/>
    </row>
    <row r="14186" spans="1:1" x14ac:dyDescent="0.35">
      <c r="A14186" s="1"/>
    </row>
    <row r="14187" spans="1:1" x14ac:dyDescent="0.35">
      <c r="A14187" s="1"/>
    </row>
    <row r="14188" spans="1:1" x14ac:dyDescent="0.35">
      <c r="A14188" s="1"/>
    </row>
    <row r="14189" spans="1:1" x14ac:dyDescent="0.35">
      <c r="A14189" s="1"/>
    </row>
    <row r="14190" spans="1:1" x14ac:dyDescent="0.35">
      <c r="A14190" s="1"/>
    </row>
    <row r="14191" spans="1:1" x14ac:dyDescent="0.35">
      <c r="A14191" s="1"/>
    </row>
    <row r="14192" spans="1:1" x14ac:dyDescent="0.35">
      <c r="A14192" s="1"/>
    </row>
    <row r="14193" spans="1:1" x14ac:dyDescent="0.35">
      <c r="A14193" s="1"/>
    </row>
    <row r="14194" spans="1:1" x14ac:dyDescent="0.35">
      <c r="A14194" s="1"/>
    </row>
    <row r="14195" spans="1:1" x14ac:dyDescent="0.35">
      <c r="A14195" s="1"/>
    </row>
    <row r="14196" spans="1:1" x14ac:dyDescent="0.35">
      <c r="A14196" s="1"/>
    </row>
    <row r="14197" spans="1:1" x14ac:dyDescent="0.35">
      <c r="A14197" s="1"/>
    </row>
    <row r="14198" spans="1:1" x14ac:dyDescent="0.35">
      <c r="A14198" s="1"/>
    </row>
    <row r="14199" spans="1:1" x14ac:dyDescent="0.35">
      <c r="A14199" s="1"/>
    </row>
    <row r="14200" spans="1:1" x14ac:dyDescent="0.35">
      <c r="A14200" s="1"/>
    </row>
    <row r="14201" spans="1:1" x14ac:dyDescent="0.35">
      <c r="A14201" s="1"/>
    </row>
    <row r="14202" spans="1:1" x14ac:dyDescent="0.35">
      <c r="A14202" s="1"/>
    </row>
    <row r="14203" spans="1:1" x14ac:dyDescent="0.35">
      <c r="A14203" s="1"/>
    </row>
    <row r="14204" spans="1:1" x14ac:dyDescent="0.35">
      <c r="A14204" s="1"/>
    </row>
    <row r="14205" spans="1:1" x14ac:dyDescent="0.35">
      <c r="A14205" s="1"/>
    </row>
    <row r="14206" spans="1:1" x14ac:dyDescent="0.35">
      <c r="A14206" s="1"/>
    </row>
    <row r="14207" spans="1:1" x14ac:dyDescent="0.35">
      <c r="A14207" s="1"/>
    </row>
    <row r="14208" spans="1:1" x14ac:dyDescent="0.35">
      <c r="A14208" s="1"/>
    </row>
    <row r="14209" spans="1:1" x14ac:dyDescent="0.35">
      <c r="A14209" s="1"/>
    </row>
    <row r="14210" spans="1:1" x14ac:dyDescent="0.35">
      <c r="A14210" s="1"/>
    </row>
    <row r="14211" spans="1:1" x14ac:dyDescent="0.35">
      <c r="A14211" s="1"/>
    </row>
    <row r="14212" spans="1:1" x14ac:dyDescent="0.35">
      <c r="A14212" s="1"/>
    </row>
    <row r="14213" spans="1:1" x14ac:dyDescent="0.35">
      <c r="A14213" s="1"/>
    </row>
    <row r="14214" spans="1:1" x14ac:dyDescent="0.35">
      <c r="A14214" s="1"/>
    </row>
    <row r="14215" spans="1:1" x14ac:dyDescent="0.35">
      <c r="A14215" s="1"/>
    </row>
    <row r="14216" spans="1:1" x14ac:dyDescent="0.35">
      <c r="A14216" s="1"/>
    </row>
    <row r="14217" spans="1:1" x14ac:dyDescent="0.35">
      <c r="A14217" s="1"/>
    </row>
    <row r="14218" spans="1:1" x14ac:dyDescent="0.35">
      <c r="A14218" s="1"/>
    </row>
    <row r="14219" spans="1:1" x14ac:dyDescent="0.35">
      <c r="A14219" s="1"/>
    </row>
    <row r="14220" spans="1:1" x14ac:dyDescent="0.35">
      <c r="A14220" s="1"/>
    </row>
    <row r="14221" spans="1:1" x14ac:dyDescent="0.35">
      <c r="A14221" s="1"/>
    </row>
    <row r="14222" spans="1:1" x14ac:dyDescent="0.35">
      <c r="A14222" s="1"/>
    </row>
    <row r="14223" spans="1:1" x14ac:dyDescent="0.35">
      <c r="A14223" s="1"/>
    </row>
    <row r="14224" spans="1:1" x14ac:dyDescent="0.35">
      <c r="A14224" s="1"/>
    </row>
    <row r="14225" spans="1:1" x14ac:dyDescent="0.35">
      <c r="A14225" s="1"/>
    </row>
    <row r="14226" spans="1:1" x14ac:dyDescent="0.35">
      <c r="A14226" s="1"/>
    </row>
    <row r="14227" spans="1:1" x14ac:dyDescent="0.35">
      <c r="A14227" s="1"/>
    </row>
    <row r="14228" spans="1:1" x14ac:dyDescent="0.35">
      <c r="A14228" s="1"/>
    </row>
    <row r="14229" spans="1:1" x14ac:dyDescent="0.35">
      <c r="A14229" s="1"/>
    </row>
    <row r="14230" spans="1:1" x14ac:dyDescent="0.35">
      <c r="A14230" s="1"/>
    </row>
    <row r="14231" spans="1:1" x14ac:dyDescent="0.35">
      <c r="A14231" s="1"/>
    </row>
    <row r="14232" spans="1:1" x14ac:dyDescent="0.35">
      <c r="A14232" s="1"/>
    </row>
    <row r="14233" spans="1:1" x14ac:dyDescent="0.35">
      <c r="A14233" s="1"/>
    </row>
    <row r="14234" spans="1:1" x14ac:dyDescent="0.35">
      <c r="A14234" s="1"/>
    </row>
    <row r="14235" spans="1:1" x14ac:dyDescent="0.35">
      <c r="A14235" s="1"/>
    </row>
    <row r="14236" spans="1:1" x14ac:dyDescent="0.35">
      <c r="A14236" s="1"/>
    </row>
    <row r="14237" spans="1:1" x14ac:dyDescent="0.35">
      <c r="A14237" s="1"/>
    </row>
    <row r="14238" spans="1:1" x14ac:dyDescent="0.35">
      <c r="A14238" s="1"/>
    </row>
    <row r="14239" spans="1:1" x14ac:dyDescent="0.35">
      <c r="A14239" s="1"/>
    </row>
    <row r="14240" spans="1:1" x14ac:dyDescent="0.35">
      <c r="A14240" s="1"/>
    </row>
    <row r="14241" spans="1:1" x14ac:dyDescent="0.35">
      <c r="A14241" s="1"/>
    </row>
    <row r="14242" spans="1:1" x14ac:dyDescent="0.35">
      <c r="A14242" s="1"/>
    </row>
    <row r="14243" spans="1:1" x14ac:dyDescent="0.35">
      <c r="A14243" s="1"/>
    </row>
    <row r="14244" spans="1:1" x14ac:dyDescent="0.35">
      <c r="A14244" s="1"/>
    </row>
    <row r="14245" spans="1:1" x14ac:dyDescent="0.35">
      <c r="A14245" s="1"/>
    </row>
    <row r="14246" spans="1:1" x14ac:dyDescent="0.35">
      <c r="A14246" s="1"/>
    </row>
    <row r="14247" spans="1:1" x14ac:dyDescent="0.35">
      <c r="A14247" s="1"/>
    </row>
    <row r="14248" spans="1:1" x14ac:dyDescent="0.35">
      <c r="A14248" s="1"/>
    </row>
    <row r="14249" spans="1:1" x14ac:dyDescent="0.35">
      <c r="A14249" s="1"/>
    </row>
    <row r="14250" spans="1:1" x14ac:dyDescent="0.35">
      <c r="A14250" s="1"/>
    </row>
    <row r="14251" spans="1:1" x14ac:dyDescent="0.35">
      <c r="A14251" s="1"/>
    </row>
    <row r="14252" spans="1:1" x14ac:dyDescent="0.35">
      <c r="A14252" s="1"/>
    </row>
    <row r="14253" spans="1:1" x14ac:dyDescent="0.35">
      <c r="A14253" s="1"/>
    </row>
    <row r="14254" spans="1:1" x14ac:dyDescent="0.35">
      <c r="A14254" s="1"/>
    </row>
    <row r="14255" spans="1:1" x14ac:dyDescent="0.35">
      <c r="A14255" s="1"/>
    </row>
    <row r="14256" spans="1:1" x14ac:dyDescent="0.35">
      <c r="A14256" s="1"/>
    </row>
    <row r="14257" spans="1:1" x14ac:dyDescent="0.35">
      <c r="A14257" s="1"/>
    </row>
    <row r="14258" spans="1:1" x14ac:dyDescent="0.35">
      <c r="A14258" s="1"/>
    </row>
    <row r="14259" spans="1:1" x14ac:dyDescent="0.35">
      <c r="A14259" s="1"/>
    </row>
    <row r="14260" spans="1:1" x14ac:dyDescent="0.35">
      <c r="A14260" s="1"/>
    </row>
    <row r="14261" spans="1:1" x14ac:dyDescent="0.35">
      <c r="A14261" s="1"/>
    </row>
    <row r="14262" spans="1:1" x14ac:dyDescent="0.35">
      <c r="A14262" s="1"/>
    </row>
    <row r="14263" spans="1:1" x14ac:dyDescent="0.35">
      <c r="A14263" s="1"/>
    </row>
    <row r="14264" spans="1:1" x14ac:dyDescent="0.35">
      <c r="A14264" s="1"/>
    </row>
    <row r="14265" spans="1:1" x14ac:dyDescent="0.35">
      <c r="A14265" s="1"/>
    </row>
    <row r="14266" spans="1:1" x14ac:dyDescent="0.35">
      <c r="A14266" s="1"/>
    </row>
    <row r="14267" spans="1:1" x14ac:dyDescent="0.35">
      <c r="A14267" s="1"/>
    </row>
    <row r="14268" spans="1:1" x14ac:dyDescent="0.35">
      <c r="A14268" s="1"/>
    </row>
    <row r="14269" spans="1:1" x14ac:dyDescent="0.35">
      <c r="A14269" s="1"/>
    </row>
    <row r="14270" spans="1:1" x14ac:dyDescent="0.35">
      <c r="A14270" s="1"/>
    </row>
    <row r="14271" spans="1:1" x14ac:dyDescent="0.35">
      <c r="A14271" s="1"/>
    </row>
    <row r="14272" spans="1:1" x14ac:dyDescent="0.35">
      <c r="A14272" s="1"/>
    </row>
    <row r="14273" spans="1:1" x14ac:dyDescent="0.35">
      <c r="A14273" s="1"/>
    </row>
    <row r="14274" spans="1:1" x14ac:dyDescent="0.35">
      <c r="A14274" s="1"/>
    </row>
    <row r="14275" spans="1:1" x14ac:dyDescent="0.35">
      <c r="A14275" s="1"/>
    </row>
    <row r="14276" spans="1:1" x14ac:dyDescent="0.35">
      <c r="A14276" s="1"/>
    </row>
    <row r="14277" spans="1:1" x14ac:dyDescent="0.35">
      <c r="A14277" s="1"/>
    </row>
    <row r="14278" spans="1:1" x14ac:dyDescent="0.35">
      <c r="A14278" s="1"/>
    </row>
    <row r="14279" spans="1:1" x14ac:dyDescent="0.35">
      <c r="A14279" s="1"/>
    </row>
    <row r="14280" spans="1:1" x14ac:dyDescent="0.35">
      <c r="A14280" s="1"/>
    </row>
    <row r="14281" spans="1:1" x14ac:dyDescent="0.35">
      <c r="A14281" s="1"/>
    </row>
    <row r="14282" spans="1:1" x14ac:dyDescent="0.35">
      <c r="A14282" s="1"/>
    </row>
    <row r="14283" spans="1:1" x14ac:dyDescent="0.35">
      <c r="A14283" s="1"/>
    </row>
    <row r="14284" spans="1:1" x14ac:dyDescent="0.35">
      <c r="A14284" s="1"/>
    </row>
    <row r="14285" spans="1:1" x14ac:dyDescent="0.35">
      <c r="A14285" s="1"/>
    </row>
    <row r="14286" spans="1:1" x14ac:dyDescent="0.35">
      <c r="A14286" s="1"/>
    </row>
    <row r="14287" spans="1:1" x14ac:dyDescent="0.35">
      <c r="A14287" s="1"/>
    </row>
    <row r="14288" spans="1:1" x14ac:dyDescent="0.35">
      <c r="A14288" s="1"/>
    </row>
    <row r="14289" spans="1:1" x14ac:dyDescent="0.35">
      <c r="A14289" s="1"/>
    </row>
    <row r="14290" spans="1:1" x14ac:dyDescent="0.35">
      <c r="A14290" s="1"/>
    </row>
    <row r="14291" spans="1:1" x14ac:dyDescent="0.35">
      <c r="A14291" s="1"/>
    </row>
    <row r="14292" spans="1:1" x14ac:dyDescent="0.35">
      <c r="A14292" s="1"/>
    </row>
    <row r="14293" spans="1:1" x14ac:dyDescent="0.35">
      <c r="A14293" s="1"/>
    </row>
    <row r="14294" spans="1:1" x14ac:dyDescent="0.35">
      <c r="A14294" s="1"/>
    </row>
    <row r="14295" spans="1:1" x14ac:dyDescent="0.35">
      <c r="A14295" s="1"/>
    </row>
    <row r="14296" spans="1:1" x14ac:dyDescent="0.35">
      <c r="A14296" s="1"/>
    </row>
    <row r="14297" spans="1:1" x14ac:dyDescent="0.35">
      <c r="A14297" s="1"/>
    </row>
    <row r="14298" spans="1:1" x14ac:dyDescent="0.35">
      <c r="A14298" s="1"/>
    </row>
    <row r="14299" spans="1:1" x14ac:dyDescent="0.35">
      <c r="A14299" s="1"/>
    </row>
    <row r="14300" spans="1:1" x14ac:dyDescent="0.35">
      <c r="A14300" s="1"/>
    </row>
    <row r="14301" spans="1:1" x14ac:dyDescent="0.35">
      <c r="A14301" s="1"/>
    </row>
    <row r="14302" spans="1:1" x14ac:dyDescent="0.35">
      <c r="A14302" s="1"/>
    </row>
    <row r="14303" spans="1:1" x14ac:dyDescent="0.35">
      <c r="A14303" s="1"/>
    </row>
    <row r="14304" spans="1:1" x14ac:dyDescent="0.35">
      <c r="A14304" s="1"/>
    </row>
    <row r="14305" spans="1:1" x14ac:dyDescent="0.35">
      <c r="A14305" s="1"/>
    </row>
    <row r="14306" spans="1:1" x14ac:dyDescent="0.35">
      <c r="A14306" s="1"/>
    </row>
    <row r="14307" spans="1:1" x14ac:dyDescent="0.35">
      <c r="A14307" s="1"/>
    </row>
    <row r="14308" spans="1:1" x14ac:dyDescent="0.35">
      <c r="A14308" s="1"/>
    </row>
    <row r="14309" spans="1:1" x14ac:dyDescent="0.35">
      <c r="A14309" s="1"/>
    </row>
    <row r="14310" spans="1:1" x14ac:dyDescent="0.35">
      <c r="A14310" s="1"/>
    </row>
    <row r="14311" spans="1:1" x14ac:dyDescent="0.35">
      <c r="A14311" s="1"/>
    </row>
    <row r="14312" spans="1:1" x14ac:dyDescent="0.35">
      <c r="A14312" s="1"/>
    </row>
    <row r="14313" spans="1:1" x14ac:dyDescent="0.35">
      <c r="A14313" s="1"/>
    </row>
    <row r="14314" spans="1:1" x14ac:dyDescent="0.35">
      <c r="A14314" s="1"/>
    </row>
    <row r="14315" spans="1:1" x14ac:dyDescent="0.35">
      <c r="A14315" s="1"/>
    </row>
    <row r="14316" spans="1:1" x14ac:dyDescent="0.35">
      <c r="A14316" s="1"/>
    </row>
    <row r="14317" spans="1:1" x14ac:dyDescent="0.35">
      <c r="A14317" s="1"/>
    </row>
    <row r="14318" spans="1:1" x14ac:dyDescent="0.35">
      <c r="A14318" s="1"/>
    </row>
    <row r="14319" spans="1:1" x14ac:dyDescent="0.35">
      <c r="A14319" s="1"/>
    </row>
    <row r="14320" spans="1:1" x14ac:dyDescent="0.35">
      <c r="A14320" s="1"/>
    </row>
    <row r="14321" spans="1:1" x14ac:dyDescent="0.35">
      <c r="A14321" s="1"/>
    </row>
    <row r="14322" spans="1:1" x14ac:dyDescent="0.35">
      <c r="A14322" s="1"/>
    </row>
    <row r="14323" spans="1:1" x14ac:dyDescent="0.35">
      <c r="A14323" s="1"/>
    </row>
    <row r="14324" spans="1:1" x14ac:dyDescent="0.35">
      <c r="A14324" s="1"/>
    </row>
    <row r="14325" spans="1:1" x14ac:dyDescent="0.35">
      <c r="A14325" s="1"/>
    </row>
    <row r="14326" spans="1:1" x14ac:dyDescent="0.35">
      <c r="A14326" s="1"/>
    </row>
    <row r="14327" spans="1:1" x14ac:dyDescent="0.35">
      <c r="A14327" s="1"/>
    </row>
    <row r="14328" spans="1:1" x14ac:dyDescent="0.35">
      <c r="A14328" s="1"/>
    </row>
    <row r="14329" spans="1:1" x14ac:dyDescent="0.35">
      <c r="A14329" s="1"/>
    </row>
    <row r="14330" spans="1:1" x14ac:dyDescent="0.35">
      <c r="A14330" s="1"/>
    </row>
    <row r="14331" spans="1:1" x14ac:dyDescent="0.35">
      <c r="A14331" s="1"/>
    </row>
    <row r="14332" spans="1:1" x14ac:dyDescent="0.35">
      <c r="A14332" s="1"/>
    </row>
    <row r="14333" spans="1:1" x14ac:dyDescent="0.35">
      <c r="A14333" s="1"/>
    </row>
    <row r="14334" spans="1:1" x14ac:dyDescent="0.35">
      <c r="A14334" s="1"/>
    </row>
    <row r="14335" spans="1:1" x14ac:dyDescent="0.35">
      <c r="A14335" s="1"/>
    </row>
    <row r="14336" spans="1:1" x14ac:dyDescent="0.35">
      <c r="A14336" s="1"/>
    </row>
    <row r="14337" spans="1:1" x14ac:dyDescent="0.35">
      <c r="A14337" s="1"/>
    </row>
    <row r="14338" spans="1:1" x14ac:dyDescent="0.35">
      <c r="A14338" s="1"/>
    </row>
    <row r="14339" spans="1:1" x14ac:dyDescent="0.35">
      <c r="A14339" s="1"/>
    </row>
    <row r="14340" spans="1:1" x14ac:dyDescent="0.35">
      <c r="A14340" s="1"/>
    </row>
    <row r="14341" spans="1:1" x14ac:dyDescent="0.35">
      <c r="A14341" s="1"/>
    </row>
    <row r="14342" spans="1:1" x14ac:dyDescent="0.35">
      <c r="A14342" s="1"/>
    </row>
    <row r="14343" spans="1:1" x14ac:dyDescent="0.35">
      <c r="A14343" s="1"/>
    </row>
    <row r="14344" spans="1:1" x14ac:dyDescent="0.35">
      <c r="A14344" s="1"/>
    </row>
    <row r="14345" spans="1:1" x14ac:dyDescent="0.35">
      <c r="A14345" s="1"/>
    </row>
    <row r="14346" spans="1:1" x14ac:dyDescent="0.35">
      <c r="A14346" s="1"/>
    </row>
    <row r="14347" spans="1:1" x14ac:dyDescent="0.35">
      <c r="A14347" s="1"/>
    </row>
    <row r="14348" spans="1:1" x14ac:dyDescent="0.35">
      <c r="A14348" s="1"/>
    </row>
    <row r="14349" spans="1:1" x14ac:dyDescent="0.35">
      <c r="A14349" s="1"/>
    </row>
    <row r="14350" spans="1:1" x14ac:dyDescent="0.35">
      <c r="A14350" s="1"/>
    </row>
    <row r="14351" spans="1:1" x14ac:dyDescent="0.35">
      <c r="A14351" s="1"/>
    </row>
    <row r="14352" spans="1:1" x14ac:dyDescent="0.35">
      <c r="A14352" s="1"/>
    </row>
    <row r="14353" spans="1:1" x14ac:dyDescent="0.35">
      <c r="A14353" s="1"/>
    </row>
    <row r="14354" spans="1:1" x14ac:dyDescent="0.35">
      <c r="A14354" s="1"/>
    </row>
    <row r="14355" spans="1:1" x14ac:dyDescent="0.35">
      <c r="A14355" s="1"/>
    </row>
    <row r="14356" spans="1:1" x14ac:dyDescent="0.35">
      <c r="A14356" s="1"/>
    </row>
    <row r="14357" spans="1:1" x14ac:dyDescent="0.35">
      <c r="A14357" s="1"/>
    </row>
    <row r="14358" spans="1:1" x14ac:dyDescent="0.35">
      <c r="A14358" s="1"/>
    </row>
    <row r="14359" spans="1:1" x14ac:dyDescent="0.35">
      <c r="A14359" s="1"/>
    </row>
    <row r="14360" spans="1:1" x14ac:dyDescent="0.35">
      <c r="A14360" s="1"/>
    </row>
    <row r="14361" spans="1:1" x14ac:dyDescent="0.35">
      <c r="A14361" s="1"/>
    </row>
    <row r="14362" spans="1:1" x14ac:dyDescent="0.35">
      <c r="A14362" s="1"/>
    </row>
    <row r="14363" spans="1:1" x14ac:dyDescent="0.35">
      <c r="A14363" s="1"/>
    </row>
    <row r="14364" spans="1:1" x14ac:dyDescent="0.35">
      <c r="A14364" s="1"/>
    </row>
    <row r="14365" spans="1:1" x14ac:dyDescent="0.35">
      <c r="A14365" s="1"/>
    </row>
    <row r="14366" spans="1:1" x14ac:dyDescent="0.35">
      <c r="A14366" s="1"/>
    </row>
    <row r="14367" spans="1:1" x14ac:dyDescent="0.35">
      <c r="A14367" s="1"/>
    </row>
    <row r="14368" spans="1:1" x14ac:dyDescent="0.35">
      <c r="A14368" s="1"/>
    </row>
    <row r="14369" spans="1:1" x14ac:dyDescent="0.35">
      <c r="A14369" s="1"/>
    </row>
    <row r="14370" spans="1:1" x14ac:dyDescent="0.35">
      <c r="A14370" s="1"/>
    </row>
    <row r="14371" spans="1:1" x14ac:dyDescent="0.35">
      <c r="A14371" s="1"/>
    </row>
    <row r="14372" spans="1:1" x14ac:dyDescent="0.35">
      <c r="A14372" s="1"/>
    </row>
    <row r="14373" spans="1:1" x14ac:dyDescent="0.35">
      <c r="A14373" s="1"/>
    </row>
    <row r="14374" spans="1:1" x14ac:dyDescent="0.35">
      <c r="A14374" s="1"/>
    </row>
    <row r="14375" spans="1:1" x14ac:dyDescent="0.35">
      <c r="A14375" s="1"/>
    </row>
    <row r="14376" spans="1:1" x14ac:dyDescent="0.35">
      <c r="A14376" s="1"/>
    </row>
    <row r="14377" spans="1:1" x14ac:dyDescent="0.35">
      <c r="A14377" s="1"/>
    </row>
    <row r="14378" spans="1:1" x14ac:dyDescent="0.35">
      <c r="A14378" s="1"/>
    </row>
    <row r="14379" spans="1:1" x14ac:dyDescent="0.35">
      <c r="A14379" s="1"/>
    </row>
    <row r="14380" spans="1:1" x14ac:dyDescent="0.35">
      <c r="A14380" s="1"/>
    </row>
    <row r="14381" spans="1:1" x14ac:dyDescent="0.35">
      <c r="A14381" s="1"/>
    </row>
    <row r="14382" spans="1:1" x14ac:dyDescent="0.35">
      <c r="A14382" s="1"/>
    </row>
    <row r="14383" spans="1:1" x14ac:dyDescent="0.35">
      <c r="A14383" s="1"/>
    </row>
    <row r="14384" spans="1:1" x14ac:dyDescent="0.35">
      <c r="A14384" s="1"/>
    </row>
    <row r="14385" spans="1:1" x14ac:dyDescent="0.35">
      <c r="A14385" s="1"/>
    </row>
    <row r="14386" spans="1:1" x14ac:dyDescent="0.35">
      <c r="A14386" s="1"/>
    </row>
    <row r="14387" spans="1:1" x14ac:dyDescent="0.35">
      <c r="A14387" s="1"/>
    </row>
    <row r="14388" spans="1:1" x14ac:dyDescent="0.35">
      <c r="A14388" s="1"/>
    </row>
    <row r="14389" spans="1:1" x14ac:dyDescent="0.35">
      <c r="A14389" s="1"/>
    </row>
    <row r="14390" spans="1:1" x14ac:dyDescent="0.35">
      <c r="A14390" s="1"/>
    </row>
    <row r="14391" spans="1:1" x14ac:dyDescent="0.35">
      <c r="A14391" s="1"/>
    </row>
    <row r="14392" spans="1:1" x14ac:dyDescent="0.35">
      <c r="A14392" s="1"/>
    </row>
    <row r="14393" spans="1:1" x14ac:dyDescent="0.35">
      <c r="A14393" s="1"/>
    </row>
    <row r="14394" spans="1:1" x14ac:dyDescent="0.35">
      <c r="A14394" s="1"/>
    </row>
    <row r="14395" spans="1:1" x14ac:dyDescent="0.35">
      <c r="A14395" s="1"/>
    </row>
    <row r="14396" spans="1:1" x14ac:dyDescent="0.35">
      <c r="A14396" s="1"/>
    </row>
    <row r="14397" spans="1:1" x14ac:dyDescent="0.35">
      <c r="A14397" s="1"/>
    </row>
    <row r="14398" spans="1:1" x14ac:dyDescent="0.35">
      <c r="A14398" s="1"/>
    </row>
    <row r="14399" spans="1:1" x14ac:dyDescent="0.35">
      <c r="A14399" s="1"/>
    </row>
    <row r="14400" spans="1:1" x14ac:dyDescent="0.35">
      <c r="A14400" s="1"/>
    </row>
    <row r="14401" spans="1:1" x14ac:dyDescent="0.35">
      <c r="A14401" s="1"/>
    </row>
    <row r="14402" spans="1:1" x14ac:dyDescent="0.35">
      <c r="A14402" s="1"/>
    </row>
    <row r="14403" spans="1:1" x14ac:dyDescent="0.35">
      <c r="A14403" s="1"/>
    </row>
    <row r="14404" spans="1:1" x14ac:dyDescent="0.35">
      <c r="A14404" s="1"/>
    </row>
    <row r="14405" spans="1:1" x14ac:dyDescent="0.35">
      <c r="A14405" s="1"/>
    </row>
    <row r="14406" spans="1:1" x14ac:dyDescent="0.35">
      <c r="A14406" s="1"/>
    </row>
    <row r="14407" spans="1:1" x14ac:dyDescent="0.35">
      <c r="A14407" s="1"/>
    </row>
    <row r="14408" spans="1:1" x14ac:dyDescent="0.35">
      <c r="A14408" s="1"/>
    </row>
    <row r="14409" spans="1:1" x14ac:dyDescent="0.35">
      <c r="A14409" s="1"/>
    </row>
    <row r="14410" spans="1:1" x14ac:dyDescent="0.35">
      <c r="A14410" s="1"/>
    </row>
    <row r="14411" spans="1:1" x14ac:dyDescent="0.35">
      <c r="A14411" s="1"/>
    </row>
    <row r="14412" spans="1:1" x14ac:dyDescent="0.35">
      <c r="A14412" s="1"/>
    </row>
    <row r="14413" spans="1:1" x14ac:dyDescent="0.35">
      <c r="A14413" s="1"/>
    </row>
    <row r="14414" spans="1:1" x14ac:dyDescent="0.35">
      <c r="A14414" s="1"/>
    </row>
    <row r="14415" spans="1:1" x14ac:dyDescent="0.35">
      <c r="A14415" s="1"/>
    </row>
    <row r="14416" spans="1:1" x14ac:dyDescent="0.35">
      <c r="A14416" s="1"/>
    </row>
    <row r="14417" spans="1:1" x14ac:dyDescent="0.35">
      <c r="A14417" s="1"/>
    </row>
    <row r="14418" spans="1:1" x14ac:dyDescent="0.35">
      <c r="A14418" s="1"/>
    </row>
    <row r="14419" spans="1:1" x14ac:dyDescent="0.35">
      <c r="A14419" s="1"/>
    </row>
    <row r="14420" spans="1:1" x14ac:dyDescent="0.35">
      <c r="A14420" s="1"/>
    </row>
    <row r="14421" spans="1:1" x14ac:dyDescent="0.35">
      <c r="A14421" s="1"/>
    </row>
    <row r="14422" spans="1:1" x14ac:dyDescent="0.35">
      <c r="A14422" s="1"/>
    </row>
    <row r="14423" spans="1:1" x14ac:dyDescent="0.35">
      <c r="A14423" s="1"/>
    </row>
    <row r="14424" spans="1:1" x14ac:dyDescent="0.35">
      <c r="A14424" s="1"/>
    </row>
    <row r="14425" spans="1:1" x14ac:dyDescent="0.35">
      <c r="A14425" s="1"/>
    </row>
    <row r="14426" spans="1:1" x14ac:dyDescent="0.35">
      <c r="A14426" s="1"/>
    </row>
    <row r="14427" spans="1:1" x14ac:dyDescent="0.35">
      <c r="A14427" s="1"/>
    </row>
    <row r="14428" spans="1:1" x14ac:dyDescent="0.35">
      <c r="A14428" s="1"/>
    </row>
    <row r="14429" spans="1:1" x14ac:dyDescent="0.35">
      <c r="A14429" s="1"/>
    </row>
    <row r="14430" spans="1:1" x14ac:dyDescent="0.35">
      <c r="A14430" s="1"/>
    </row>
    <row r="14431" spans="1:1" x14ac:dyDescent="0.35">
      <c r="A14431" s="1"/>
    </row>
    <row r="14432" spans="1:1" x14ac:dyDescent="0.35">
      <c r="A14432" s="1"/>
    </row>
    <row r="14433" spans="1:1" x14ac:dyDescent="0.35">
      <c r="A14433" s="1"/>
    </row>
    <row r="14434" spans="1:1" x14ac:dyDescent="0.35">
      <c r="A14434" s="1"/>
    </row>
    <row r="14435" spans="1:1" x14ac:dyDescent="0.35">
      <c r="A14435" s="1"/>
    </row>
    <row r="14436" spans="1:1" x14ac:dyDescent="0.35">
      <c r="A14436" s="1"/>
    </row>
    <row r="14437" spans="1:1" x14ac:dyDescent="0.35">
      <c r="A14437" s="1"/>
    </row>
    <row r="14438" spans="1:1" x14ac:dyDescent="0.35">
      <c r="A14438" s="1"/>
    </row>
    <row r="14439" spans="1:1" x14ac:dyDescent="0.35">
      <c r="A14439" s="1"/>
    </row>
    <row r="14440" spans="1:1" x14ac:dyDescent="0.35">
      <c r="A14440" s="1"/>
    </row>
    <row r="14441" spans="1:1" x14ac:dyDescent="0.35">
      <c r="A14441" s="1"/>
    </row>
    <row r="14442" spans="1:1" x14ac:dyDescent="0.35">
      <c r="A14442" s="1"/>
    </row>
    <row r="14443" spans="1:1" x14ac:dyDescent="0.35">
      <c r="A14443" s="1"/>
    </row>
    <row r="14444" spans="1:1" x14ac:dyDescent="0.35">
      <c r="A14444" s="1"/>
    </row>
    <row r="14445" spans="1:1" x14ac:dyDescent="0.35">
      <c r="A14445" s="1"/>
    </row>
    <row r="14446" spans="1:1" x14ac:dyDescent="0.35">
      <c r="A14446" s="1"/>
    </row>
    <row r="14447" spans="1:1" x14ac:dyDescent="0.35">
      <c r="A14447" s="1"/>
    </row>
    <row r="14448" spans="1:1" x14ac:dyDescent="0.35">
      <c r="A14448" s="1"/>
    </row>
    <row r="14449" spans="1:1" x14ac:dyDescent="0.35">
      <c r="A14449" s="1"/>
    </row>
    <row r="14450" spans="1:1" x14ac:dyDescent="0.35">
      <c r="A14450" s="1"/>
    </row>
    <row r="14451" spans="1:1" x14ac:dyDescent="0.35">
      <c r="A14451" s="1"/>
    </row>
    <row r="14452" spans="1:1" x14ac:dyDescent="0.35">
      <c r="A14452" s="1"/>
    </row>
    <row r="14453" spans="1:1" x14ac:dyDescent="0.35">
      <c r="A14453" s="1"/>
    </row>
    <row r="14454" spans="1:1" x14ac:dyDescent="0.35">
      <c r="A14454" s="1"/>
    </row>
    <row r="14455" spans="1:1" x14ac:dyDescent="0.35">
      <c r="A14455" s="1"/>
    </row>
    <row r="14456" spans="1:1" x14ac:dyDescent="0.35">
      <c r="A14456" s="1"/>
    </row>
    <row r="14457" spans="1:1" x14ac:dyDescent="0.35">
      <c r="A14457" s="1"/>
    </row>
    <row r="14458" spans="1:1" x14ac:dyDescent="0.35">
      <c r="A14458" s="1"/>
    </row>
    <row r="14459" spans="1:1" x14ac:dyDescent="0.35">
      <c r="A14459" s="1"/>
    </row>
    <row r="14460" spans="1:1" x14ac:dyDescent="0.35">
      <c r="A14460" s="1"/>
    </row>
    <row r="14461" spans="1:1" x14ac:dyDescent="0.35">
      <c r="A14461" s="1"/>
    </row>
    <row r="14462" spans="1:1" x14ac:dyDescent="0.35">
      <c r="A14462" s="1"/>
    </row>
    <row r="14463" spans="1:1" x14ac:dyDescent="0.35">
      <c r="A14463" s="1"/>
    </row>
    <row r="14464" spans="1:1" x14ac:dyDescent="0.35">
      <c r="A14464" s="1"/>
    </row>
    <row r="14465" spans="1:1" x14ac:dyDescent="0.35">
      <c r="A14465" s="1"/>
    </row>
    <row r="14466" spans="1:1" x14ac:dyDescent="0.35">
      <c r="A14466" s="1"/>
    </row>
    <row r="14467" spans="1:1" x14ac:dyDescent="0.35">
      <c r="A14467" s="1"/>
    </row>
    <row r="14468" spans="1:1" x14ac:dyDescent="0.35">
      <c r="A14468" s="1"/>
    </row>
    <row r="14469" spans="1:1" x14ac:dyDescent="0.35">
      <c r="A14469" s="1"/>
    </row>
    <row r="14470" spans="1:1" x14ac:dyDescent="0.35">
      <c r="A14470" s="1"/>
    </row>
    <row r="14471" spans="1:1" x14ac:dyDescent="0.35">
      <c r="A14471" s="1"/>
    </row>
    <row r="14472" spans="1:1" x14ac:dyDescent="0.35">
      <c r="A14472" s="1"/>
    </row>
    <row r="14473" spans="1:1" x14ac:dyDescent="0.35">
      <c r="A14473" s="1"/>
    </row>
    <row r="14474" spans="1:1" x14ac:dyDescent="0.35">
      <c r="A14474" s="1"/>
    </row>
    <row r="14475" spans="1:1" x14ac:dyDescent="0.35">
      <c r="A14475" s="1"/>
    </row>
    <row r="14476" spans="1:1" x14ac:dyDescent="0.35">
      <c r="A14476" s="1"/>
    </row>
    <row r="14477" spans="1:1" x14ac:dyDescent="0.35">
      <c r="A14477" s="1"/>
    </row>
    <row r="14478" spans="1:1" x14ac:dyDescent="0.35">
      <c r="A14478" s="1"/>
    </row>
    <row r="14479" spans="1:1" x14ac:dyDescent="0.35">
      <c r="A14479" s="1"/>
    </row>
    <row r="14480" spans="1:1" x14ac:dyDescent="0.35">
      <c r="A14480" s="1"/>
    </row>
    <row r="14481" spans="1:1" x14ac:dyDescent="0.35">
      <c r="A14481" s="1"/>
    </row>
    <row r="14482" spans="1:1" x14ac:dyDescent="0.35">
      <c r="A14482" s="1"/>
    </row>
    <row r="14483" spans="1:1" x14ac:dyDescent="0.35">
      <c r="A14483" s="1"/>
    </row>
    <row r="14484" spans="1:1" x14ac:dyDescent="0.35">
      <c r="A14484" s="1"/>
    </row>
    <row r="14485" spans="1:1" x14ac:dyDescent="0.35">
      <c r="A14485" s="1"/>
    </row>
    <row r="14486" spans="1:1" x14ac:dyDescent="0.35">
      <c r="A14486" s="1"/>
    </row>
    <row r="14487" spans="1:1" x14ac:dyDescent="0.35">
      <c r="A14487" s="1"/>
    </row>
    <row r="14488" spans="1:1" x14ac:dyDescent="0.35">
      <c r="A14488" s="1"/>
    </row>
    <row r="14489" spans="1:1" x14ac:dyDescent="0.35">
      <c r="A14489" s="1"/>
    </row>
    <row r="14490" spans="1:1" x14ac:dyDescent="0.35">
      <c r="A14490" s="1"/>
    </row>
    <row r="14491" spans="1:1" x14ac:dyDescent="0.35">
      <c r="A14491" s="1"/>
    </row>
    <row r="14492" spans="1:1" x14ac:dyDescent="0.35">
      <c r="A14492" s="1"/>
    </row>
    <row r="14493" spans="1:1" x14ac:dyDescent="0.35">
      <c r="A14493" s="1"/>
    </row>
    <row r="14494" spans="1:1" x14ac:dyDescent="0.35">
      <c r="A14494" s="1"/>
    </row>
    <row r="14495" spans="1:1" x14ac:dyDescent="0.35">
      <c r="A14495" s="1"/>
    </row>
    <row r="14496" spans="1:1" x14ac:dyDescent="0.35">
      <c r="A14496" s="1"/>
    </row>
    <row r="14497" spans="1:1" x14ac:dyDescent="0.35">
      <c r="A14497" s="1"/>
    </row>
    <row r="14498" spans="1:1" x14ac:dyDescent="0.35">
      <c r="A14498" s="1"/>
    </row>
    <row r="14499" spans="1:1" x14ac:dyDescent="0.35">
      <c r="A14499" s="1"/>
    </row>
    <row r="14500" spans="1:1" x14ac:dyDescent="0.35">
      <c r="A14500" s="1"/>
    </row>
    <row r="14501" spans="1:1" x14ac:dyDescent="0.35">
      <c r="A14501" s="1"/>
    </row>
    <row r="14502" spans="1:1" x14ac:dyDescent="0.35">
      <c r="A14502" s="1"/>
    </row>
    <row r="14503" spans="1:1" x14ac:dyDescent="0.35">
      <c r="A14503" s="1"/>
    </row>
    <row r="14504" spans="1:1" x14ac:dyDescent="0.35">
      <c r="A14504" s="1"/>
    </row>
    <row r="14505" spans="1:1" x14ac:dyDescent="0.35">
      <c r="A14505" s="1"/>
    </row>
    <row r="14506" spans="1:1" x14ac:dyDescent="0.35">
      <c r="A14506" s="1"/>
    </row>
    <row r="14507" spans="1:1" x14ac:dyDescent="0.35">
      <c r="A14507" s="1"/>
    </row>
    <row r="14508" spans="1:1" x14ac:dyDescent="0.35">
      <c r="A14508" s="1"/>
    </row>
    <row r="14509" spans="1:1" x14ac:dyDescent="0.35">
      <c r="A14509" s="1"/>
    </row>
    <row r="14510" spans="1:1" x14ac:dyDescent="0.35">
      <c r="A14510" s="1"/>
    </row>
    <row r="14511" spans="1:1" x14ac:dyDescent="0.35">
      <c r="A14511" s="1"/>
    </row>
    <row r="14512" spans="1:1" x14ac:dyDescent="0.35">
      <c r="A14512" s="1"/>
    </row>
    <row r="14513" spans="1:1" x14ac:dyDescent="0.35">
      <c r="A14513" s="1"/>
    </row>
    <row r="14514" spans="1:1" x14ac:dyDescent="0.35">
      <c r="A14514" s="1"/>
    </row>
    <row r="14515" spans="1:1" x14ac:dyDescent="0.35">
      <c r="A14515" s="1"/>
    </row>
    <row r="14516" spans="1:1" x14ac:dyDescent="0.35">
      <c r="A14516" s="1"/>
    </row>
    <row r="14517" spans="1:1" x14ac:dyDescent="0.35">
      <c r="A14517" s="1"/>
    </row>
    <row r="14518" spans="1:1" x14ac:dyDescent="0.35">
      <c r="A14518" s="1"/>
    </row>
    <row r="14519" spans="1:1" x14ac:dyDescent="0.35">
      <c r="A14519" s="1"/>
    </row>
    <row r="14520" spans="1:1" x14ac:dyDescent="0.35">
      <c r="A14520" s="1"/>
    </row>
    <row r="14521" spans="1:1" x14ac:dyDescent="0.35">
      <c r="A14521" s="1"/>
    </row>
    <row r="14522" spans="1:1" x14ac:dyDescent="0.35">
      <c r="A14522" s="1"/>
    </row>
    <row r="14523" spans="1:1" x14ac:dyDescent="0.35">
      <c r="A14523" s="1"/>
    </row>
    <row r="14524" spans="1:1" x14ac:dyDescent="0.35">
      <c r="A14524" s="1"/>
    </row>
    <row r="14525" spans="1:1" x14ac:dyDescent="0.35">
      <c r="A14525" s="1"/>
    </row>
    <row r="14526" spans="1:1" x14ac:dyDescent="0.35">
      <c r="A14526" s="1"/>
    </row>
    <row r="14527" spans="1:1" x14ac:dyDescent="0.35">
      <c r="A14527" s="1"/>
    </row>
    <row r="14528" spans="1:1" x14ac:dyDescent="0.35">
      <c r="A14528" s="1"/>
    </row>
    <row r="14529" spans="1:1" x14ac:dyDescent="0.35">
      <c r="A14529" s="1"/>
    </row>
    <row r="14530" spans="1:1" x14ac:dyDescent="0.35">
      <c r="A14530" s="1"/>
    </row>
    <row r="14531" spans="1:1" x14ac:dyDescent="0.35">
      <c r="A14531" s="1"/>
    </row>
    <row r="14532" spans="1:1" x14ac:dyDescent="0.35">
      <c r="A14532" s="1"/>
    </row>
    <row r="14533" spans="1:1" x14ac:dyDescent="0.35">
      <c r="A14533" s="1"/>
    </row>
    <row r="14534" spans="1:1" x14ac:dyDescent="0.35">
      <c r="A14534" s="1"/>
    </row>
    <row r="14535" spans="1:1" x14ac:dyDescent="0.35">
      <c r="A14535" s="1"/>
    </row>
    <row r="14536" spans="1:1" x14ac:dyDescent="0.35">
      <c r="A14536" s="1"/>
    </row>
    <row r="14537" spans="1:1" x14ac:dyDescent="0.35">
      <c r="A14537" s="1"/>
    </row>
    <row r="14538" spans="1:1" x14ac:dyDescent="0.35">
      <c r="A14538" s="1"/>
    </row>
    <row r="14539" spans="1:1" x14ac:dyDescent="0.35">
      <c r="A14539" s="1"/>
    </row>
    <row r="14540" spans="1:1" x14ac:dyDescent="0.35">
      <c r="A14540" s="1"/>
    </row>
    <row r="14541" spans="1:1" x14ac:dyDescent="0.35">
      <c r="A14541" s="1"/>
    </row>
    <row r="14542" spans="1:1" x14ac:dyDescent="0.35">
      <c r="A14542" s="1"/>
    </row>
    <row r="14543" spans="1:1" x14ac:dyDescent="0.35">
      <c r="A14543" s="1"/>
    </row>
    <row r="14544" spans="1:1" x14ac:dyDescent="0.35">
      <c r="A14544" s="1"/>
    </row>
    <row r="14545" spans="1:1" x14ac:dyDescent="0.35">
      <c r="A14545" s="1"/>
    </row>
    <row r="14546" spans="1:1" x14ac:dyDescent="0.35">
      <c r="A14546" s="1"/>
    </row>
    <row r="14547" spans="1:1" x14ac:dyDescent="0.35">
      <c r="A14547" s="1"/>
    </row>
    <row r="14548" spans="1:1" x14ac:dyDescent="0.35">
      <c r="A14548" s="1"/>
    </row>
    <row r="14549" spans="1:1" x14ac:dyDescent="0.35">
      <c r="A14549" s="1"/>
    </row>
    <row r="14550" spans="1:1" x14ac:dyDescent="0.35">
      <c r="A14550" s="1"/>
    </row>
    <row r="14551" spans="1:1" x14ac:dyDescent="0.35">
      <c r="A14551" s="1"/>
    </row>
    <row r="14552" spans="1:1" x14ac:dyDescent="0.35">
      <c r="A14552" s="1"/>
    </row>
    <row r="14553" spans="1:1" x14ac:dyDescent="0.35">
      <c r="A14553" s="1"/>
    </row>
    <row r="14554" spans="1:1" x14ac:dyDescent="0.35">
      <c r="A14554" s="1"/>
    </row>
    <row r="14555" spans="1:1" x14ac:dyDescent="0.35">
      <c r="A14555" s="1"/>
    </row>
    <row r="14556" spans="1:1" x14ac:dyDescent="0.35">
      <c r="A14556" s="1"/>
    </row>
    <row r="14557" spans="1:1" x14ac:dyDescent="0.35">
      <c r="A14557" s="1"/>
    </row>
    <row r="14558" spans="1:1" x14ac:dyDescent="0.35">
      <c r="A14558" s="1"/>
    </row>
    <row r="14559" spans="1:1" x14ac:dyDescent="0.35">
      <c r="A14559" s="1"/>
    </row>
    <row r="14560" spans="1:1" x14ac:dyDescent="0.35">
      <c r="A14560" s="1"/>
    </row>
    <row r="14561" spans="1:1" x14ac:dyDescent="0.35">
      <c r="A14561" s="1"/>
    </row>
    <row r="14562" spans="1:1" x14ac:dyDescent="0.35">
      <c r="A14562" s="1"/>
    </row>
    <row r="14563" spans="1:1" x14ac:dyDescent="0.35">
      <c r="A14563" s="1"/>
    </row>
    <row r="14564" spans="1:1" x14ac:dyDescent="0.35">
      <c r="A14564" s="1"/>
    </row>
    <row r="14565" spans="1:1" x14ac:dyDescent="0.35">
      <c r="A14565" s="1"/>
    </row>
    <row r="14566" spans="1:1" x14ac:dyDescent="0.35">
      <c r="A14566" s="1"/>
    </row>
    <row r="14567" spans="1:1" x14ac:dyDescent="0.35">
      <c r="A14567" s="1"/>
    </row>
    <row r="14568" spans="1:1" x14ac:dyDescent="0.35">
      <c r="A14568" s="1"/>
    </row>
    <row r="14569" spans="1:1" x14ac:dyDescent="0.35">
      <c r="A14569" s="1"/>
    </row>
    <row r="14570" spans="1:1" x14ac:dyDescent="0.35">
      <c r="A14570" s="1"/>
    </row>
    <row r="14571" spans="1:1" x14ac:dyDescent="0.35">
      <c r="A14571" s="1"/>
    </row>
    <row r="14572" spans="1:1" x14ac:dyDescent="0.35">
      <c r="A14572" s="1"/>
    </row>
    <row r="14573" spans="1:1" x14ac:dyDescent="0.35">
      <c r="A14573" s="1"/>
    </row>
    <row r="14574" spans="1:1" x14ac:dyDescent="0.35">
      <c r="A14574" s="1"/>
    </row>
    <row r="14575" spans="1:1" x14ac:dyDescent="0.35">
      <c r="A14575" s="1"/>
    </row>
    <row r="14576" spans="1:1" x14ac:dyDescent="0.35">
      <c r="A14576" s="1"/>
    </row>
    <row r="14577" spans="1:1" x14ac:dyDescent="0.35">
      <c r="A14577" s="1"/>
    </row>
    <row r="14578" spans="1:1" x14ac:dyDescent="0.35">
      <c r="A14578" s="1"/>
    </row>
    <row r="14579" spans="1:1" x14ac:dyDescent="0.35">
      <c r="A14579" s="1"/>
    </row>
    <row r="14580" spans="1:1" x14ac:dyDescent="0.35">
      <c r="A14580" s="1"/>
    </row>
    <row r="14581" spans="1:1" x14ac:dyDescent="0.35">
      <c r="A14581" s="1"/>
    </row>
    <row r="14582" spans="1:1" x14ac:dyDescent="0.35">
      <c r="A14582" s="1"/>
    </row>
    <row r="14583" spans="1:1" x14ac:dyDescent="0.35">
      <c r="A14583" s="1"/>
    </row>
    <row r="14584" spans="1:1" x14ac:dyDescent="0.35">
      <c r="A14584" s="1"/>
    </row>
    <row r="14585" spans="1:1" x14ac:dyDescent="0.35">
      <c r="A14585" s="1"/>
    </row>
    <row r="14586" spans="1:1" x14ac:dyDescent="0.35">
      <c r="A14586" s="1"/>
    </row>
    <row r="14587" spans="1:1" x14ac:dyDescent="0.35">
      <c r="A14587" s="1"/>
    </row>
    <row r="14588" spans="1:1" x14ac:dyDescent="0.35">
      <c r="A14588" s="1"/>
    </row>
    <row r="14589" spans="1:1" x14ac:dyDescent="0.35">
      <c r="A14589" s="1"/>
    </row>
    <row r="14590" spans="1:1" x14ac:dyDescent="0.35">
      <c r="A14590" s="1"/>
    </row>
    <row r="14591" spans="1:1" x14ac:dyDescent="0.35">
      <c r="A14591" s="1"/>
    </row>
    <row r="14592" spans="1:1" x14ac:dyDescent="0.35">
      <c r="A14592" s="1"/>
    </row>
    <row r="14593" spans="1:1" x14ac:dyDescent="0.35">
      <c r="A14593" s="1"/>
    </row>
    <row r="14594" spans="1:1" x14ac:dyDescent="0.35">
      <c r="A14594" s="1"/>
    </row>
    <row r="14595" spans="1:1" x14ac:dyDescent="0.35">
      <c r="A14595" s="1"/>
    </row>
    <row r="14596" spans="1:1" x14ac:dyDescent="0.35">
      <c r="A14596" s="1"/>
    </row>
    <row r="14597" spans="1:1" x14ac:dyDescent="0.35">
      <c r="A14597" s="1"/>
    </row>
    <row r="14598" spans="1:1" x14ac:dyDescent="0.35">
      <c r="A14598" s="1"/>
    </row>
    <row r="14599" spans="1:1" x14ac:dyDescent="0.35">
      <c r="A14599" s="1"/>
    </row>
    <row r="14600" spans="1:1" x14ac:dyDescent="0.35">
      <c r="A14600" s="1"/>
    </row>
    <row r="14601" spans="1:1" x14ac:dyDescent="0.35">
      <c r="A14601" s="1"/>
    </row>
    <row r="14602" spans="1:1" x14ac:dyDescent="0.35">
      <c r="A14602" s="1"/>
    </row>
    <row r="14603" spans="1:1" x14ac:dyDescent="0.35">
      <c r="A14603" s="1"/>
    </row>
    <row r="14604" spans="1:1" x14ac:dyDescent="0.35">
      <c r="A14604" s="1"/>
    </row>
    <row r="14605" spans="1:1" x14ac:dyDescent="0.35">
      <c r="A14605" s="1"/>
    </row>
    <row r="14606" spans="1:1" x14ac:dyDescent="0.35">
      <c r="A14606" s="1"/>
    </row>
    <row r="14607" spans="1:1" x14ac:dyDescent="0.35">
      <c r="A14607" s="1"/>
    </row>
    <row r="14608" spans="1:1" x14ac:dyDescent="0.35">
      <c r="A14608" s="1"/>
    </row>
    <row r="14609" spans="1:1" x14ac:dyDescent="0.35">
      <c r="A14609" s="1"/>
    </row>
    <row r="14610" spans="1:1" x14ac:dyDescent="0.35">
      <c r="A14610" s="1"/>
    </row>
    <row r="14611" spans="1:1" x14ac:dyDescent="0.35">
      <c r="A14611" s="1"/>
    </row>
    <row r="14612" spans="1:1" x14ac:dyDescent="0.35">
      <c r="A14612" s="1"/>
    </row>
    <row r="14613" spans="1:1" x14ac:dyDescent="0.35">
      <c r="A14613" s="1"/>
    </row>
    <row r="14614" spans="1:1" x14ac:dyDescent="0.35">
      <c r="A14614" s="1"/>
    </row>
    <row r="14615" spans="1:1" x14ac:dyDescent="0.35">
      <c r="A14615" s="1"/>
    </row>
    <row r="14616" spans="1:1" x14ac:dyDescent="0.35">
      <c r="A14616" s="1"/>
    </row>
    <row r="14617" spans="1:1" x14ac:dyDescent="0.35">
      <c r="A14617" s="1"/>
    </row>
    <row r="14618" spans="1:1" x14ac:dyDescent="0.35">
      <c r="A14618" s="1"/>
    </row>
    <row r="14619" spans="1:1" x14ac:dyDescent="0.35">
      <c r="A14619" s="1"/>
    </row>
    <row r="14620" spans="1:1" x14ac:dyDescent="0.35">
      <c r="A14620" s="1"/>
    </row>
    <row r="14621" spans="1:1" x14ac:dyDescent="0.35">
      <c r="A14621" s="1"/>
    </row>
    <row r="14622" spans="1:1" x14ac:dyDescent="0.35">
      <c r="A14622" s="1"/>
    </row>
    <row r="14623" spans="1:1" x14ac:dyDescent="0.35">
      <c r="A14623" s="1"/>
    </row>
    <row r="14624" spans="1:1" x14ac:dyDescent="0.35">
      <c r="A14624" s="1"/>
    </row>
    <row r="14625" spans="1:1" x14ac:dyDescent="0.35">
      <c r="A14625" s="1"/>
    </row>
    <row r="14626" spans="1:1" x14ac:dyDescent="0.35">
      <c r="A14626" s="1"/>
    </row>
    <row r="14627" spans="1:1" x14ac:dyDescent="0.35">
      <c r="A14627" s="1"/>
    </row>
    <row r="14628" spans="1:1" x14ac:dyDescent="0.35">
      <c r="A14628" s="1"/>
    </row>
    <row r="14629" spans="1:1" x14ac:dyDescent="0.35">
      <c r="A14629" s="1"/>
    </row>
    <row r="14630" spans="1:1" x14ac:dyDescent="0.35">
      <c r="A14630" s="1"/>
    </row>
    <row r="14631" spans="1:1" x14ac:dyDescent="0.35">
      <c r="A14631" s="1"/>
    </row>
    <row r="14632" spans="1:1" x14ac:dyDescent="0.35">
      <c r="A14632" s="1"/>
    </row>
    <row r="14633" spans="1:1" x14ac:dyDescent="0.35">
      <c r="A14633" s="1"/>
    </row>
    <row r="14634" spans="1:1" x14ac:dyDescent="0.35">
      <c r="A14634" s="1"/>
    </row>
    <row r="14635" spans="1:1" x14ac:dyDescent="0.35">
      <c r="A14635" s="1"/>
    </row>
    <row r="14636" spans="1:1" x14ac:dyDescent="0.35">
      <c r="A14636" s="1"/>
    </row>
    <row r="14637" spans="1:1" x14ac:dyDescent="0.35">
      <c r="A14637" s="1"/>
    </row>
    <row r="14638" spans="1:1" x14ac:dyDescent="0.35">
      <c r="A14638" s="1"/>
    </row>
    <row r="14639" spans="1:1" x14ac:dyDescent="0.35">
      <c r="A14639" s="1"/>
    </row>
    <row r="14640" spans="1:1" x14ac:dyDescent="0.35">
      <c r="A14640" s="1"/>
    </row>
    <row r="14641" spans="1:1" x14ac:dyDescent="0.35">
      <c r="A14641" s="1"/>
    </row>
    <row r="14642" spans="1:1" x14ac:dyDescent="0.35">
      <c r="A14642" s="1"/>
    </row>
    <row r="14643" spans="1:1" x14ac:dyDescent="0.35">
      <c r="A14643" s="1"/>
    </row>
    <row r="14644" spans="1:1" x14ac:dyDescent="0.35">
      <c r="A14644" s="1"/>
    </row>
    <row r="14645" spans="1:1" x14ac:dyDescent="0.35">
      <c r="A14645" s="1"/>
    </row>
    <row r="14646" spans="1:1" x14ac:dyDescent="0.35">
      <c r="A14646" s="1"/>
    </row>
    <row r="14647" spans="1:1" x14ac:dyDescent="0.35">
      <c r="A14647" s="1"/>
    </row>
    <row r="14648" spans="1:1" x14ac:dyDescent="0.35">
      <c r="A14648" s="1"/>
    </row>
    <row r="14649" spans="1:1" x14ac:dyDescent="0.35">
      <c r="A14649" s="1"/>
    </row>
    <row r="14650" spans="1:1" x14ac:dyDescent="0.35">
      <c r="A14650" s="1"/>
    </row>
    <row r="14651" spans="1:1" x14ac:dyDescent="0.35">
      <c r="A14651" s="1"/>
    </row>
    <row r="14652" spans="1:1" x14ac:dyDescent="0.35">
      <c r="A14652" s="1"/>
    </row>
    <row r="14653" spans="1:1" x14ac:dyDescent="0.35">
      <c r="A14653" s="1"/>
    </row>
    <row r="14654" spans="1:1" x14ac:dyDescent="0.35">
      <c r="A14654" s="1"/>
    </row>
    <row r="14655" spans="1:1" x14ac:dyDescent="0.35">
      <c r="A14655" s="1"/>
    </row>
    <row r="14656" spans="1:1" x14ac:dyDescent="0.35">
      <c r="A14656" s="1"/>
    </row>
    <row r="14657" spans="1:1" x14ac:dyDescent="0.35">
      <c r="A14657" s="1"/>
    </row>
    <row r="14658" spans="1:1" x14ac:dyDescent="0.35">
      <c r="A14658" s="1"/>
    </row>
    <row r="14659" spans="1:1" x14ac:dyDescent="0.35">
      <c r="A14659" s="1"/>
    </row>
    <row r="14660" spans="1:1" x14ac:dyDescent="0.35">
      <c r="A14660" s="1"/>
    </row>
    <row r="14661" spans="1:1" x14ac:dyDescent="0.35">
      <c r="A14661" s="1"/>
    </row>
    <row r="14662" spans="1:1" x14ac:dyDescent="0.35">
      <c r="A14662" s="1"/>
    </row>
    <row r="14663" spans="1:1" x14ac:dyDescent="0.35">
      <c r="A14663" s="1"/>
    </row>
    <row r="14664" spans="1:1" x14ac:dyDescent="0.35">
      <c r="A14664" s="1"/>
    </row>
    <row r="14665" spans="1:1" x14ac:dyDescent="0.35">
      <c r="A14665" s="1"/>
    </row>
    <row r="14666" spans="1:1" x14ac:dyDescent="0.35">
      <c r="A14666" s="1"/>
    </row>
    <row r="14667" spans="1:1" x14ac:dyDescent="0.35">
      <c r="A14667" s="1"/>
    </row>
    <row r="14668" spans="1:1" x14ac:dyDescent="0.35">
      <c r="A14668" s="1"/>
    </row>
    <row r="14669" spans="1:1" x14ac:dyDescent="0.35">
      <c r="A14669" s="1"/>
    </row>
    <row r="14670" spans="1:1" x14ac:dyDescent="0.35">
      <c r="A14670" s="1"/>
    </row>
    <row r="14671" spans="1:1" x14ac:dyDescent="0.35">
      <c r="A14671" s="1"/>
    </row>
    <row r="14672" spans="1:1" x14ac:dyDescent="0.35">
      <c r="A14672" s="1"/>
    </row>
    <row r="14673" spans="1:1" x14ac:dyDescent="0.35">
      <c r="A14673" s="1"/>
    </row>
    <row r="14674" spans="1:1" x14ac:dyDescent="0.35">
      <c r="A14674" s="1"/>
    </row>
    <row r="14675" spans="1:1" x14ac:dyDescent="0.35">
      <c r="A14675" s="1"/>
    </row>
    <row r="14676" spans="1:1" x14ac:dyDescent="0.35">
      <c r="A14676" s="1"/>
    </row>
    <row r="14677" spans="1:1" x14ac:dyDescent="0.35">
      <c r="A14677" s="1"/>
    </row>
    <row r="14678" spans="1:1" x14ac:dyDescent="0.35">
      <c r="A14678" s="1"/>
    </row>
    <row r="14679" spans="1:1" x14ac:dyDescent="0.35">
      <c r="A14679" s="1"/>
    </row>
    <row r="14680" spans="1:1" x14ac:dyDescent="0.35">
      <c r="A14680" s="1"/>
    </row>
    <row r="14681" spans="1:1" x14ac:dyDescent="0.35">
      <c r="A14681" s="1"/>
    </row>
    <row r="14682" spans="1:1" x14ac:dyDescent="0.35">
      <c r="A14682" s="1"/>
    </row>
    <row r="14683" spans="1:1" x14ac:dyDescent="0.35">
      <c r="A14683" s="1"/>
    </row>
    <row r="14684" spans="1:1" x14ac:dyDescent="0.35">
      <c r="A14684" s="1"/>
    </row>
    <row r="14685" spans="1:1" x14ac:dyDescent="0.35">
      <c r="A14685" s="1"/>
    </row>
    <row r="14686" spans="1:1" x14ac:dyDescent="0.35">
      <c r="A14686" s="1"/>
    </row>
    <row r="14687" spans="1:1" x14ac:dyDescent="0.35">
      <c r="A14687" s="1"/>
    </row>
    <row r="14688" spans="1:1" x14ac:dyDescent="0.35">
      <c r="A14688" s="1"/>
    </row>
    <row r="14689" spans="1:1" x14ac:dyDescent="0.35">
      <c r="A14689" s="1"/>
    </row>
    <row r="14690" spans="1:1" x14ac:dyDescent="0.35">
      <c r="A14690" s="1"/>
    </row>
    <row r="14691" spans="1:1" x14ac:dyDescent="0.35">
      <c r="A14691" s="1"/>
    </row>
    <row r="14692" spans="1:1" x14ac:dyDescent="0.35">
      <c r="A14692" s="1"/>
    </row>
    <row r="14693" spans="1:1" x14ac:dyDescent="0.35">
      <c r="A14693" s="1"/>
    </row>
    <row r="14694" spans="1:1" x14ac:dyDescent="0.35">
      <c r="A14694" s="1"/>
    </row>
    <row r="14695" spans="1:1" x14ac:dyDescent="0.35">
      <c r="A14695" s="1"/>
    </row>
    <row r="14696" spans="1:1" x14ac:dyDescent="0.35">
      <c r="A14696" s="1"/>
    </row>
    <row r="14697" spans="1:1" x14ac:dyDescent="0.35">
      <c r="A14697" s="1"/>
    </row>
    <row r="14698" spans="1:1" x14ac:dyDescent="0.35">
      <c r="A14698" s="1"/>
    </row>
    <row r="14699" spans="1:1" x14ac:dyDescent="0.35">
      <c r="A14699" s="1"/>
    </row>
    <row r="14700" spans="1:1" x14ac:dyDescent="0.35">
      <c r="A14700" s="1"/>
    </row>
    <row r="14701" spans="1:1" x14ac:dyDescent="0.35">
      <c r="A14701" s="1"/>
    </row>
    <row r="14702" spans="1:1" x14ac:dyDescent="0.35">
      <c r="A14702" s="1"/>
    </row>
    <row r="14703" spans="1:1" x14ac:dyDescent="0.35">
      <c r="A14703" s="1"/>
    </row>
    <row r="14704" spans="1:1" x14ac:dyDescent="0.35">
      <c r="A14704" s="1"/>
    </row>
    <row r="14705" spans="1:1" x14ac:dyDescent="0.35">
      <c r="A14705" s="1"/>
    </row>
    <row r="14706" spans="1:1" x14ac:dyDescent="0.35">
      <c r="A14706" s="1"/>
    </row>
    <row r="14707" spans="1:1" x14ac:dyDescent="0.35">
      <c r="A14707" s="1"/>
    </row>
    <row r="14708" spans="1:1" x14ac:dyDescent="0.35">
      <c r="A14708" s="1"/>
    </row>
    <row r="14709" spans="1:1" x14ac:dyDescent="0.35">
      <c r="A14709" s="1"/>
    </row>
    <row r="14710" spans="1:1" x14ac:dyDescent="0.35">
      <c r="A14710" s="1"/>
    </row>
    <row r="14711" spans="1:1" x14ac:dyDescent="0.35">
      <c r="A14711" s="1"/>
    </row>
    <row r="14712" spans="1:1" x14ac:dyDescent="0.35">
      <c r="A14712" s="1"/>
    </row>
    <row r="14713" spans="1:1" x14ac:dyDescent="0.35">
      <c r="A14713" s="1"/>
    </row>
    <row r="14714" spans="1:1" x14ac:dyDescent="0.35">
      <c r="A14714" s="1"/>
    </row>
    <row r="14715" spans="1:1" x14ac:dyDescent="0.35">
      <c r="A14715" s="1"/>
    </row>
    <row r="14716" spans="1:1" x14ac:dyDescent="0.35">
      <c r="A14716" s="1"/>
    </row>
    <row r="14717" spans="1:1" x14ac:dyDescent="0.35">
      <c r="A14717" s="1"/>
    </row>
    <row r="14718" spans="1:1" x14ac:dyDescent="0.35">
      <c r="A14718" s="1"/>
    </row>
    <row r="14719" spans="1:1" x14ac:dyDescent="0.35">
      <c r="A14719" s="1"/>
    </row>
    <row r="14720" spans="1:1" x14ac:dyDescent="0.35">
      <c r="A14720" s="1"/>
    </row>
    <row r="14721" spans="1:1" x14ac:dyDescent="0.35">
      <c r="A14721" s="1"/>
    </row>
    <row r="14722" spans="1:1" x14ac:dyDescent="0.35">
      <c r="A14722" s="1"/>
    </row>
    <row r="14723" spans="1:1" x14ac:dyDescent="0.35">
      <c r="A14723" s="1"/>
    </row>
    <row r="14724" spans="1:1" x14ac:dyDescent="0.35">
      <c r="A14724" s="1"/>
    </row>
    <row r="14725" spans="1:1" x14ac:dyDescent="0.35">
      <c r="A14725" s="1"/>
    </row>
    <row r="14726" spans="1:1" x14ac:dyDescent="0.35">
      <c r="A14726" s="1"/>
    </row>
    <row r="14727" spans="1:1" x14ac:dyDescent="0.35">
      <c r="A14727" s="1"/>
    </row>
    <row r="14728" spans="1:1" x14ac:dyDescent="0.35">
      <c r="A14728" s="1"/>
    </row>
    <row r="14729" spans="1:1" x14ac:dyDescent="0.35">
      <c r="A14729" s="1"/>
    </row>
    <row r="14730" spans="1:1" x14ac:dyDescent="0.35">
      <c r="A14730" s="1"/>
    </row>
    <row r="14731" spans="1:1" x14ac:dyDescent="0.35">
      <c r="A14731" s="1"/>
    </row>
    <row r="14732" spans="1:1" x14ac:dyDescent="0.35">
      <c r="A14732" s="1"/>
    </row>
    <row r="14733" spans="1:1" x14ac:dyDescent="0.35">
      <c r="A14733" s="1"/>
    </row>
    <row r="14734" spans="1:1" x14ac:dyDescent="0.35">
      <c r="A14734" s="1"/>
    </row>
    <row r="14735" spans="1:1" x14ac:dyDescent="0.35">
      <c r="A14735" s="1"/>
    </row>
    <row r="14736" spans="1:1" x14ac:dyDescent="0.35">
      <c r="A14736" s="1"/>
    </row>
    <row r="14737" spans="1:1" x14ac:dyDescent="0.35">
      <c r="A14737" s="1"/>
    </row>
    <row r="14738" spans="1:1" x14ac:dyDescent="0.35">
      <c r="A14738" s="1"/>
    </row>
    <row r="14739" spans="1:1" x14ac:dyDescent="0.35">
      <c r="A14739" s="1"/>
    </row>
    <row r="14740" spans="1:1" x14ac:dyDescent="0.35">
      <c r="A14740" s="1"/>
    </row>
    <row r="14741" spans="1:1" x14ac:dyDescent="0.35">
      <c r="A14741" s="1"/>
    </row>
    <row r="14742" spans="1:1" x14ac:dyDescent="0.35">
      <c r="A14742" s="1"/>
    </row>
    <row r="14743" spans="1:1" x14ac:dyDescent="0.35">
      <c r="A14743" s="1"/>
    </row>
    <row r="14744" spans="1:1" x14ac:dyDescent="0.35">
      <c r="A14744" s="1"/>
    </row>
    <row r="14745" spans="1:1" x14ac:dyDescent="0.35">
      <c r="A14745" s="1"/>
    </row>
    <row r="14746" spans="1:1" x14ac:dyDescent="0.35">
      <c r="A14746" s="1"/>
    </row>
    <row r="14747" spans="1:1" x14ac:dyDescent="0.35">
      <c r="A14747" s="1"/>
    </row>
    <row r="14748" spans="1:1" x14ac:dyDescent="0.35">
      <c r="A14748" s="1"/>
    </row>
    <row r="14749" spans="1:1" x14ac:dyDescent="0.35">
      <c r="A14749" s="1"/>
    </row>
    <row r="14750" spans="1:1" x14ac:dyDescent="0.35">
      <c r="A14750" s="1"/>
    </row>
    <row r="14751" spans="1:1" x14ac:dyDescent="0.35">
      <c r="A14751" s="1"/>
    </row>
    <row r="14752" spans="1:1" x14ac:dyDescent="0.35">
      <c r="A14752" s="1"/>
    </row>
    <row r="14753" spans="1:1" x14ac:dyDescent="0.35">
      <c r="A14753" s="1"/>
    </row>
    <row r="14754" spans="1:1" x14ac:dyDescent="0.35">
      <c r="A14754" s="1"/>
    </row>
    <row r="14755" spans="1:1" x14ac:dyDescent="0.35">
      <c r="A14755" s="1"/>
    </row>
    <row r="14756" spans="1:1" x14ac:dyDescent="0.35">
      <c r="A14756" s="1"/>
    </row>
    <row r="14757" spans="1:1" x14ac:dyDescent="0.35">
      <c r="A14757" s="1"/>
    </row>
    <row r="14758" spans="1:1" x14ac:dyDescent="0.35">
      <c r="A14758" s="1"/>
    </row>
    <row r="14759" spans="1:1" x14ac:dyDescent="0.35">
      <c r="A14759" s="1"/>
    </row>
    <row r="14760" spans="1:1" x14ac:dyDescent="0.35">
      <c r="A14760" s="1"/>
    </row>
    <row r="14761" spans="1:1" x14ac:dyDescent="0.35">
      <c r="A14761" s="1"/>
    </row>
    <row r="14762" spans="1:1" x14ac:dyDescent="0.35">
      <c r="A14762" s="1"/>
    </row>
    <row r="14763" spans="1:1" x14ac:dyDescent="0.35">
      <c r="A14763" s="1"/>
    </row>
    <row r="14764" spans="1:1" x14ac:dyDescent="0.35">
      <c r="A14764" s="1"/>
    </row>
    <row r="14765" spans="1:1" x14ac:dyDescent="0.35">
      <c r="A14765" s="1"/>
    </row>
    <row r="14766" spans="1:1" x14ac:dyDescent="0.35">
      <c r="A14766" s="1"/>
    </row>
    <row r="14767" spans="1:1" x14ac:dyDescent="0.35">
      <c r="A14767" s="1"/>
    </row>
    <row r="14768" spans="1:1" x14ac:dyDescent="0.35">
      <c r="A14768" s="1"/>
    </row>
    <row r="14769" spans="1:1" x14ac:dyDescent="0.35">
      <c r="A14769" s="1"/>
    </row>
    <row r="14770" spans="1:1" x14ac:dyDescent="0.35">
      <c r="A14770" s="1"/>
    </row>
    <row r="14771" spans="1:1" x14ac:dyDescent="0.35">
      <c r="A14771" s="1"/>
    </row>
    <row r="14772" spans="1:1" x14ac:dyDescent="0.35">
      <c r="A14772" s="1"/>
    </row>
    <row r="14773" spans="1:1" x14ac:dyDescent="0.35">
      <c r="A14773" s="1"/>
    </row>
    <row r="14774" spans="1:1" x14ac:dyDescent="0.35">
      <c r="A14774" s="1"/>
    </row>
    <row r="14775" spans="1:1" x14ac:dyDescent="0.35">
      <c r="A14775" s="1"/>
    </row>
    <row r="14776" spans="1:1" x14ac:dyDescent="0.35">
      <c r="A14776" s="1"/>
    </row>
    <row r="14777" spans="1:1" x14ac:dyDescent="0.35">
      <c r="A14777" s="1"/>
    </row>
    <row r="14778" spans="1:1" x14ac:dyDescent="0.35">
      <c r="A14778" s="1"/>
    </row>
    <row r="14779" spans="1:1" x14ac:dyDescent="0.35">
      <c r="A14779" s="1"/>
    </row>
    <row r="14780" spans="1:1" x14ac:dyDescent="0.35">
      <c r="A14780" s="1"/>
    </row>
    <row r="14781" spans="1:1" x14ac:dyDescent="0.35">
      <c r="A14781" s="1"/>
    </row>
    <row r="14782" spans="1:1" x14ac:dyDescent="0.35">
      <c r="A14782" s="1"/>
    </row>
    <row r="14783" spans="1:1" x14ac:dyDescent="0.35">
      <c r="A14783" s="1"/>
    </row>
    <row r="14784" spans="1:1" x14ac:dyDescent="0.35">
      <c r="A14784" s="1"/>
    </row>
    <row r="14785" spans="1:1" x14ac:dyDescent="0.35">
      <c r="A14785" s="1"/>
    </row>
    <row r="14786" spans="1:1" x14ac:dyDescent="0.35">
      <c r="A14786" s="1"/>
    </row>
    <row r="14787" spans="1:1" x14ac:dyDescent="0.35">
      <c r="A14787" s="1"/>
    </row>
    <row r="14788" spans="1:1" x14ac:dyDescent="0.35">
      <c r="A14788" s="1"/>
    </row>
    <row r="14789" spans="1:1" x14ac:dyDescent="0.35">
      <c r="A14789" s="1"/>
    </row>
    <row r="14790" spans="1:1" x14ac:dyDescent="0.35">
      <c r="A14790" s="1"/>
    </row>
    <row r="14791" spans="1:1" x14ac:dyDescent="0.35">
      <c r="A14791" s="1"/>
    </row>
    <row r="14792" spans="1:1" x14ac:dyDescent="0.35">
      <c r="A14792" s="1"/>
    </row>
    <row r="14793" spans="1:1" x14ac:dyDescent="0.35">
      <c r="A14793" s="1"/>
    </row>
    <row r="14794" spans="1:1" x14ac:dyDescent="0.35">
      <c r="A14794" s="1"/>
    </row>
    <row r="14795" spans="1:1" x14ac:dyDescent="0.35">
      <c r="A14795" s="1"/>
    </row>
    <row r="14796" spans="1:1" x14ac:dyDescent="0.35">
      <c r="A14796" s="1"/>
    </row>
    <row r="14797" spans="1:1" x14ac:dyDescent="0.35">
      <c r="A14797" s="1"/>
    </row>
    <row r="14798" spans="1:1" x14ac:dyDescent="0.35">
      <c r="A14798" s="1"/>
    </row>
    <row r="14799" spans="1:1" x14ac:dyDescent="0.35">
      <c r="A14799" s="1"/>
    </row>
    <row r="14800" spans="1:1" x14ac:dyDescent="0.35">
      <c r="A14800" s="1"/>
    </row>
    <row r="14801" spans="1:1" x14ac:dyDescent="0.35">
      <c r="A14801" s="1"/>
    </row>
    <row r="14802" spans="1:1" x14ac:dyDescent="0.35">
      <c r="A14802" s="1"/>
    </row>
    <row r="14803" spans="1:1" x14ac:dyDescent="0.35">
      <c r="A14803" s="1"/>
    </row>
    <row r="14804" spans="1:1" x14ac:dyDescent="0.35">
      <c r="A14804" s="1"/>
    </row>
    <row r="14805" spans="1:1" x14ac:dyDescent="0.35">
      <c r="A14805" s="1"/>
    </row>
    <row r="14806" spans="1:1" x14ac:dyDescent="0.35">
      <c r="A14806" s="1"/>
    </row>
    <row r="14807" spans="1:1" x14ac:dyDescent="0.35">
      <c r="A14807" s="1"/>
    </row>
    <row r="14808" spans="1:1" x14ac:dyDescent="0.35">
      <c r="A14808" s="1"/>
    </row>
    <row r="14809" spans="1:1" x14ac:dyDescent="0.35">
      <c r="A14809" s="1"/>
    </row>
    <row r="14810" spans="1:1" x14ac:dyDescent="0.35">
      <c r="A14810" s="1"/>
    </row>
    <row r="14811" spans="1:1" x14ac:dyDescent="0.35">
      <c r="A14811" s="1"/>
    </row>
    <row r="14812" spans="1:1" x14ac:dyDescent="0.35">
      <c r="A14812" s="1"/>
    </row>
    <row r="14813" spans="1:1" x14ac:dyDescent="0.35">
      <c r="A14813" s="1"/>
    </row>
    <row r="14814" spans="1:1" x14ac:dyDescent="0.35">
      <c r="A14814" s="1"/>
    </row>
    <row r="14815" spans="1:1" x14ac:dyDescent="0.35">
      <c r="A14815" s="1"/>
    </row>
    <row r="14816" spans="1:1" x14ac:dyDescent="0.35">
      <c r="A14816" s="1"/>
    </row>
    <row r="14817" spans="1:1" x14ac:dyDescent="0.35">
      <c r="A14817" s="1"/>
    </row>
    <row r="14818" spans="1:1" x14ac:dyDescent="0.35">
      <c r="A14818" s="1"/>
    </row>
    <row r="14819" spans="1:1" x14ac:dyDescent="0.35">
      <c r="A14819" s="1"/>
    </row>
    <row r="14820" spans="1:1" x14ac:dyDescent="0.35">
      <c r="A14820" s="1"/>
    </row>
    <row r="14821" spans="1:1" x14ac:dyDescent="0.35">
      <c r="A14821" s="1"/>
    </row>
    <row r="14822" spans="1:1" x14ac:dyDescent="0.35">
      <c r="A14822" s="1"/>
    </row>
    <row r="14823" spans="1:1" x14ac:dyDescent="0.35">
      <c r="A14823" s="1"/>
    </row>
    <row r="14824" spans="1:1" x14ac:dyDescent="0.35">
      <c r="A14824" s="1"/>
    </row>
    <row r="14825" spans="1:1" x14ac:dyDescent="0.35">
      <c r="A14825" s="1"/>
    </row>
    <row r="14826" spans="1:1" x14ac:dyDescent="0.35">
      <c r="A14826" s="1"/>
    </row>
    <row r="14827" spans="1:1" x14ac:dyDescent="0.35">
      <c r="A14827" s="1"/>
    </row>
    <row r="14828" spans="1:1" x14ac:dyDescent="0.35">
      <c r="A14828" s="1"/>
    </row>
    <row r="14829" spans="1:1" x14ac:dyDescent="0.35">
      <c r="A14829" s="1"/>
    </row>
    <row r="14830" spans="1:1" x14ac:dyDescent="0.35">
      <c r="A14830" s="1"/>
    </row>
    <row r="14831" spans="1:1" x14ac:dyDescent="0.35">
      <c r="A14831" s="1"/>
    </row>
    <row r="14832" spans="1:1" x14ac:dyDescent="0.35">
      <c r="A14832" s="1"/>
    </row>
    <row r="14833" spans="1:1" x14ac:dyDescent="0.35">
      <c r="A14833" s="1"/>
    </row>
    <row r="14834" spans="1:1" x14ac:dyDescent="0.35">
      <c r="A14834" s="1"/>
    </row>
    <row r="14835" spans="1:1" x14ac:dyDescent="0.35">
      <c r="A14835" s="1"/>
    </row>
    <row r="14836" spans="1:1" x14ac:dyDescent="0.35">
      <c r="A14836" s="1"/>
    </row>
    <row r="14837" spans="1:1" x14ac:dyDescent="0.35">
      <c r="A14837" s="1"/>
    </row>
    <row r="14838" spans="1:1" x14ac:dyDescent="0.35">
      <c r="A14838" s="1"/>
    </row>
    <row r="14839" spans="1:1" x14ac:dyDescent="0.35">
      <c r="A14839" s="1"/>
    </row>
    <row r="14840" spans="1:1" x14ac:dyDescent="0.35">
      <c r="A14840" s="1"/>
    </row>
    <row r="14841" spans="1:1" x14ac:dyDescent="0.35">
      <c r="A14841" s="1"/>
    </row>
    <row r="14842" spans="1:1" x14ac:dyDescent="0.35">
      <c r="A14842" s="1"/>
    </row>
    <row r="14843" spans="1:1" x14ac:dyDescent="0.35">
      <c r="A14843" s="1"/>
    </row>
    <row r="14844" spans="1:1" x14ac:dyDescent="0.35">
      <c r="A14844" s="1"/>
    </row>
    <row r="14845" spans="1:1" x14ac:dyDescent="0.35">
      <c r="A14845" s="1"/>
    </row>
    <row r="14846" spans="1:1" x14ac:dyDescent="0.35">
      <c r="A14846" s="1"/>
    </row>
    <row r="14847" spans="1:1" x14ac:dyDescent="0.35">
      <c r="A14847" s="1"/>
    </row>
    <row r="14848" spans="1:1" x14ac:dyDescent="0.35">
      <c r="A14848" s="1"/>
    </row>
    <row r="14849" spans="1:1" x14ac:dyDescent="0.35">
      <c r="A14849" s="1"/>
    </row>
    <row r="14850" spans="1:1" x14ac:dyDescent="0.35">
      <c r="A14850" s="1"/>
    </row>
    <row r="14851" spans="1:1" x14ac:dyDescent="0.35">
      <c r="A14851" s="1"/>
    </row>
    <row r="14852" spans="1:1" x14ac:dyDescent="0.35">
      <c r="A14852" s="1"/>
    </row>
    <row r="14853" spans="1:1" x14ac:dyDescent="0.35">
      <c r="A14853" s="1"/>
    </row>
    <row r="14854" spans="1:1" x14ac:dyDescent="0.35">
      <c r="A14854" s="1"/>
    </row>
    <row r="14855" spans="1:1" x14ac:dyDescent="0.35">
      <c r="A14855" s="1"/>
    </row>
    <row r="14856" spans="1:1" x14ac:dyDescent="0.35">
      <c r="A14856" s="1"/>
    </row>
    <row r="14857" spans="1:1" x14ac:dyDescent="0.35">
      <c r="A14857" s="1"/>
    </row>
    <row r="14858" spans="1:1" x14ac:dyDescent="0.35">
      <c r="A14858" s="1"/>
    </row>
    <row r="14859" spans="1:1" x14ac:dyDescent="0.35">
      <c r="A14859" s="1"/>
    </row>
    <row r="14860" spans="1:1" x14ac:dyDescent="0.35">
      <c r="A14860" s="1"/>
    </row>
    <row r="14861" spans="1:1" x14ac:dyDescent="0.35">
      <c r="A14861" s="1"/>
    </row>
    <row r="14862" spans="1:1" x14ac:dyDescent="0.35">
      <c r="A14862" s="1"/>
    </row>
    <row r="14863" spans="1:1" x14ac:dyDescent="0.35">
      <c r="A14863" s="1"/>
    </row>
    <row r="14864" spans="1:1" x14ac:dyDescent="0.35">
      <c r="A14864" s="1"/>
    </row>
    <row r="14865" spans="1:1" x14ac:dyDescent="0.35">
      <c r="A14865" s="1"/>
    </row>
    <row r="14866" spans="1:1" x14ac:dyDescent="0.35">
      <c r="A14866" s="1"/>
    </row>
    <row r="14867" spans="1:1" x14ac:dyDescent="0.35">
      <c r="A14867" s="1"/>
    </row>
    <row r="14868" spans="1:1" x14ac:dyDescent="0.35">
      <c r="A14868" s="1"/>
    </row>
    <row r="14869" spans="1:1" x14ac:dyDescent="0.35">
      <c r="A14869" s="1"/>
    </row>
    <row r="14870" spans="1:1" x14ac:dyDescent="0.35">
      <c r="A14870" s="1"/>
    </row>
    <row r="14871" spans="1:1" x14ac:dyDescent="0.35">
      <c r="A14871" s="1"/>
    </row>
    <row r="14872" spans="1:1" x14ac:dyDescent="0.35">
      <c r="A14872" s="1"/>
    </row>
    <row r="14873" spans="1:1" x14ac:dyDescent="0.35">
      <c r="A14873" s="1"/>
    </row>
    <row r="14874" spans="1:1" x14ac:dyDescent="0.35">
      <c r="A14874" s="1"/>
    </row>
    <row r="14875" spans="1:1" x14ac:dyDescent="0.35">
      <c r="A14875" s="1"/>
    </row>
    <row r="14876" spans="1:1" x14ac:dyDescent="0.35">
      <c r="A14876" s="1"/>
    </row>
    <row r="14877" spans="1:1" x14ac:dyDescent="0.35">
      <c r="A14877" s="1"/>
    </row>
    <row r="14878" spans="1:1" x14ac:dyDescent="0.35">
      <c r="A14878" s="1"/>
    </row>
    <row r="14879" spans="1:1" x14ac:dyDescent="0.35">
      <c r="A14879" s="1"/>
    </row>
    <row r="14880" spans="1:1" x14ac:dyDescent="0.35">
      <c r="A14880" s="1"/>
    </row>
    <row r="14881" spans="1:1" x14ac:dyDescent="0.35">
      <c r="A14881" s="1"/>
    </row>
    <row r="14882" spans="1:1" x14ac:dyDescent="0.35">
      <c r="A14882" s="1"/>
    </row>
    <row r="14883" spans="1:1" x14ac:dyDescent="0.35">
      <c r="A14883" s="1"/>
    </row>
    <row r="14884" spans="1:1" x14ac:dyDescent="0.35">
      <c r="A14884" s="1"/>
    </row>
    <row r="14885" spans="1:1" x14ac:dyDescent="0.35">
      <c r="A14885" s="1"/>
    </row>
    <row r="14886" spans="1:1" x14ac:dyDescent="0.35">
      <c r="A14886" s="1"/>
    </row>
    <row r="14887" spans="1:1" x14ac:dyDescent="0.35">
      <c r="A14887" s="1"/>
    </row>
    <row r="14888" spans="1:1" x14ac:dyDescent="0.35">
      <c r="A14888" s="1"/>
    </row>
    <row r="14889" spans="1:1" x14ac:dyDescent="0.35">
      <c r="A14889" s="1"/>
    </row>
    <row r="14890" spans="1:1" x14ac:dyDescent="0.35">
      <c r="A14890" s="1"/>
    </row>
    <row r="14891" spans="1:1" x14ac:dyDescent="0.35">
      <c r="A14891" s="1"/>
    </row>
    <row r="14892" spans="1:1" x14ac:dyDescent="0.35">
      <c r="A14892" s="1"/>
    </row>
    <row r="14893" spans="1:1" x14ac:dyDescent="0.35">
      <c r="A14893" s="1"/>
    </row>
    <row r="14894" spans="1:1" x14ac:dyDescent="0.35">
      <c r="A14894" s="1"/>
    </row>
    <row r="14895" spans="1:1" x14ac:dyDescent="0.35">
      <c r="A14895" s="1"/>
    </row>
    <row r="14896" spans="1:1" x14ac:dyDescent="0.35">
      <c r="A14896" s="1"/>
    </row>
    <row r="14897" spans="1:1" x14ac:dyDescent="0.35">
      <c r="A14897" s="1"/>
    </row>
    <row r="14898" spans="1:1" x14ac:dyDescent="0.35">
      <c r="A14898" s="1"/>
    </row>
    <row r="14899" spans="1:1" x14ac:dyDescent="0.35">
      <c r="A14899" s="1"/>
    </row>
    <row r="14900" spans="1:1" x14ac:dyDescent="0.35">
      <c r="A14900" s="1"/>
    </row>
    <row r="14901" spans="1:1" x14ac:dyDescent="0.35">
      <c r="A14901" s="1"/>
    </row>
    <row r="14902" spans="1:1" x14ac:dyDescent="0.35">
      <c r="A14902" s="1"/>
    </row>
    <row r="14903" spans="1:1" x14ac:dyDescent="0.35">
      <c r="A14903" s="1"/>
    </row>
    <row r="14904" spans="1:1" x14ac:dyDescent="0.35">
      <c r="A14904" s="1"/>
    </row>
    <row r="14905" spans="1:1" x14ac:dyDescent="0.35">
      <c r="A14905" s="1"/>
    </row>
    <row r="14906" spans="1:1" x14ac:dyDescent="0.35">
      <c r="A14906" s="1"/>
    </row>
    <row r="14907" spans="1:1" x14ac:dyDescent="0.35">
      <c r="A14907" s="1"/>
    </row>
    <row r="14908" spans="1:1" x14ac:dyDescent="0.35">
      <c r="A14908" s="1"/>
    </row>
    <row r="14909" spans="1:1" x14ac:dyDescent="0.35">
      <c r="A14909" s="1"/>
    </row>
    <row r="14910" spans="1:1" x14ac:dyDescent="0.35">
      <c r="A14910" s="1"/>
    </row>
    <row r="14911" spans="1:1" x14ac:dyDescent="0.35">
      <c r="A14911" s="1"/>
    </row>
    <row r="14912" spans="1:1" x14ac:dyDescent="0.35">
      <c r="A14912" s="1"/>
    </row>
    <row r="14913" spans="1:1" x14ac:dyDescent="0.35">
      <c r="A14913" s="1"/>
    </row>
    <row r="14914" spans="1:1" x14ac:dyDescent="0.35">
      <c r="A14914" s="1"/>
    </row>
    <row r="14915" spans="1:1" x14ac:dyDescent="0.35">
      <c r="A14915" s="1"/>
    </row>
    <row r="14916" spans="1:1" x14ac:dyDescent="0.35">
      <c r="A14916" s="1"/>
    </row>
    <row r="14917" spans="1:1" x14ac:dyDescent="0.35">
      <c r="A14917" s="1"/>
    </row>
    <row r="14918" spans="1:1" x14ac:dyDescent="0.35">
      <c r="A14918" s="1"/>
    </row>
    <row r="14919" spans="1:1" x14ac:dyDescent="0.35">
      <c r="A14919" s="1"/>
    </row>
    <row r="14920" spans="1:1" x14ac:dyDescent="0.35">
      <c r="A14920" s="1"/>
    </row>
    <row r="14921" spans="1:1" x14ac:dyDescent="0.35">
      <c r="A14921" s="1"/>
    </row>
    <row r="14922" spans="1:1" x14ac:dyDescent="0.35">
      <c r="A14922" s="1"/>
    </row>
    <row r="14923" spans="1:1" x14ac:dyDescent="0.35">
      <c r="A14923" s="1"/>
    </row>
    <row r="14924" spans="1:1" x14ac:dyDescent="0.35">
      <c r="A14924" s="1"/>
    </row>
    <row r="14925" spans="1:1" x14ac:dyDescent="0.35">
      <c r="A14925" s="1"/>
    </row>
    <row r="14926" spans="1:1" x14ac:dyDescent="0.35">
      <c r="A14926" s="1"/>
    </row>
    <row r="14927" spans="1:1" x14ac:dyDescent="0.35">
      <c r="A14927" s="1"/>
    </row>
    <row r="14928" spans="1:1" x14ac:dyDescent="0.35">
      <c r="A14928" s="1"/>
    </row>
    <row r="14929" spans="1:1" x14ac:dyDescent="0.35">
      <c r="A14929" s="1"/>
    </row>
    <row r="14930" spans="1:1" x14ac:dyDescent="0.35">
      <c r="A14930" s="1"/>
    </row>
    <row r="14931" spans="1:1" x14ac:dyDescent="0.35">
      <c r="A14931" s="1"/>
    </row>
    <row r="14932" spans="1:1" x14ac:dyDescent="0.35">
      <c r="A14932" s="1"/>
    </row>
    <row r="14933" spans="1:1" x14ac:dyDescent="0.35">
      <c r="A14933" s="1"/>
    </row>
    <row r="14934" spans="1:1" x14ac:dyDescent="0.35">
      <c r="A14934" s="1"/>
    </row>
    <row r="14935" spans="1:1" x14ac:dyDescent="0.35">
      <c r="A14935" s="1"/>
    </row>
    <row r="14936" spans="1:1" x14ac:dyDescent="0.35">
      <c r="A14936" s="1"/>
    </row>
    <row r="14937" spans="1:1" x14ac:dyDescent="0.35">
      <c r="A14937" s="1"/>
    </row>
    <row r="14938" spans="1:1" x14ac:dyDescent="0.35">
      <c r="A14938" s="1"/>
    </row>
    <row r="14939" spans="1:1" x14ac:dyDescent="0.35">
      <c r="A14939" s="1"/>
    </row>
    <row r="14940" spans="1:1" x14ac:dyDescent="0.35">
      <c r="A14940" s="1"/>
    </row>
    <row r="14941" spans="1:1" x14ac:dyDescent="0.35">
      <c r="A14941" s="1"/>
    </row>
    <row r="14942" spans="1:1" x14ac:dyDescent="0.35">
      <c r="A14942" s="1"/>
    </row>
    <row r="14943" spans="1:1" x14ac:dyDescent="0.35">
      <c r="A14943" s="1"/>
    </row>
    <row r="14944" spans="1:1" x14ac:dyDescent="0.35">
      <c r="A14944" s="1"/>
    </row>
    <row r="14945" spans="1:1" x14ac:dyDescent="0.35">
      <c r="A14945" s="1"/>
    </row>
    <row r="14946" spans="1:1" x14ac:dyDescent="0.35">
      <c r="A14946" s="1"/>
    </row>
    <row r="14947" spans="1:1" x14ac:dyDescent="0.35">
      <c r="A14947" s="1"/>
    </row>
    <row r="14948" spans="1:1" x14ac:dyDescent="0.35">
      <c r="A14948" s="1"/>
    </row>
    <row r="14949" spans="1:1" x14ac:dyDescent="0.35">
      <c r="A14949" s="1"/>
    </row>
    <row r="14950" spans="1:1" x14ac:dyDescent="0.35">
      <c r="A14950" s="1"/>
    </row>
    <row r="14951" spans="1:1" x14ac:dyDescent="0.35">
      <c r="A14951" s="1"/>
    </row>
    <row r="14952" spans="1:1" x14ac:dyDescent="0.35">
      <c r="A14952" s="1"/>
    </row>
    <row r="14953" spans="1:1" x14ac:dyDescent="0.35">
      <c r="A14953" s="1"/>
    </row>
    <row r="14954" spans="1:1" x14ac:dyDescent="0.35">
      <c r="A14954" s="1"/>
    </row>
    <row r="14955" spans="1:1" x14ac:dyDescent="0.35">
      <c r="A14955" s="1"/>
    </row>
    <row r="14956" spans="1:1" x14ac:dyDescent="0.35">
      <c r="A14956" s="1"/>
    </row>
    <row r="14957" spans="1:1" x14ac:dyDescent="0.35">
      <c r="A14957" s="1"/>
    </row>
    <row r="14958" spans="1:1" x14ac:dyDescent="0.35">
      <c r="A14958" s="1"/>
    </row>
    <row r="14959" spans="1:1" x14ac:dyDescent="0.35">
      <c r="A14959" s="1"/>
    </row>
    <row r="14960" spans="1:1" x14ac:dyDescent="0.35">
      <c r="A14960" s="1"/>
    </row>
    <row r="14961" spans="1:1" x14ac:dyDescent="0.35">
      <c r="A14961" s="1"/>
    </row>
    <row r="14962" spans="1:1" x14ac:dyDescent="0.35">
      <c r="A14962" s="1"/>
    </row>
    <row r="14963" spans="1:1" x14ac:dyDescent="0.35">
      <c r="A14963" s="1"/>
    </row>
    <row r="14964" spans="1:1" x14ac:dyDescent="0.35">
      <c r="A14964" s="1"/>
    </row>
    <row r="14965" spans="1:1" x14ac:dyDescent="0.35">
      <c r="A14965" s="1"/>
    </row>
    <row r="14966" spans="1:1" x14ac:dyDescent="0.35">
      <c r="A14966" s="1"/>
    </row>
    <row r="14967" spans="1:1" x14ac:dyDescent="0.35">
      <c r="A14967" s="1"/>
    </row>
    <row r="14968" spans="1:1" x14ac:dyDescent="0.35">
      <c r="A14968" s="1"/>
    </row>
    <row r="14969" spans="1:1" x14ac:dyDescent="0.35">
      <c r="A14969" s="1"/>
    </row>
    <row r="14970" spans="1:1" x14ac:dyDescent="0.35">
      <c r="A14970" s="1"/>
    </row>
    <row r="14971" spans="1:1" x14ac:dyDescent="0.35">
      <c r="A14971" s="1"/>
    </row>
    <row r="14972" spans="1:1" x14ac:dyDescent="0.35">
      <c r="A14972" s="1"/>
    </row>
    <row r="14973" spans="1:1" x14ac:dyDescent="0.35">
      <c r="A14973" s="1"/>
    </row>
    <row r="14974" spans="1:1" x14ac:dyDescent="0.35">
      <c r="A14974" s="1"/>
    </row>
    <row r="14975" spans="1:1" x14ac:dyDescent="0.35">
      <c r="A14975" s="1"/>
    </row>
    <row r="14976" spans="1:1" x14ac:dyDescent="0.35">
      <c r="A14976" s="1"/>
    </row>
    <row r="14977" spans="1:1" x14ac:dyDescent="0.35">
      <c r="A14977" s="1"/>
    </row>
    <row r="14978" spans="1:1" x14ac:dyDescent="0.35">
      <c r="A14978" s="1"/>
    </row>
    <row r="14979" spans="1:1" x14ac:dyDescent="0.35">
      <c r="A14979" s="1"/>
    </row>
    <row r="14980" spans="1:1" x14ac:dyDescent="0.35">
      <c r="A14980" s="1"/>
    </row>
    <row r="14981" spans="1:1" x14ac:dyDescent="0.35">
      <c r="A14981" s="1"/>
    </row>
    <row r="14982" spans="1:1" x14ac:dyDescent="0.35">
      <c r="A14982" s="1"/>
    </row>
    <row r="14983" spans="1:1" x14ac:dyDescent="0.35">
      <c r="A14983" s="1"/>
    </row>
    <row r="14984" spans="1:1" x14ac:dyDescent="0.35">
      <c r="A14984" s="1"/>
    </row>
    <row r="14985" spans="1:1" x14ac:dyDescent="0.35">
      <c r="A14985" s="1"/>
    </row>
    <row r="14986" spans="1:1" x14ac:dyDescent="0.35">
      <c r="A14986" s="1"/>
    </row>
    <row r="14987" spans="1:1" x14ac:dyDescent="0.35">
      <c r="A14987" s="1"/>
    </row>
    <row r="14988" spans="1:1" x14ac:dyDescent="0.35">
      <c r="A14988" s="1"/>
    </row>
    <row r="14989" spans="1:1" x14ac:dyDescent="0.35">
      <c r="A14989" s="1"/>
    </row>
    <row r="14990" spans="1:1" x14ac:dyDescent="0.35">
      <c r="A14990" s="1"/>
    </row>
    <row r="14991" spans="1:1" x14ac:dyDescent="0.35">
      <c r="A14991" s="1"/>
    </row>
    <row r="14992" spans="1:1" x14ac:dyDescent="0.35">
      <c r="A14992" s="1"/>
    </row>
    <row r="14993" spans="1:1" x14ac:dyDescent="0.35">
      <c r="A14993" s="1"/>
    </row>
    <row r="14994" spans="1:1" x14ac:dyDescent="0.35">
      <c r="A14994" s="1"/>
    </row>
    <row r="14995" spans="1:1" x14ac:dyDescent="0.35">
      <c r="A14995" s="1"/>
    </row>
    <row r="14996" spans="1:1" x14ac:dyDescent="0.35">
      <c r="A14996" s="1"/>
    </row>
    <row r="14997" spans="1:1" x14ac:dyDescent="0.35">
      <c r="A14997" s="1"/>
    </row>
    <row r="14998" spans="1:1" x14ac:dyDescent="0.35">
      <c r="A14998" s="1"/>
    </row>
    <row r="14999" spans="1:1" x14ac:dyDescent="0.35">
      <c r="A14999" s="1"/>
    </row>
    <row r="15000" spans="1:1" x14ac:dyDescent="0.35">
      <c r="A15000" s="1"/>
    </row>
    <row r="15001" spans="1:1" x14ac:dyDescent="0.35">
      <c r="A15001" s="1"/>
    </row>
    <row r="15002" spans="1:1" x14ac:dyDescent="0.35">
      <c r="A15002" s="1"/>
    </row>
    <row r="15003" spans="1:1" x14ac:dyDescent="0.35">
      <c r="A15003" s="1"/>
    </row>
    <row r="15004" spans="1:1" x14ac:dyDescent="0.35">
      <c r="A15004" s="1"/>
    </row>
    <row r="15005" spans="1:1" x14ac:dyDescent="0.35">
      <c r="A15005" s="1"/>
    </row>
    <row r="15006" spans="1:1" x14ac:dyDescent="0.35">
      <c r="A15006" s="1"/>
    </row>
    <row r="15007" spans="1:1" x14ac:dyDescent="0.35">
      <c r="A15007" s="1"/>
    </row>
    <row r="15008" spans="1:1" x14ac:dyDescent="0.35">
      <c r="A15008" s="1"/>
    </row>
    <row r="15009" spans="1:1" x14ac:dyDescent="0.35">
      <c r="A15009" s="1"/>
    </row>
    <row r="15010" spans="1:1" x14ac:dyDescent="0.35">
      <c r="A15010" s="1"/>
    </row>
    <row r="15011" spans="1:1" x14ac:dyDescent="0.35">
      <c r="A15011" s="1"/>
    </row>
    <row r="15012" spans="1:1" x14ac:dyDescent="0.35">
      <c r="A15012" s="1"/>
    </row>
    <row r="15013" spans="1:1" x14ac:dyDescent="0.35">
      <c r="A15013" s="1"/>
    </row>
    <row r="15014" spans="1:1" x14ac:dyDescent="0.35">
      <c r="A15014" s="1"/>
    </row>
    <row r="15015" spans="1:1" x14ac:dyDescent="0.35">
      <c r="A15015" s="1"/>
    </row>
    <row r="15016" spans="1:1" x14ac:dyDescent="0.35">
      <c r="A15016" s="1"/>
    </row>
    <row r="15017" spans="1:1" x14ac:dyDescent="0.35">
      <c r="A15017" s="1"/>
    </row>
    <row r="15018" spans="1:1" x14ac:dyDescent="0.35">
      <c r="A15018" s="1"/>
    </row>
    <row r="15019" spans="1:1" x14ac:dyDescent="0.35">
      <c r="A15019" s="1"/>
    </row>
    <row r="15020" spans="1:1" x14ac:dyDescent="0.35">
      <c r="A15020" s="1"/>
    </row>
    <row r="15021" spans="1:1" x14ac:dyDescent="0.35">
      <c r="A15021" s="1"/>
    </row>
    <row r="15022" spans="1:1" x14ac:dyDescent="0.35">
      <c r="A15022" s="1"/>
    </row>
    <row r="15023" spans="1:1" x14ac:dyDescent="0.35">
      <c r="A15023" s="1"/>
    </row>
    <row r="15024" spans="1:1" x14ac:dyDescent="0.35">
      <c r="A15024" s="1"/>
    </row>
    <row r="15025" spans="1:1" x14ac:dyDescent="0.35">
      <c r="A15025" s="1"/>
    </row>
    <row r="15026" spans="1:1" x14ac:dyDescent="0.35">
      <c r="A15026" s="1"/>
    </row>
    <row r="15027" spans="1:1" x14ac:dyDescent="0.35">
      <c r="A15027" s="1"/>
    </row>
    <row r="15028" spans="1:1" x14ac:dyDescent="0.35">
      <c r="A15028" s="1"/>
    </row>
    <row r="15029" spans="1:1" x14ac:dyDescent="0.35">
      <c r="A15029" s="1"/>
    </row>
    <row r="15030" spans="1:1" x14ac:dyDescent="0.35">
      <c r="A15030" s="1"/>
    </row>
    <row r="15031" spans="1:1" x14ac:dyDescent="0.35">
      <c r="A15031" s="1"/>
    </row>
    <row r="15032" spans="1:1" x14ac:dyDescent="0.35">
      <c r="A15032" s="1"/>
    </row>
    <row r="15033" spans="1:1" x14ac:dyDescent="0.35">
      <c r="A15033" s="1"/>
    </row>
    <row r="15034" spans="1:1" x14ac:dyDescent="0.35">
      <c r="A15034" s="1"/>
    </row>
    <row r="15035" spans="1:1" x14ac:dyDescent="0.35">
      <c r="A15035" s="1"/>
    </row>
    <row r="15036" spans="1:1" x14ac:dyDescent="0.35">
      <c r="A15036" s="1"/>
    </row>
    <row r="15037" spans="1:1" x14ac:dyDescent="0.35">
      <c r="A15037" s="1"/>
    </row>
    <row r="15038" spans="1:1" x14ac:dyDescent="0.35">
      <c r="A15038" s="1"/>
    </row>
    <row r="15039" spans="1:1" x14ac:dyDescent="0.35">
      <c r="A15039" s="1"/>
    </row>
    <row r="15040" spans="1:1" x14ac:dyDescent="0.35">
      <c r="A15040" s="1"/>
    </row>
    <row r="15041" spans="1:1" x14ac:dyDescent="0.35">
      <c r="A15041" s="1"/>
    </row>
    <row r="15042" spans="1:1" x14ac:dyDescent="0.35">
      <c r="A15042" s="1"/>
    </row>
    <row r="15043" spans="1:1" x14ac:dyDescent="0.35">
      <c r="A15043" s="1"/>
    </row>
    <row r="15044" spans="1:1" x14ac:dyDescent="0.35">
      <c r="A15044" s="1"/>
    </row>
    <row r="15045" spans="1:1" x14ac:dyDescent="0.35">
      <c r="A15045" s="1"/>
    </row>
    <row r="15046" spans="1:1" x14ac:dyDescent="0.35">
      <c r="A15046" s="1"/>
    </row>
    <row r="15047" spans="1:1" x14ac:dyDescent="0.35">
      <c r="A15047" s="1"/>
    </row>
    <row r="15048" spans="1:1" x14ac:dyDescent="0.35">
      <c r="A15048" s="1"/>
    </row>
    <row r="15049" spans="1:1" x14ac:dyDescent="0.35">
      <c r="A15049" s="1"/>
    </row>
    <row r="15050" spans="1:1" x14ac:dyDescent="0.35">
      <c r="A15050" s="1"/>
    </row>
    <row r="15051" spans="1:1" x14ac:dyDescent="0.35">
      <c r="A15051" s="1"/>
    </row>
    <row r="15052" spans="1:1" x14ac:dyDescent="0.35">
      <c r="A15052" s="1"/>
    </row>
    <row r="15053" spans="1:1" x14ac:dyDescent="0.35">
      <c r="A15053" s="1"/>
    </row>
    <row r="15054" spans="1:1" x14ac:dyDescent="0.35">
      <c r="A15054" s="1"/>
    </row>
    <row r="15055" spans="1:1" x14ac:dyDescent="0.35">
      <c r="A15055" s="1"/>
    </row>
    <row r="15056" spans="1:1" x14ac:dyDescent="0.35">
      <c r="A15056" s="1"/>
    </row>
    <row r="15057" spans="1:1" x14ac:dyDescent="0.35">
      <c r="A15057" s="1"/>
    </row>
    <row r="15058" spans="1:1" x14ac:dyDescent="0.35">
      <c r="A15058" s="1"/>
    </row>
    <row r="15059" spans="1:1" x14ac:dyDescent="0.35">
      <c r="A15059" s="1"/>
    </row>
    <row r="15060" spans="1:1" x14ac:dyDescent="0.35">
      <c r="A15060" s="1"/>
    </row>
    <row r="15061" spans="1:1" x14ac:dyDescent="0.35">
      <c r="A15061" s="1"/>
    </row>
    <row r="15062" spans="1:1" x14ac:dyDescent="0.35">
      <c r="A15062" s="1"/>
    </row>
    <row r="15063" spans="1:1" x14ac:dyDescent="0.35">
      <c r="A15063" s="1"/>
    </row>
    <row r="15064" spans="1:1" x14ac:dyDescent="0.35">
      <c r="A15064" s="1"/>
    </row>
    <row r="15065" spans="1:1" x14ac:dyDescent="0.35">
      <c r="A15065" s="1"/>
    </row>
    <row r="15066" spans="1:1" x14ac:dyDescent="0.35">
      <c r="A15066" s="1"/>
    </row>
    <row r="15067" spans="1:1" x14ac:dyDescent="0.35">
      <c r="A15067" s="1"/>
    </row>
    <row r="15068" spans="1:1" x14ac:dyDescent="0.35">
      <c r="A15068" s="1"/>
    </row>
    <row r="15069" spans="1:1" x14ac:dyDescent="0.35">
      <c r="A15069" s="1"/>
    </row>
    <row r="15070" spans="1:1" x14ac:dyDescent="0.35">
      <c r="A15070" s="1"/>
    </row>
    <row r="15071" spans="1:1" x14ac:dyDescent="0.35">
      <c r="A15071" s="1"/>
    </row>
    <row r="15072" spans="1:1" x14ac:dyDescent="0.35">
      <c r="A15072" s="1"/>
    </row>
    <row r="15073" spans="1:1" x14ac:dyDescent="0.35">
      <c r="A15073" s="1"/>
    </row>
    <row r="15074" spans="1:1" x14ac:dyDescent="0.35">
      <c r="A15074" s="1"/>
    </row>
    <row r="15075" spans="1:1" x14ac:dyDescent="0.35">
      <c r="A15075" s="1"/>
    </row>
    <row r="15076" spans="1:1" x14ac:dyDescent="0.35">
      <c r="A15076" s="1"/>
    </row>
    <row r="15077" spans="1:1" x14ac:dyDescent="0.35">
      <c r="A15077" s="1"/>
    </row>
    <row r="15078" spans="1:1" x14ac:dyDescent="0.35">
      <c r="A15078" s="1"/>
    </row>
    <row r="15079" spans="1:1" x14ac:dyDescent="0.35">
      <c r="A15079" s="1"/>
    </row>
    <row r="15080" spans="1:1" x14ac:dyDescent="0.35">
      <c r="A15080" s="1"/>
    </row>
    <row r="15081" spans="1:1" x14ac:dyDescent="0.35">
      <c r="A15081" s="1"/>
    </row>
    <row r="15082" spans="1:1" x14ac:dyDescent="0.35">
      <c r="A15082" s="1"/>
    </row>
    <row r="15083" spans="1:1" x14ac:dyDescent="0.35">
      <c r="A15083" s="1"/>
    </row>
    <row r="15084" spans="1:1" x14ac:dyDescent="0.35">
      <c r="A15084" s="1"/>
    </row>
    <row r="15085" spans="1:1" x14ac:dyDescent="0.35">
      <c r="A15085" s="1"/>
    </row>
    <row r="15086" spans="1:1" x14ac:dyDescent="0.35">
      <c r="A15086" s="1"/>
    </row>
    <row r="15087" spans="1:1" x14ac:dyDescent="0.35">
      <c r="A15087" s="1"/>
    </row>
    <row r="15088" spans="1:1" x14ac:dyDescent="0.35">
      <c r="A15088" s="1"/>
    </row>
    <row r="15089" spans="1:1" x14ac:dyDescent="0.35">
      <c r="A15089" s="1"/>
    </row>
    <row r="15090" spans="1:1" x14ac:dyDescent="0.35">
      <c r="A15090" s="1"/>
    </row>
    <row r="15091" spans="1:1" x14ac:dyDescent="0.35">
      <c r="A15091" s="1"/>
    </row>
    <row r="15092" spans="1:1" x14ac:dyDescent="0.35">
      <c r="A15092" s="1"/>
    </row>
    <row r="15093" spans="1:1" x14ac:dyDescent="0.35">
      <c r="A15093" s="1"/>
    </row>
    <row r="15094" spans="1:1" x14ac:dyDescent="0.35">
      <c r="A15094" s="1"/>
    </row>
    <row r="15095" spans="1:1" x14ac:dyDescent="0.35">
      <c r="A15095" s="1"/>
    </row>
    <row r="15096" spans="1:1" x14ac:dyDescent="0.35">
      <c r="A15096" s="1"/>
    </row>
    <row r="15097" spans="1:1" x14ac:dyDescent="0.35">
      <c r="A15097" s="1"/>
    </row>
    <row r="15098" spans="1:1" x14ac:dyDescent="0.35">
      <c r="A15098" s="1"/>
    </row>
    <row r="15099" spans="1:1" x14ac:dyDescent="0.35">
      <c r="A15099" s="1"/>
    </row>
    <row r="15100" spans="1:1" x14ac:dyDescent="0.35">
      <c r="A15100" s="1"/>
    </row>
    <row r="15101" spans="1:1" x14ac:dyDescent="0.35">
      <c r="A15101" s="1"/>
    </row>
    <row r="15102" spans="1:1" x14ac:dyDescent="0.35">
      <c r="A15102" s="1"/>
    </row>
    <row r="15103" spans="1:1" x14ac:dyDescent="0.35">
      <c r="A15103" s="1"/>
    </row>
    <row r="15104" spans="1:1" x14ac:dyDescent="0.35">
      <c r="A15104" s="1"/>
    </row>
    <row r="15105" spans="1:1" x14ac:dyDescent="0.35">
      <c r="A15105" s="1"/>
    </row>
    <row r="15106" spans="1:1" x14ac:dyDescent="0.35">
      <c r="A15106" s="1"/>
    </row>
    <row r="15107" spans="1:1" x14ac:dyDescent="0.35">
      <c r="A15107" s="1"/>
    </row>
    <row r="15108" spans="1:1" x14ac:dyDescent="0.35">
      <c r="A15108" s="1"/>
    </row>
    <row r="15109" spans="1:1" x14ac:dyDescent="0.35">
      <c r="A15109" s="1"/>
    </row>
    <row r="15110" spans="1:1" x14ac:dyDescent="0.35">
      <c r="A15110" s="1"/>
    </row>
    <row r="15111" spans="1:1" x14ac:dyDescent="0.35">
      <c r="A15111" s="1"/>
    </row>
    <row r="15112" spans="1:1" x14ac:dyDescent="0.35">
      <c r="A15112" s="1"/>
    </row>
    <row r="15113" spans="1:1" x14ac:dyDescent="0.35">
      <c r="A15113" s="1"/>
    </row>
    <row r="15114" spans="1:1" x14ac:dyDescent="0.35">
      <c r="A15114" s="1"/>
    </row>
    <row r="15115" spans="1:1" x14ac:dyDescent="0.35">
      <c r="A15115" s="1"/>
    </row>
    <row r="15116" spans="1:1" x14ac:dyDescent="0.35">
      <c r="A15116" s="1"/>
    </row>
    <row r="15117" spans="1:1" x14ac:dyDescent="0.35">
      <c r="A15117" s="1"/>
    </row>
    <row r="15118" spans="1:1" x14ac:dyDescent="0.35">
      <c r="A15118" s="1"/>
    </row>
    <row r="15119" spans="1:1" x14ac:dyDescent="0.35">
      <c r="A15119" s="1"/>
    </row>
    <row r="15120" spans="1:1" x14ac:dyDescent="0.35">
      <c r="A15120" s="1"/>
    </row>
    <row r="15121" spans="1:1" x14ac:dyDescent="0.35">
      <c r="A15121" s="1"/>
    </row>
    <row r="15122" spans="1:1" x14ac:dyDescent="0.35">
      <c r="A15122" s="1"/>
    </row>
    <row r="15123" spans="1:1" x14ac:dyDescent="0.35">
      <c r="A15123" s="1"/>
    </row>
    <row r="15124" spans="1:1" x14ac:dyDescent="0.35">
      <c r="A15124" s="1"/>
    </row>
    <row r="15125" spans="1:1" x14ac:dyDescent="0.35">
      <c r="A15125" s="1"/>
    </row>
    <row r="15126" spans="1:1" x14ac:dyDescent="0.35">
      <c r="A15126" s="1"/>
    </row>
    <row r="15127" spans="1:1" x14ac:dyDescent="0.35">
      <c r="A15127" s="1"/>
    </row>
    <row r="15128" spans="1:1" x14ac:dyDescent="0.35">
      <c r="A15128" s="1"/>
    </row>
    <row r="15129" spans="1:1" x14ac:dyDescent="0.35">
      <c r="A15129" s="1"/>
    </row>
    <row r="15130" spans="1:1" x14ac:dyDescent="0.35">
      <c r="A15130" s="1"/>
    </row>
    <row r="15131" spans="1:1" x14ac:dyDescent="0.35">
      <c r="A15131" s="1"/>
    </row>
    <row r="15132" spans="1:1" x14ac:dyDescent="0.35">
      <c r="A15132" s="1"/>
    </row>
    <row r="15133" spans="1:1" x14ac:dyDescent="0.35">
      <c r="A15133" s="1"/>
    </row>
    <row r="15134" spans="1:1" x14ac:dyDescent="0.35">
      <c r="A15134" s="1"/>
    </row>
    <row r="15135" spans="1:1" x14ac:dyDescent="0.35">
      <c r="A15135" s="1"/>
    </row>
    <row r="15136" spans="1:1" x14ac:dyDescent="0.35">
      <c r="A15136" s="1"/>
    </row>
    <row r="15137" spans="1:1" x14ac:dyDescent="0.35">
      <c r="A15137" s="1"/>
    </row>
    <row r="15138" spans="1:1" x14ac:dyDescent="0.35">
      <c r="A15138" s="1"/>
    </row>
    <row r="15139" spans="1:1" x14ac:dyDescent="0.35">
      <c r="A15139" s="1"/>
    </row>
    <row r="15140" spans="1:1" x14ac:dyDescent="0.35">
      <c r="A15140" s="1"/>
    </row>
    <row r="15141" spans="1:1" x14ac:dyDescent="0.35">
      <c r="A15141" s="1"/>
    </row>
    <row r="15142" spans="1:1" x14ac:dyDescent="0.35">
      <c r="A15142" s="1"/>
    </row>
    <row r="15143" spans="1:1" x14ac:dyDescent="0.35">
      <c r="A15143" s="1"/>
    </row>
    <row r="15144" spans="1:1" x14ac:dyDescent="0.35">
      <c r="A15144" s="1"/>
    </row>
    <row r="15145" spans="1:1" x14ac:dyDescent="0.35">
      <c r="A15145" s="1"/>
    </row>
    <row r="15146" spans="1:1" x14ac:dyDescent="0.35">
      <c r="A15146" s="1"/>
    </row>
    <row r="15147" spans="1:1" x14ac:dyDescent="0.35">
      <c r="A15147" s="1"/>
    </row>
    <row r="15148" spans="1:1" x14ac:dyDescent="0.35">
      <c r="A15148" s="1"/>
    </row>
    <row r="15149" spans="1:1" x14ac:dyDescent="0.35">
      <c r="A15149" s="1"/>
    </row>
    <row r="15150" spans="1:1" x14ac:dyDescent="0.35">
      <c r="A15150" s="1"/>
    </row>
    <row r="15151" spans="1:1" x14ac:dyDescent="0.35">
      <c r="A15151" s="1"/>
    </row>
    <row r="15152" spans="1:1" x14ac:dyDescent="0.35">
      <c r="A15152" s="1"/>
    </row>
    <row r="15153" spans="1:1" x14ac:dyDescent="0.35">
      <c r="A15153" s="1"/>
    </row>
    <row r="15154" spans="1:1" x14ac:dyDescent="0.35">
      <c r="A15154" s="1"/>
    </row>
    <row r="15155" spans="1:1" x14ac:dyDescent="0.35">
      <c r="A15155" s="1"/>
    </row>
    <row r="15156" spans="1:1" x14ac:dyDescent="0.35">
      <c r="A15156" s="1"/>
    </row>
    <row r="15157" spans="1:1" x14ac:dyDescent="0.35">
      <c r="A15157" s="1"/>
    </row>
    <row r="15158" spans="1:1" x14ac:dyDescent="0.35">
      <c r="A15158" s="1"/>
    </row>
    <row r="15159" spans="1:1" x14ac:dyDescent="0.35">
      <c r="A15159" s="1"/>
    </row>
    <row r="15160" spans="1:1" x14ac:dyDescent="0.35">
      <c r="A15160" s="1"/>
    </row>
    <row r="15161" spans="1:1" x14ac:dyDescent="0.35">
      <c r="A15161" s="1"/>
    </row>
    <row r="15162" spans="1:1" x14ac:dyDescent="0.35">
      <c r="A15162" s="1"/>
    </row>
    <row r="15163" spans="1:1" x14ac:dyDescent="0.35">
      <c r="A15163" s="1"/>
    </row>
    <row r="15164" spans="1:1" x14ac:dyDescent="0.35">
      <c r="A15164" s="1"/>
    </row>
    <row r="15165" spans="1:1" x14ac:dyDescent="0.35">
      <c r="A15165" s="1"/>
    </row>
    <row r="15166" spans="1:1" x14ac:dyDescent="0.35">
      <c r="A15166" s="1"/>
    </row>
    <row r="15167" spans="1:1" x14ac:dyDescent="0.35">
      <c r="A15167" s="1"/>
    </row>
    <row r="15168" spans="1:1" x14ac:dyDescent="0.35">
      <c r="A15168" s="1"/>
    </row>
    <row r="15169" spans="1:1" x14ac:dyDescent="0.35">
      <c r="A15169" s="1"/>
    </row>
    <row r="15170" spans="1:1" x14ac:dyDescent="0.35">
      <c r="A15170" s="1"/>
    </row>
    <row r="15171" spans="1:1" x14ac:dyDescent="0.35">
      <c r="A15171" s="1"/>
    </row>
    <row r="15172" spans="1:1" x14ac:dyDescent="0.35">
      <c r="A15172" s="1"/>
    </row>
    <row r="15173" spans="1:1" x14ac:dyDescent="0.35">
      <c r="A15173" s="1"/>
    </row>
    <row r="15174" spans="1:1" x14ac:dyDescent="0.35">
      <c r="A15174" s="1"/>
    </row>
    <row r="15175" spans="1:1" x14ac:dyDescent="0.35">
      <c r="A15175" s="1"/>
    </row>
    <row r="15176" spans="1:1" x14ac:dyDescent="0.35">
      <c r="A15176" s="1"/>
    </row>
    <row r="15177" spans="1:1" x14ac:dyDescent="0.35">
      <c r="A15177" s="1"/>
    </row>
    <row r="15178" spans="1:1" x14ac:dyDescent="0.35">
      <c r="A15178" s="1"/>
    </row>
    <row r="15179" spans="1:1" x14ac:dyDescent="0.35">
      <c r="A15179" s="1"/>
    </row>
    <row r="15180" spans="1:1" x14ac:dyDescent="0.35">
      <c r="A15180" s="1"/>
    </row>
    <row r="15181" spans="1:1" x14ac:dyDescent="0.35">
      <c r="A15181" s="1"/>
    </row>
    <row r="15182" spans="1:1" x14ac:dyDescent="0.35">
      <c r="A15182" s="1"/>
    </row>
    <row r="15183" spans="1:1" x14ac:dyDescent="0.35">
      <c r="A15183" s="1"/>
    </row>
    <row r="15184" spans="1:1" x14ac:dyDescent="0.35">
      <c r="A15184" s="1"/>
    </row>
    <row r="15185" spans="1:1" x14ac:dyDescent="0.35">
      <c r="A15185" s="1"/>
    </row>
    <row r="15186" spans="1:1" x14ac:dyDescent="0.35">
      <c r="A15186" s="1"/>
    </row>
    <row r="15187" spans="1:1" x14ac:dyDescent="0.35">
      <c r="A15187" s="1"/>
    </row>
    <row r="15188" spans="1:1" x14ac:dyDescent="0.35">
      <c r="A15188" s="1"/>
    </row>
    <row r="15189" spans="1:1" x14ac:dyDescent="0.35">
      <c r="A15189" s="1"/>
    </row>
    <row r="15190" spans="1:1" x14ac:dyDescent="0.35">
      <c r="A15190" s="1"/>
    </row>
    <row r="15191" spans="1:1" x14ac:dyDescent="0.35">
      <c r="A15191" s="1"/>
    </row>
    <row r="15192" spans="1:1" x14ac:dyDescent="0.35">
      <c r="A15192" s="1"/>
    </row>
    <row r="15193" spans="1:1" x14ac:dyDescent="0.35">
      <c r="A15193" s="1"/>
    </row>
    <row r="15194" spans="1:1" x14ac:dyDescent="0.35">
      <c r="A15194" s="1"/>
    </row>
    <row r="15195" spans="1:1" x14ac:dyDescent="0.35">
      <c r="A15195" s="1"/>
    </row>
    <row r="15196" spans="1:1" x14ac:dyDescent="0.35">
      <c r="A15196" s="1"/>
    </row>
    <row r="15197" spans="1:1" x14ac:dyDescent="0.35">
      <c r="A15197" s="1"/>
    </row>
    <row r="15198" spans="1:1" x14ac:dyDescent="0.35">
      <c r="A15198" s="1"/>
    </row>
    <row r="15199" spans="1:1" x14ac:dyDescent="0.35">
      <c r="A15199" s="1"/>
    </row>
    <row r="15200" spans="1:1" x14ac:dyDescent="0.35">
      <c r="A15200" s="1"/>
    </row>
    <row r="15201" spans="1:1" x14ac:dyDescent="0.35">
      <c r="A15201" s="1"/>
    </row>
    <row r="15202" spans="1:1" x14ac:dyDescent="0.35">
      <c r="A15202" s="1"/>
    </row>
    <row r="15203" spans="1:1" x14ac:dyDescent="0.35">
      <c r="A15203" s="1"/>
    </row>
    <row r="15204" spans="1:1" x14ac:dyDescent="0.35">
      <c r="A15204" s="1"/>
    </row>
    <row r="15205" spans="1:1" x14ac:dyDescent="0.35">
      <c r="A15205" s="1"/>
    </row>
    <row r="15206" spans="1:1" x14ac:dyDescent="0.35">
      <c r="A15206" s="1"/>
    </row>
    <row r="15207" spans="1:1" x14ac:dyDescent="0.35">
      <c r="A15207" s="1"/>
    </row>
    <row r="15208" spans="1:1" x14ac:dyDescent="0.35">
      <c r="A15208" s="1"/>
    </row>
    <row r="15209" spans="1:1" x14ac:dyDescent="0.35">
      <c r="A15209" s="1"/>
    </row>
    <row r="15210" spans="1:1" x14ac:dyDescent="0.35">
      <c r="A15210" s="1"/>
    </row>
    <row r="15211" spans="1:1" x14ac:dyDescent="0.35">
      <c r="A15211" s="1"/>
    </row>
    <row r="15212" spans="1:1" x14ac:dyDescent="0.35">
      <c r="A15212" s="1"/>
    </row>
    <row r="15213" spans="1:1" x14ac:dyDescent="0.35">
      <c r="A15213" s="1"/>
    </row>
    <row r="15214" spans="1:1" x14ac:dyDescent="0.35">
      <c r="A15214" s="1"/>
    </row>
    <row r="15215" spans="1:1" x14ac:dyDescent="0.35">
      <c r="A15215" s="1"/>
    </row>
    <row r="15216" spans="1:1" x14ac:dyDescent="0.35">
      <c r="A15216" s="1"/>
    </row>
    <row r="15217" spans="1:1" x14ac:dyDescent="0.35">
      <c r="A15217" s="1"/>
    </row>
    <row r="15218" spans="1:1" x14ac:dyDescent="0.35">
      <c r="A15218" s="1"/>
    </row>
    <row r="15219" spans="1:1" x14ac:dyDescent="0.35">
      <c r="A15219" s="1"/>
    </row>
    <row r="15220" spans="1:1" x14ac:dyDescent="0.35">
      <c r="A15220" s="1"/>
    </row>
    <row r="15221" spans="1:1" x14ac:dyDescent="0.35">
      <c r="A15221" s="1"/>
    </row>
    <row r="15222" spans="1:1" x14ac:dyDescent="0.35">
      <c r="A15222" s="1"/>
    </row>
    <row r="15223" spans="1:1" x14ac:dyDescent="0.35">
      <c r="A15223" s="1"/>
    </row>
    <row r="15224" spans="1:1" x14ac:dyDescent="0.35">
      <c r="A15224" s="1"/>
    </row>
    <row r="15225" spans="1:1" x14ac:dyDescent="0.35">
      <c r="A15225" s="1"/>
    </row>
    <row r="15226" spans="1:1" x14ac:dyDescent="0.35">
      <c r="A15226" s="1"/>
    </row>
    <row r="15227" spans="1:1" x14ac:dyDescent="0.35">
      <c r="A15227" s="1"/>
    </row>
    <row r="15228" spans="1:1" x14ac:dyDescent="0.35">
      <c r="A15228" s="1"/>
    </row>
    <row r="15229" spans="1:1" x14ac:dyDescent="0.35">
      <c r="A15229" s="1"/>
    </row>
    <row r="15230" spans="1:1" x14ac:dyDescent="0.35">
      <c r="A15230" s="1"/>
    </row>
    <row r="15231" spans="1:1" x14ac:dyDescent="0.35">
      <c r="A15231" s="1"/>
    </row>
    <row r="15232" spans="1:1" x14ac:dyDescent="0.35">
      <c r="A15232" s="1"/>
    </row>
    <row r="15233" spans="1:1" x14ac:dyDescent="0.35">
      <c r="A15233" s="1"/>
    </row>
    <row r="15234" spans="1:1" x14ac:dyDescent="0.35">
      <c r="A15234" s="1"/>
    </row>
    <row r="15235" spans="1:1" x14ac:dyDescent="0.35">
      <c r="A15235" s="1"/>
    </row>
    <row r="15236" spans="1:1" x14ac:dyDescent="0.35">
      <c r="A15236" s="1"/>
    </row>
    <row r="15237" spans="1:1" x14ac:dyDescent="0.35">
      <c r="A15237" s="1"/>
    </row>
    <row r="15238" spans="1:1" x14ac:dyDescent="0.35">
      <c r="A15238" s="1"/>
    </row>
    <row r="15239" spans="1:1" x14ac:dyDescent="0.35">
      <c r="A15239" s="1"/>
    </row>
    <row r="15240" spans="1:1" x14ac:dyDescent="0.35">
      <c r="A15240" s="1"/>
    </row>
    <row r="15241" spans="1:1" x14ac:dyDescent="0.35">
      <c r="A15241" s="1"/>
    </row>
    <row r="15242" spans="1:1" x14ac:dyDescent="0.35">
      <c r="A15242" s="1"/>
    </row>
    <row r="15243" spans="1:1" x14ac:dyDescent="0.35">
      <c r="A15243" s="1"/>
    </row>
    <row r="15244" spans="1:1" x14ac:dyDescent="0.35">
      <c r="A15244" s="1"/>
    </row>
    <row r="15245" spans="1:1" x14ac:dyDescent="0.35">
      <c r="A15245" s="1"/>
    </row>
    <row r="15246" spans="1:1" x14ac:dyDescent="0.35">
      <c r="A15246" s="1"/>
    </row>
    <row r="15247" spans="1:1" x14ac:dyDescent="0.35">
      <c r="A15247" s="1"/>
    </row>
    <row r="15248" spans="1:1" x14ac:dyDescent="0.35">
      <c r="A15248" s="1"/>
    </row>
    <row r="15249" spans="1:1" x14ac:dyDescent="0.35">
      <c r="A15249" s="1"/>
    </row>
    <row r="15250" spans="1:1" x14ac:dyDescent="0.35">
      <c r="A15250" s="1"/>
    </row>
    <row r="15251" spans="1:1" x14ac:dyDescent="0.35">
      <c r="A15251" s="1"/>
    </row>
    <row r="15252" spans="1:1" x14ac:dyDescent="0.35">
      <c r="A15252" s="1"/>
    </row>
    <row r="15253" spans="1:1" x14ac:dyDescent="0.35">
      <c r="A15253" s="1"/>
    </row>
    <row r="15254" spans="1:1" x14ac:dyDescent="0.35">
      <c r="A15254" s="1"/>
    </row>
    <row r="15255" spans="1:1" x14ac:dyDescent="0.35">
      <c r="A15255" s="1"/>
    </row>
    <row r="15256" spans="1:1" x14ac:dyDescent="0.35">
      <c r="A15256" s="1"/>
    </row>
    <row r="15257" spans="1:1" x14ac:dyDescent="0.35">
      <c r="A15257" s="1"/>
    </row>
    <row r="15258" spans="1:1" x14ac:dyDescent="0.35">
      <c r="A15258" s="1"/>
    </row>
    <row r="15259" spans="1:1" x14ac:dyDescent="0.35">
      <c r="A15259" s="1"/>
    </row>
    <row r="15260" spans="1:1" x14ac:dyDescent="0.35">
      <c r="A15260" s="1"/>
    </row>
    <row r="15261" spans="1:1" x14ac:dyDescent="0.35">
      <c r="A15261" s="1"/>
    </row>
    <row r="15262" spans="1:1" x14ac:dyDescent="0.35">
      <c r="A15262" s="1"/>
    </row>
    <row r="15263" spans="1:1" x14ac:dyDescent="0.35">
      <c r="A15263" s="1"/>
    </row>
    <row r="15264" spans="1:1" x14ac:dyDescent="0.35">
      <c r="A15264" s="1"/>
    </row>
    <row r="15265" spans="1:1" x14ac:dyDescent="0.35">
      <c r="A15265" s="1"/>
    </row>
    <row r="15266" spans="1:1" x14ac:dyDescent="0.35">
      <c r="A15266" s="1"/>
    </row>
    <row r="15267" spans="1:1" x14ac:dyDescent="0.35">
      <c r="A15267" s="1"/>
    </row>
    <row r="15268" spans="1:1" x14ac:dyDescent="0.35">
      <c r="A15268" s="1"/>
    </row>
    <row r="15269" spans="1:1" x14ac:dyDescent="0.35">
      <c r="A15269" s="1"/>
    </row>
    <row r="15270" spans="1:1" x14ac:dyDescent="0.35">
      <c r="A15270" s="1"/>
    </row>
    <row r="15271" spans="1:1" x14ac:dyDescent="0.35">
      <c r="A15271" s="1"/>
    </row>
    <row r="15272" spans="1:1" x14ac:dyDescent="0.35">
      <c r="A15272" s="1"/>
    </row>
    <row r="15273" spans="1:1" x14ac:dyDescent="0.35">
      <c r="A15273" s="1"/>
    </row>
    <row r="15274" spans="1:1" x14ac:dyDescent="0.35">
      <c r="A15274" s="1"/>
    </row>
    <row r="15275" spans="1:1" x14ac:dyDescent="0.35">
      <c r="A15275" s="1"/>
    </row>
    <row r="15276" spans="1:1" x14ac:dyDescent="0.35">
      <c r="A15276" s="1"/>
    </row>
    <row r="15277" spans="1:1" x14ac:dyDescent="0.35">
      <c r="A15277" s="1"/>
    </row>
    <row r="15278" spans="1:1" x14ac:dyDescent="0.35">
      <c r="A15278" s="1"/>
    </row>
    <row r="15279" spans="1:1" x14ac:dyDescent="0.35">
      <c r="A15279" s="1"/>
    </row>
    <row r="15280" spans="1:1" x14ac:dyDescent="0.35">
      <c r="A15280" s="1"/>
    </row>
    <row r="15281" spans="1:1" x14ac:dyDescent="0.35">
      <c r="A15281" s="1"/>
    </row>
    <row r="15282" spans="1:1" x14ac:dyDescent="0.35">
      <c r="A15282" s="1"/>
    </row>
    <row r="15283" spans="1:1" x14ac:dyDescent="0.35">
      <c r="A15283" s="1"/>
    </row>
    <row r="15284" spans="1:1" x14ac:dyDescent="0.35">
      <c r="A15284" s="1"/>
    </row>
    <row r="15285" spans="1:1" x14ac:dyDescent="0.35">
      <c r="A15285" s="1"/>
    </row>
    <row r="15286" spans="1:1" x14ac:dyDescent="0.35">
      <c r="A15286" s="1"/>
    </row>
    <row r="15287" spans="1:1" x14ac:dyDescent="0.35">
      <c r="A15287" s="1"/>
    </row>
    <row r="15288" spans="1:1" x14ac:dyDescent="0.35">
      <c r="A15288" s="1"/>
    </row>
    <row r="15289" spans="1:1" x14ac:dyDescent="0.35">
      <c r="A15289" s="1"/>
    </row>
    <row r="15290" spans="1:1" x14ac:dyDescent="0.35">
      <c r="A15290" s="1"/>
    </row>
    <row r="15291" spans="1:1" x14ac:dyDescent="0.35">
      <c r="A15291" s="1"/>
    </row>
    <row r="15292" spans="1:1" x14ac:dyDescent="0.35">
      <c r="A15292" s="1"/>
    </row>
    <row r="15293" spans="1:1" x14ac:dyDescent="0.35">
      <c r="A15293" s="1"/>
    </row>
    <row r="15294" spans="1:1" x14ac:dyDescent="0.35">
      <c r="A15294" s="1"/>
    </row>
    <row r="15295" spans="1:1" x14ac:dyDescent="0.35">
      <c r="A15295" s="1"/>
    </row>
    <row r="15296" spans="1:1" x14ac:dyDescent="0.35">
      <c r="A15296" s="1"/>
    </row>
    <row r="15297" spans="1:1" x14ac:dyDescent="0.35">
      <c r="A15297" s="1"/>
    </row>
    <row r="15298" spans="1:1" x14ac:dyDescent="0.35">
      <c r="A15298" s="1"/>
    </row>
    <row r="15299" spans="1:1" x14ac:dyDescent="0.35">
      <c r="A15299" s="1"/>
    </row>
    <row r="15300" spans="1:1" x14ac:dyDescent="0.35">
      <c r="A15300" s="1"/>
    </row>
    <row r="15301" spans="1:1" x14ac:dyDescent="0.35">
      <c r="A15301" s="1"/>
    </row>
    <row r="15302" spans="1:1" x14ac:dyDescent="0.35">
      <c r="A15302" s="1"/>
    </row>
    <row r="15303" spans="1:1" x14ac:dyDescent="0.35">
      <c r="A15303" s="1"/>
    </row>
    <row r="15304" spans="1:1" x14ac:dyDescent="0.35">
      <c r="A15304" s="1"/>
    </row>
    <row r="15305" spans="1:1" x14ac:dyDescent="0.35">
      <c r="A15305" s="1"/>
    </row>
    <row r="15306" spans="1:1" x14ac:dyDescent="0.35">
      <c r="A15306" s="1"/>
    </row>
    <row r="15307" spans="1:1" x14ac:dyDescent="0.35">
      <c r="A15307" s="1"/>
    </row>
    <row r="15308" spans="1:1" x14ac:dyDescent="0.35">
      <c r="A15308" s="1"/>
    </row>
    <row r="15309" spans="1:1" x14ac:dyDescent="0.35">
      <c r="A15309" s="1"/>
    </row>
    <row r="15310" spans="1:1" x14ac:dyDescent="0.35">
      <c r="A15310" s="1"/>
    </row>
    <row r="15311" spans="1:1" x14ac:dyDescent="0.35">
      <c r="A15311" s="1"/>
    </row>
    <row r="15312" spans="1:1" x14ac:dyDescent="0.35">
      <c r="A15312" s="1"/>
    </row>
    <row r="15313" spans="1:1" x14ac:dyDescent="0.35">
      <c r="A15313" s="1"/>
    </row>
    <row r="15314" spans="1:1" x14ac:dyDescent="0.35">
      <c r="A15314" s="1"/>
    </row>
    <row r="15315" spans="1:1" x14ac:dyDescent="0.35">
      <c r="A15315" s="1"/>
    </row>
    <row r="15316" spans="1:1" x14ac:dyDescent="0.35">
      <c r="A15316" s="1"/>
    </row>
    <row r="15317" spans="1:1" x14ac:dyDescent="0.35">
      <c r="A15317" s="1"/>
    </row>
    <row r="15318" spans="1:1" x14ac:dyDescent="0.35">
      <c r="A15318" s="1"/>
    </row>
    <row r="15319" spans="1:1" x14ac:dyDescent="0.35">
      <c r="A15319" s="1"/>
    </row>
    <row r="15320" spans="1:1" x14ac:dyDescent="0.35">
      <c r="A15320" s="1"/>
    </row>
    <row r="15321" spans="1:1" x14ac:dyDescent="0.35">
      <c r="A15321" s="1"/>
    </row>
    <row r="15322" spans="1:1" x14ac:dyDescent="0.35">
      <c r="A15322" s="1"/>
    </row>
    <row r="15323" spans="1:1" x14ac:dyDescent="0.35">
      <c r="A15323" s="1"/>
    </row>
    <row r="15324" spans="1:1" x14ac:dyDescent="0.35">
      <c r="A15324" s="1"/>
    </row>
    <row r="15325" spans="1:1" x14ac:dyDescent="0.35">
      <c r="A15325" s="1"/>
    </row>
    <row r="15326" spans="1:1" x14ac:dyDescent="0.35">
      <c r="A15326" s="1"/>
    </row>
    <row r="15327" spans="1:1" x14ac:dyDescent="0.35">
      <c r="A15327" s="1"/>
    </row>
    <row r="15328" spans="1:1" x14ac:dyDescent="0.35">
      <c r="A15328" s="1"/>
    </row>
    <row r="15329" spans="1:1" x14ac:dyDescent="0.35">
      <c r="A15329" s="1"/>
    </row>
    <row r="15330" spans="1:1" x14ac:dyDescent="0.35">
      <c r="A15330" s="1"/>
    </row>
    <row r="15331" spans="1:1" x14ac:dyDescent="0.35">
      <c r="A15331" s="1"/>
    </row>
    <row r="15332" spans="1:1" x14ac:dyDescent="0.35">
      <c r="A15332" s="1"/>
    </row>
    <row r="15333" spans="1:1" x14ac:dyDescent="0.35">
      <c r="A15333" s="1"/>
    </row>
    <row r="15334" spans="1:1" x14ac:dyDescent="0.35">
      <c r="A15334" s="1"/>
    </row>
    <row r="15335" spans="1:1" x14ac:dyDescent="0.35">
      <c r="A15335" s="1"/>
    </row>
    <row r="15336" spans="1:1" x14ac:dyDescent="0.35">
      <c r="A15336" s="1"/>
    </row>
    <row r="15337" spans="1:1" x14ac:dyDescent="0.35">
      <c r="A15337" s="1"/>
    </row>
    <row r="15338" spans="1:1" x14ac:dyDescent="0.35">
      <c r="A15338" s="1"/>
    </row>
    <row r="15339" spans="1:1" x14ac:dyDescent="0.35">
      <c r="A15339" s="1"/>
    </row>
    <row r="15340" spans="1:1" x14ac:dyDescent="0.35">
      <c r="A15340" s="1"/>
    </row>
    <row r="15341" spans="1:1" x14ac:dyDescent="0.35">
      <c r="A15341" s="1"/>
    </row>
    <row r="15342" spans="1:1" x14ac:dyDescent="0.35">
      <c r="A15342" s="1"/>
    </row>
    <row r="15343" spans="1:1" x14ac:dyDescent="0.35">
      <c r="A15343" s="1"/>
    </row>
    <row r="15344" spans="1:1" x14ac:dyDescent="0.35">
      <c r="A15344" s="1"/>
    </row>
    <row r="15345" spans="1:1" x14ac:dyDescent="0.35">
      <c r="A15345" s="1"/>
    </row>
    <row r="15346" spans="1:1" x14ac:dyDescent="0.35">
      <c r="A15346" s="1"/>
    </row>
    <row r="15347" spans="1:1" x14ac:dyDescent="0.35">
      <c r="A15347" s="1"/>
    </row>
    <row r="15348" spans="1:1" x14ac:dyDescent="0.35">
      <c r="A15348" s="1"/>
    </row>
    <row r="15349" spans="1:1" x14ac:dyDescent="0.35">
      <c r="A15349" s="1"/>
    </row>
    <row r="15350" spans="1:1" x14ac:dyDescent="0.35">
      <c r="A15350" s="1"/>
    </row>
    <row r="15351" spans="1:1" x14ac:dyDescent="0.35">
      <c r="A15351" s="1"/>
    </row>
    <row r="15352" spans="1:1" x14ac:dyDescent="0.35">
      <c r="A15352" s="1"/>
    </row>
    <row r="15353" spans="1:1" x14ac:dyDescent="0.35">
      <c r="A15353" s="1"/>
    </row>
    <row r="15354" spans="1:1" x14ac:dyDescent="0.35">
      <c r="A15354" s="1"/>
    </row>
    <row r="15355" spans="1:1" x14ac:dyDescent="0.35">
      <c r="A15355" s="1"/>
    </row>
    <row r="15356" spans="1:1" x14ac:dyDescent="0.35">
      <c r="A15356" s="1"/>
    </row>
    <row r="15357" spans="1:1" x14ac:dyDescent="0.35">
      <c r="A15357" s="1"/>
    </row>
    <row r="15358" spans="1:1" x14ac:dyDescent="0.35">
      <c r="A15358" s="1"/>
    </row>
    <row r="15359" spans="1:1" x14ac:dyDescent="0.35">
      <c r="A15359" s="1"/>
    </row>
    <row r="15360" spans="1:1" x14ac:dyDescent="0.35">
      <c r="A15360" s="1"/>
    </row>
    <row r="15361" spans="1:1" x14ac:dyDescent="0.35">
      <c r="A15361" s="1"/>
    </row>
    <row r="15362" spans="1:1" x14ac:dyDescent="0.35">
      <c r="A15362" s="1"/>
    </row>
    <row r="15363" spans="1:1" x14ac:dyDescent="0.35">
      <c r="A15363" s="1"/>
    </row>
    <row r="15364" spans="1:1" x14ac:dyDescent="0.35">
      <c r="A15364" s="1"/>
    </row>
    <row r="15365" spans="1:1" x14ac:dyDescent="0.35">
      <c r="A15365" s="1"/>
    </row>
    <row r="15366" spans="1:1" x14ac:dyDescent="0.35">
      <c r="A15366" s="1"/>
    </row>
    <row r="15367" spans="1:1" x14ac:dyDescent="0.35">
      <c r="A15367" s="1"/>
    </row>
    <row r="15368" spans="1:1" x14ac:dyDescent="0.35">
      <c r="A15368" s="1"/>
    </row>
    <row r="15369" spans="1:1" x14ac:dyDescent="0.35">
      <c r="A15369" s="1"/>
    </row>
    <row r="15370" spans="1:1" x14ac:dyDescent="0.35">
      <c r="A15370" s="1"/>
    </row>
    <row r="15371" spans="1:1" x14ac:dyDescent="0.35">
      <c r="A15371" s="1"/>
    </row>
    <row r="15372" spans="1:1" x14ac:dyDescent="0.35">
      <c r="A15372" s="1"/>
    </row>
    <row r="15373" spans="1:1" x14ac:dyDescent="0.35">
      <c r="A15373" s="1"/>
    </row>
    <row r="15374" spans="1:1" x14ac:dyDescent="0.35">
      <c r="A15374" s="1"/>
    </row>
    <row r="15375" spans="1:1" x14ac:dyDescent="0.35">
      <c r="A15375" s="1"/>
    </row>
    <row r="15376" spans="1:1" x14ac:dyDescent="0.35">
      <c r="A15376" s="1"/>
    </row>
    <row r="15377" spans="1:1" x14ac:dyDescent="0.35">
      <c r="A15377" s="1"/>
    </row>
    <row r="15378" spans="1:1" x14ac:dyDescent="0.35">
      <c r="A15378" s="1"/>
    </row>
    <row r="15379" spans="1:1" x14ac:dyDescent="0.35">
      <c r="A15379" s="1"/>
    </row>
    <row r="15380" spans="1:1" x14ac:dyDescent="0.35">
      <c r="A15380" s="1"/>
    </row>
    <row r="15381" spans="1:1" x14ac:dyDescent="0.35">
      <c r="A15381" s="1"/>
    </row>
    <row r="15382" spans="1:1" x14ac:dyDescent="0.35">
      <c r="A15382" s="1"/>
    </row>
    <row r="15383" spans="1:1" x14ac:dyDescent="0.35">
      <c r="A15383" s="1"/>
    </row>
    <row r="15384" spans="1:1" x14ac:dyDescent="0.35">
      <c r="A15384" s="1"/>
    </row>
    <row r="15385" spans="1:1" x14ac:dyDescent="0.35">
      <c r="A15385" s="1"/>
    </row>
    <row r="15386" spans="1:1" x14ac:dyDescent="0.35">
      <c r="A15386" s="1"/>
    </row>
    <row r="15387" spans="1:1" x14ac:dyDescent="0.35">
      <c r="A15387" s="1"/>
    </row>
    <row r="15388" spans="1:1" x14ac:dyDescent="0.35">
      <c r="A15388" s="1"/>
    </row>
    <row r="15389" spans="1:1" x14ac:dyDescent="0.35">
      <c r="A15389" s="1"/>
    </row>
    <row r="15390" spans="1:1" x14ac:dyDescent="0.35">
      <c r="A15390" s="1"/>
    </row>
    <row r="15391" spans="1:1" x14ac:dyDescent="0.35">
      <c r="A15391" s="1"/>
    </row>
    <row r="15392" spans="1:1" x14ac:dyDescent="0.35">
      <c r="A15392" s="1"/>
    </row>
    <row r="15393" spans="1:1" x14ac:dyDescent="0.35">
      <c r="A15393" s="1"/>
    </row>
    <row r="15394" spans="1:1" x14ac:dyDescent="0.35">
      <c r="A15394" s="1"/>
    </row>
    <row r="15395" spans="1:1" x14ac:dyDescent="0.35">
      <c r="A15395" s="1"/>
    </row>
    <row r="15396" spans="1:1" x14ac:dyDescent="0.35">
      <c r="A15396" s="1"/>
    </row>
    <row r="15397" spans="1:1" x14ac:dyDescent="0.35">
      <c r="A15397" s="1"/>
    </row>
    <row r="15398" spans="1:1" x14ac:dyDescent="0.35">
      <c r="A15398" s="1"/>
    </row>
    <row r="15399" spans="1:1" x14ac:dyDescent="0.35">
      <c r="A15399" s="1"/>
    </row>
    <row r="15400" spans="1:1" x14ac:dyDescent="0.35">
      <c r="A15400" s="1"/>
    </row>
    <row r="15401" spans="1:1" x14ac:dyDescent="0.35">
      <c r="A15401" s="1"/>
    </row>
    <row r="15402" spans="1:1" x14ac:dyDescent="0.35">
      <c r="A15402" s="1"/>
    </row>
    <row r="15403" spans="1:1" x14ac:dyDescent="0.35">
      <c r="A15403" s="1"/>
    </row>
    <row r="15404" spans="1:1" x14ac:dyDescent="0.35">
      <c r="A15404" s="1"/>
    </row>
    <row r="15405" spans="1:1" x14ac:dyDescent="0.35">
      <c r="A15405" s="1"/>
    </row>
    <row r="15406" spans="1:1" x14ac:dyDescent="0.35">
      <c r="A15406" s="1"/>
    </row>
    <row r="15407" spans="1:1" x14ac:dyDescent="0.35">
      <c r="A15407" s="1"/>
    </row>
    <row r="15408" spans="1:1" x14ac:dyDescent="0.35">
      <c r="A15408" s="1"/>
    </row>
    <row r="15409" spans="1:1" x14ac:dyDescent="0.35">
      <c r="A15409" s="1"/>
    </row>
    <row r="15410" spans="1:1" x14ac:dyDescent="0.35">
      <c r="A15410" s="1"/>
    </row>
    <row r="15411" spans="1:1" x14ac:dyDescent="0.35">
      <c r="A15411" s="1"/>
    </row>
    <row r="15412" spans="1:1" x14ac:dyDescent="0.35">
      <c r="A15412" s="1"/>
    </row>
    <row r="15413" spans="1:1" x14ac:dyDescent="0.35">
      <c r="A15413" s="1"/>
    </row>
    <row r="15414" spans="1:1" x14ac:dyDescent="0.35">
      <c r="A15414" s="1"/>
    </row>
    <row r="15415" spans="1:1" x14ac:dyDescent="0.35">
      <c r="A15415" s="1"/>
    </row>
    <row r="15416" spans="1:1" x14ac:dyDescent="0.35">
      <c r="A15416" s="1"/>
    </row>
    <row r="15417" spans="1:1" x14ac:dyDescent="0.35">
      <c r="A15417" s="1"/>
    </row>
    <row r="15418" spans="1:1" x14ac:dyDescent="0.35">
      <c r="A15418" s="1"/>
    </row>
    <row r="15419" spans="1:1" x14ac:dyDescent="0.35">
      <c r="A15419" s="1"/>
    </row>
    <row r="15420" spans="1:1" x14ac:dyDescent="0.35">
      <c r="A15420" s="1"/>
    </row>
    <row r="15421" spans="1:1" x14ac:dyDescent="0.35">
      <c r="A15421" s="1"/>
    </row>
    <row r="15422" spans="1:1" x14ac:dyDescent="0.35">
      <c r="A15422" s="1"/>
    </row>
    <row r="15423" spans="1:1" x14ac:dyDescent="0.35">
      <c r="A15423" s="1"/>
    </row>
    <row r="15424" spans="1:1" x14ac:dyDescent="0.35">
      <c r="A15424" s="1"/>
    </row>
    <row r="15425" spans="1:1" x14ac:dyDescent="0.35">
      <c r="A15425" s="1"/>
    </row>
    <row r="15426" spans="1:1" x14ac:dyDescent="0.35">
      <c r="A15426" s="1"/>
    </row>
    <row r="15427" spans="1:1" x14ac:dyDescent="0.35">
      <c r="A15427" s="1"/>
    </row>
    <row r="15428" spans="1:1" x14ac:dyDescent="0.35">
      <c r="A15428" s="1"/>
    </row>
    <row r="15429" spans="1:1" x14ac:dyDescent="0.35">
      <c r="A15429" s="1"/>
    </row>
    <row r="15430" spans="1:1" x14ac:dyDescent="0.35">
      <c r="A15430" s="1"/>
    </row>
    <row r="15431" spans="1:1" x14ac:dyDescent="0.35">
      <c r="A15431" s="1"/>
    </row>
    <row r="15432" spans="1:1" x14ac:dyDescent="0.35">
      <c r="A15432" s="1"/>
    </row>
    <row r="15433" spans="1:1" x14ac:dyDescent="0.35">
      <c r="A15433" s="1"/>
    </row>
    <row r="15434" spans="1:1" x14ac:dyDescent="0.35">
      <c r="A15434" s="1"/>
    </row>
    <row r="15435" spans="1:1" x14ac:dyDescent="0.35">
      <c r="A15435" s="1"/>
    </row>
    <row r="15436" spans="1:1" x14ac:dyDescent="0.35">
      <c r="A15436" s="1"/>
    </row>
    <row r="15437" spans="1:1" x14ac:dyDescent="0.35">
      <c r="A15437" s="1"/>
    </row>
    <row r="15438" spans="1:1" x14ac:dyDescent="0.35">
      <c r="A15438" s="1"/>
    </row>
    <row r="15439" spans="1:1" x14ac:dyDescent="0.35">
      <c r="A15439" s="1"/>
    </row>
    <row r="15440" spans="1:1" x14ac:dyDescent="0.35">
      <c r="A15440" s="1"/>
    </row>
    <row r="15441" spans="1:1" x14ac:dyDescent="0.35">
      <c r="A15441" s="1"/>
    </row>
    <row r="15442" spans="1:1" x14ac:dyDescent="0.35">
      <c r="A15442" s="1"/>
    </row>
    <row r="15443" spans="1:1" x14ac:dyDescent="0.35">
      <c r="A15443" s="1"/>
    </row>
    <row r="15444" spans="1:1" x14ac:dyDescent="0.35">
      <c r="A15444" s="1"/>
    </row>
    <row r="15445" spans="1:1" x14ac:dyDescent="0.35">
      <c r="A15445" s="1"/>
    </row>
    <row r="15446" spans="1:1" x14ac:dyDescent="0.35">
      <c r="A15446" s="1"/>
    </row>
    <row r="15447" spans="1:1" x14ac:dyDescent="0.35">
      <c r="A15447" s="1"/>
    </row>
    <row r="15448" spans="1:1" x14ac:dyDescent="0.35">
      <c r="A15448" s="1"/>
    </row>
    <row r="15449" spans="1:1" x14ac:dyDescent="0.35">
      <c r="A15449" s="1"/>
    </row>
    <row r="15450" spans="1:1" x14ac:dyDescent="0.35">
      <c r="A15450" s="1"/>
    </row>
    <row r="15451" spans="1:1" x14ac:dyDescent="0.35">
      <c r="A15451" s="1"/>
    </row>
    <row r="15452" spans="1:1" x14ac:dyDescent="0.35">
      <c r="A15452" s="1"/>
    </row>
    <row r="15453" spans="1:1" x14ac:dyDescent="0.35">
      <c r="A15453" s="1"/>
    </row>
    <row r="15454" spans="1:1" x14ac:dyDescent="0.35">
      <c r="A15454" s="1"/>
    </row>
    <row r="15455" spans="1:1" x14ac:dyDescent="0.35">
      <c r="A15455" s="1"/>
    </row>
    <row r="15456" spans="1:1" x14ac:dyDescent="0.35">
      <c r="A15456" s="1"/>
    </row>
    <row r="15457" spans="1:1" x14ac:dyDescent="0.35">
      <c r="A15457" s="1"/>
    </row>
    <row r="15458" spans="1:1" x14ac:dyDescent="0.35">
      <c r="A15458" s="1"/>
    </row>
    <row r="15459" spans="1:1" x14ac:dyDescent="0.35">
      <c r="A15459" s="1"/>
    </row>
    <row r="15460" spans="1:1" x14ac:dyDescent="0.35">
      <c r="A15460" s="1"/>
    </row>
    <row r="15461" spans="1:1" x14ac:dyDescent="0.35">
      <c r="A15461" s="1"/>
    </row>
    <row r="15462" spans="1:1" x14ac:dyDescent="0.35">
      <c r="A15462" s="1"/>
    </row>
    <row r="15463" spans="1:1" x14ac:dyDescent="0.35">
      <c r="A15463" s="1"/>
    </row>
    <row r="15464" spans="1:1" x14ac:dyDescent="0.35">
      <c r="A15464" s="1"/>
    </row>
    <row r="15465" spans="1:1" x14ac:dyDescent="0.35">
      <c r="A15465" s="1"/>
    </row>
    <row r="15466" spans="1:1" x14ac:dyDescent="0.35">
      <c r="A15466" s="1"/>
    </row>
    <row r="15467" spans="1:1" x14ac:dyDescent="0.35">
      <c r="A15467" s="1"/>
    </row>
    <row r="15468" spans="1:1" x14ac:dyDescent="0.35">
      <c r="A15468" s="1"/>
    </row>
    <row r="15469" spans="1:1" x14ac:dyDescent="0.35">
      <c r="A15469" s="1"/>
    </row>
    <row r="15470" spans="1:1" x14ac:dyDescent="0.35">
      <c r="A15470" s="1"/>
    </row>
    <row r="15471" spans="1:1" x14ac:dyDescent="0.35">
      <c r="A15471" s="1"/>
    </row>
    <row r="15472" spans="1:1" x14ac:dyDescent="0.35">
      <c r="A15472" s="1"/>
    </row>
    <row r="15473" spans="1:1" x14ac:dyDescent="0.35">
      <c r="A15473" s="1"/>
    </row>
    <row r="15474" spans="1:1" x14ac:dyDescent="0.35">
      <c r="A15474" s="1"/>
    </row>
    <row r="15475" spans="1:1" x14ac:dyDescent="0.35">
      <c r="A15475" s="1"/>
    </row>
    <row r="15476" spans="1:1" x14ac:dyDescent="0.35">
      <c r="A15476" s="1"/>
    </row>
    <row r="15477" spans="1:1" x14ac:dyDescent="0.35">
      <c r="A15477" s="1"/>
    </row>
    <row r="15478" spans="1:1" x14ac:dyDescent="0.35">
      <c r="A15478" s="1"/>
    </row>
    <row r="15479" spans="1:1" x14ac:dyDescent="0.35">
      <c r="A15479" s="1"/>
    </row>
    <row r="15480" spans="1:1" x14ac:dyDescent="0.35">
      <c r="A15480" s="1"/>
    </row>
    <row r="15481" spans="1:1" x14ac:dyDescent="0.35">
      <c r="A15481" s="1"/>
    </row>
    <row r="15482" spans="1:1" x14ac:dyDescent="0.35">
      <c r="A15482" s="1"/>
    </row>
    <row r="15483" spans="1:1" x14ac:dyDescent="0.35">
      <c r="A15483" s="1"/>
    </row>
    <row r="15484" spans="1:1" x14ac:dyDescent="0.35">
      <c r="A15484" s="1"/>
    </row>
    <row r="15485" spans="1:1" x14ac:dyDescent="0.35">
      <c r="A15485" s="1"/>
    </row>
    <row r="15486" spans="1:1" x14ac:dyDescent="0.35">
      <c r="A15486" s="1"/>
    </row>
    <row r="15487" spans="1:1" x14ac:dyDescent="0.35">
      <c r="A15487" s="1"/>
    </row>
    <row r="15488" spans="1:1" x14ac:dyDescent="0.35">
      <c r="A15488" s="1"/>
    </row>
    <row r="15489" spans="1:1" x14ac:dyDescent="0.35">
      <c r="A15489" s="1"/>
    </row>
    <row r="15490" spans="1:1" x14ac:dyDescent="0.35">
      <c r="A15490" s="1"/>
    </row>
    <row r="15491" spans="1:1" x14ac:dyDescent="0.35">
      <c r="A15491" s="1"/>
    </row>
    <row r="15492" spans="1:1" x14ac:dyDescent="0.35">
      <c r="A15492" s="1"/>
    </row>
    <row r="15493" spans="1:1" x14ac:dyDescent="0.35">
      <c r="A15493" s="1"/>
    </row>
    <row r="15494" spans="1:1" x14ac:dyDescent="0.35">
      <c r="A15494" s="1"/>
    </row>
    <row r="15495" spans="1:1" x14ac:dyDescent="0.35">
      <c r="A15495" s="1"/>
    </row>
    <row r="15496" spans="1:1" x14ac:dyDescent="0.35">
      <c r="A15496" s="1"/>
    </row>
    <row r="15497" spans="1:1" x14ac:dyDescent="0.35">
      <c r="A15497" s="1"/>
    </row>
    <row r="15498" spans="1:1" x14ac:dyDescent="0.35">
      <c r="A15498" s="1"/>
    </row>
    <row r="15499" spans="1:1" x14ac:dyDescent="0.35">
      <c r="A15499" s="1"/>
    </row>
    <row r="15500" spans="1:1" x14ac:dyDescent="0.35">
      <c r="A15500" s="1"/>
    </row>
    <row r="15501" spans="1:1" x14ac:dyDescent="0.35">
      <c r="A15501" s="1"/>
    </row>
    <row r="15502" spans="1:1" x14ac:dyDescent="0.35">
      <c r="A15502" s="1"/>
    </row>
    <row r="15503" spans="1:1" x14ac:dyDescent="0.35">
      <c r="A15503" s="1"/>
    </row>
    <row r="15504" spans="1:1" x14ac:dyDescent="0.35">
      <c r="A15504" s="1"/>
    </row>
    <row r="15505" spans="1:1" x14ac:dyDescent="0.35">
      <c r="A15505" s="1"/>
    </row>
    <row r="15506" spans="1:1" x14ac:dyDescent="0.35">
      <c r="A15506" s="1"/>
    </row>
    <row r="15507" spans="1:1" x14ac:dyDescent="0.35">
      <c r="A15507" s="1"/>
    </row>
    <row r="15508" spans="1:1" x14ac:dyDescent="0.35">
      <c r="A15508" s="1"/>
    </row>
    <row r="15509" spans="1:1" x14ac:dyDescent="0.35">
      <c r="A15509" s="1"/>
    </row>
    <row r="15510" spans="1:1" x14ac:dyDescent="0.35">
      <c r="A15510" s="1"/>
    </row>
    <row r="15511" spans="1:1" x14ac:dyDescent="0.35">
      <c r="A15511" s="1"/>
    </row>
    <row r="15512" spans="1:1" x14ac:dyDescent="0.35">
      <c r="A15512" s="1"/>
    </row>
    <row r="15513" spans="1:1" x14ac:dyDescent="0.35">
      <c r="A15513" s="1"/>
    </row>
    <row r="15514" spans="1:1" x14ac:dyDescent="0.35">
      <c r="A15514" s="1"/>
    </row>
    <row r="15515" spans="1:1" x14ac:dyDescent="0.35">
      <c r="A15515" s="1"/>
    </row>
    <row r="15516" spans="1:1" x14ac:dyDescent="0.35">
      <c r="A15516" s="1"/>
    </row>
    <row r="15517" spans="1:1" x14ac:dyDescent="0.35">
      <c r="A15517" s="1"/>
    </row>
    <row r="15518" spans="1:1" x14ac:dyDescent="0.35">
      <c r="A15518" s="1"/>
    </row>
    <row r="15519" spans="1:1" x14ac:dyDescent="0.35">
      <c r="A15519" s="1"/>
    </row>
    <row r="15520" spans="1:1" x14ac:dyDescent="0.35">
      <c r="A15520" s="1"/>
    </row>
    <row r="15521" spans="1:1" x14ac:dyDescent="0.35">
      <c r="A15521" s="1"/>
    </row>
    <row r="15522" spans="1:1" x14ac:dyDescent="0.35">
      <c r="A15522" s="1"/>
    </row>
    <row r="15523" spans="1:1" x14ac:dyDescent="0.35">
      <c r="A15523" s="1"/>
    </row>
    <row r="15524" spans="1:1" x14ac:dyDescent="0.35">
      <c r="A15524" s="1"/>
    </row>
    <row r="15525" spans="1:1" x14ac:dyDescent="0.35">
      <c r="A15525" s="1"/>
    </row>
    <row r="15526" spans="1:1" x14ac:dyDescent="0.35">
      <c r="A15526" s="1"/>
    </row>
    <row r="15527" spans="1:1" x14ac:dyDescent="0.35">
      <c r="A15527" s="1"/>
    </row>
    <row r="15528" spans="1:1" x14ac:dyDescent="0.35">
      <c r="A15528" s="1"/>
    </row>
    <row r="15529" spans="1:1" x14ac:dyDescent="0.35">
      <c r="A15529" s="1"/>
    </row>
    <row r="15530" spans="1:1" x14ac:dyDescent="0.35">
      <c r="A15530" s="1"/>
    </row>
    <row r="15531" spans="1:1" x14ac:dyDescent="0.35">
      <c r="A15531" s="1"/>
    </row>
    <row r="15532" spans="1:1" x14ac:dyDescent="0.35">
      <c r="A15532" s="1"/>
    </row>
    <row r="15533" spans="1:1" x14ac:dyDescent="0.35">
      <c r="A15533" s="1"/>
    </row>
    <row r="15534" spans="1:1" x14ac:dyDescent="0.35">
      <c r="A15534" s="1"/>
    </row>
    <row r="15535" spans="1:1" x14ac:dyDescent="0.35">
      <c r="A15535" s="1"/>
    </row>
    <row r="15536" spans="1:1" x14ac:dyDescent="0.35">
      <c r="A15536" s="1"/>
    </row>
    <row r="15537" spans="1:1" x14ac:dyDescent="0.35">
      <c r="A15537" s="1"/>
    </row>
    <row r="15538" spans="1:1" x14ac:dyDescent="0.35">
      <c r="A15538" s="1"/>
    </row>
    <row r="15539" spans="1:1" x14ac:dyDescent="0.35">
      <c r="A15539" s="1"/>
    </row>
    <row r="15540" spans="1:1" x14ac:dyDescent="0.35">
      <c r="A15540" s="1"/>
    </row>
    <row r="15541" spans="1:1" x14ac:dyDescent="0.35">
      <c r="A15541" s="1"/>
    </row>
    <row r="15542" spans="1:1" x14ac:dyDescent="0.35">
      <c r="A15542" s="1"/>
    </row>
    <row r="15543" spans="1:1" x14ac:dyDescent="0.35">
      <c r="A15543" s="1"/>
    </row>
    <row r="15544" spans="1:1" x14ac:dyDescent="0.35">
      <c r="A15544" s="1"/>
    </row>
    <row r="15545" spans="1:1" x14ac:dyDescent="0.35">
      <c r="A15545" s="1"/>
    </row>
    <row r="15546" spans="1:1" x14ac:dyDescent="0.35">
      <c r="A15546" s="1"/>
    </row>
    <row r="15547" spans="1:1" x14ac:dyDescent="0.35">
      <c r="A15547" s="1"/>
    </row>
    <row r="15548" spans="1:1" x14ac:dyDescent="0.35">
      <c r="A15548" s="1"/>
    </row>
    <row r="15549" spans="1:1" x14ac:dyDescent="0.35">
      <c r="A15549" s="1"/>
    </row>
    <row r="15550" spans="1:1" x14ac:dyDescent="0.35">
      <c r="A15550" s="1"/>
    </row>
    <row r="15551" spans="1:1" x14ac:dyDescent="0.35">
      <c r="A15551" s="1"/>
    </row>
    <row r="15552" spans="1:1" x14ac:dyDescent="0.35">
      <c r="A15552" s="1"/>
    </row>
    <row r="15553" spans="1:1" x14ac:dyDescent="0.35">
      <c r="A15553" s="1"/>
    </row>
    <row r="15554" spans="1:1" x14ac:dyDescent="0.35">
      <c r="A15554" s="1"/>
    </row>
    <row r="15555" spans="1:1" x14ac:dyDescent="0.35">
      <c r="A15555" s="1"/>
    </row>
    <row r="15556" spans="1:1" x14ac:dyDescent="0.35">
      <c r="A15556" s="1"/>
    </row>
    <row r="15557" spans="1:1" x14ac:dyDescent="0.35">
      <c r="A15557" s="1"/>
    </row>
    <row r="15558" spans="1:1" x14ac:dyDescent="0.35">
      <c r="A15558" s="1"/>
    </row>
    <row r="15559" spans="1:1" x14ac:dyDescent="0.35">
      <c r="A15559" s="1"/>
    </row>
    <row r="15560" spans="1:1" x14ac:dyDescent="0.35">
      <c r="A15560" s="1"/>
    </row>
    <row r="15561" spans="1:1" x14ac:dyDescent="0.35">
      <c r="A15561" s="1"/>
    </row>
    <row r="15562" spans="1:1" x14ac:dyDescent="0.35">
      <c r="A15562" s="1"/>
    </row>
    <row r="15563" spans="1:1" x14ac:dyDescent="0.35">
      <c r="A15563" s="1"/>
    </row>
    <row r="15564" spans="1:1" x14ac:dyDescent="0.35">
      <c r="A15564" s="1"/>
    </row>
    <row r="15565" spans="1:1" x14ac:dyDescent="0.35">
      <c r="A15565" s="1"/>
    </row>
    <row r="15566" spans="1:1" x14ac:dyDescent="0.35">
      <c r="A15566" s="1"/>
    </row>
    <row r="15567" spans="1:1" x14ac:dyDescent="0.35">
      <c r="A15567" s="1"/>
    </row>
    <row r="15568" spans="1:1" x14ac:dyDescent="0.35">
      <c r="A15568" s="1"/>
    </row>
    <row r="15569" spans="1:1" x14ac:dyDescent="0.35">
      <c r="A15569" s="1"/>
    </row>
    <row r="15570" spans="1:1" x14ac:dyDescent="0.35">
      <c r="A15570" s="1"/>
    </row>
    <row r="15571" spans="1:1" x14ac:dyDescent="0.35">
      <c r="A15571" s="1"/>
    </row>
    <row r="15572" spans="1:1" x14ac:dyDescent="0.35">
      <c r="A15572" s="1"/>
    </row>
    <row r="15573" spans="1:1" x14ac:dyDescent="0.35">
      <c r="A15573" s="1"/>
    </row>
    <row r="15574" spans="1:1" x14ac:dyDescent="0.35">
      <c r="A15574" s="1"/>
    </row>
    <row r="15575" spans="1:1" x14ac:dyDescent="0.35">
      <c r="A15575" s="1"/>
    </row>
    <row r="15576" spans="1:1" x14ac:dyDescent="0.35">
      <c r="A15576" s="1"/>
    </row>
    <row r="15577" spans="1:1" x14ac:dyDescent="0.35">
      <c r="A15577" s="1"/>
    </row>
    <row r="15578" spans="1:1" x14ac:dyDescent="0.35">
      <c r="A15578" s="1"/>
    </row>
    <row r="15579" spans="1:1" x14ac:dyDescent="0.35">
      <c r="A15579" s="1"/>
    </row>
    <row r="15580" spans="1:1" x14ac:dyDescent="0.35">
      <c r="A15580" s="1"/>
    </row>
    <row r="15581" spans="1:1" x14ac:dyDescent="0.35">
      <c r="A15581" s="1"/>
    </row>
    <row r="15582" spans="1:1" x14ac:dyDescent="0.35">
      <c r="A15582" s="1"/>
    </row>
    <row r="15583" spans="1:1" x14ac:dyDescent="0.35">
      <c r="A15583" s="1"/>
    </row>
    <row r="15584" spans="1:1" x14ac:dyDescent="0.35">
      <c r="A15584" s="1"/>
    </row>
    <row r="15585" spans="1:1" x14ac:dyDescent="0.35">
      <c r="A15585" s="1"/>
    </row>
    <row r="15586" spans="1:1" x14ac:dyDescent="0.35">
      <c r="A15586" s="1"/>
    </row>
    <row r="15587" spans="1:1" x14ac:dyDescent="0.35">
      <c r="A15587" s="1"/>
    </row>
    <row r="15588" spans="1:1" x14ac:dyDescent="0.35">
      <c r="A15588" s="1"/>
    </row>
    <row r="15589" spans="1:1" x14ac:dyDescent="0.35">
      <c r="A15589" s="1"/>
    </row>
    <row r="15590" spans="1:1" x14ac:dyDescent="0.35">
      <c r="A15590" s="1"/>
    </row>
    <row r="15591" spans="1:1" x14ac:dyDescent="0.35">
      <c r="A15591" s="1"/>
    </row>
    <row r="15592" spans="1:1" x14ac:dyDescent="0.35">
      <c r="A15592" s="1"/>
    </row>
    <row r="15593" spans="1:1" x14ac:dyDescent="0.35">
      <c r="A15593" s="1"/>
    </row>
    <row r="15594" spans="1:1" x14ac:dyDescent="0.35">
      <c r="A15594" s="1"/>
    </row>
    <row r="15595" spans="1:1" x14ac:dyDescent="0.35">
      <c r="A15595" s="1"/>
    </row>
    <row r="15596" spans="1:1" x14ac:dyDescent="0.35">
      <c r="A15596" s="1"/>
    </row>
    <row r="15597" spans="1:1" x14ac:dyDescent="0.35">
      <c r="A15597" s="1"/>
    </row>
    <row r="15598" spans="1:1" x14ac:dyDescent="0.35">
      <c r="A15598" s="1"/>
    </row>
    <row r="15599" spans="1:1" x14ac:dyDescent="0.35">
      <c r="A15599" s="1"/>
    </row>
    <row r="15600" spans="1:1" x14ac:dyDescent="0.35">
      <c r="A15600" s="1"/>
    </row>
    <row r="15601" spans="1:1" x14ac:dyDescent="0.35">
      <c r="A15601" s="1"/>
    </row>
    <row r="15602" spans="1:1" x14ac:dyDescent="0.35">
      <c r="A15602" s="1"/>
    </row>
    <row r="15603" spans="1:1" x14ac:dyDescent="0.35">
      <c r="A15603" s="1"/>
    </row>
    <row r="15604" spans="1:1" x14ac:dyDescent="0.35">
      <c r="A15604" s="1"/>
    </row>
    <row r="15605" spans="1:1" x14ac:dyDescent="0.35">
      <c r="A15605" s="1"/>
    </row>
    <row r="15606" spans="1:1" x14ac:dyDescent="0.35">
      <c r="A15606" s="1"/>
    </row>
    <row r="15607" spans="1:1" x14ac:dyDescent="0.35">
      <c r="A15607" s="1"/>
    </row>
    <row r="15608" spans="1:1" x14ac:dyDescent="0.35">
      <c r="A15608" s="1"/>
    </row>
    <row r="15609" spans="1:1" x14ac:dyDescent="0.35">
      <c r="A15609" s="1"/>
    </row>
    <row r="15610" spans="1:1" x14ac:dyDescent="0.35">
      <c r="A15610" s="1"/>
    </row>
    <row r="15611" spans="1:1" x14ac:dyDescent="0.35">
      <c r="A15611" s="1"/>
    </row>
    <row r="15612" spans="1:1" x14ac:dyDescent="0.35">
      <c r="A15612" s="1"/>
    </row>
    <row r="15613" spans="1:1" x14ac:dyDescent="0.35">
      <c r="A15613" s="1"/>
    </row>
    <row r="15614" spans="1:1" x14ac:dyDescent="0.35">
      <c r="A15614" s="1"/>
    </row>
    <row r="15615" spans="1:1" x14ac:dyDescent="0.35">
      <c r="A15615" s="1"/>
    </row>
    <row r="15616" spans="1:1" x14ac:dyDescent="0.35">
      <c r="A15616" s="1"/>
    </row>
    <row r="15617" spans="1:1" x14ac:dyDescent="0.35">
      <c r="A15617" s="1"/>
    </row>
    <row r="15618" spans="1:1" x14ac:dyDescent="0.35">
      <c r="A15618" s="1"/>
    </row>
    <row r="15619" spans="1:1" x14ac:dyDescent="0.35">
      <c r="A15619" s="1"/>
    </row>
    <row r="15620" spans="1:1" x14ac:dyDescent="0.35">
      <c r="A15620" s="1"/>
    </row>
    <row r="15621" spans="1:1" x14ac:dyDescent="0.35">
      <c r="A15621" s="1"/>
    </row>
    <row r="15622" spans="1:1" x14ac:dyDescent="0.35">
      <c r="A15622" s="1"/>
    </row>
    <row r="15623" spans="1:1" x14ac:dyDescent="0.35">
      <c r="A15623" s="1"/>
    </row>
    <row r="15624" spans="1:1" x14ac:dyDescent="0.35">
      <c r="A15624" s="1"/>
    </row>
    <row r="15625" spans="1:1" x14ac:dyDescent="0.35">
      <c r="A15625" s="1"/>
    </row>
    <row r="15626" spans="1:1" x14ac:dyDescent="0.35">
      <c r="A15626" s="1"/>
    </row>
    <row r="15627" spans="1:1" x14ac:dyDescent="0.35">
      <c r="A15627" s="1"/>
    </row>
    <row r="15628" spans="1:1" x14ac:dyDescent="0.35">
      <c r="A15628" s="1"/>
    </row>
    <row r="15629" spans="1:1" x14ac:dyDescent="0.35">
      <c r="A15629" s="1"/>
    </row>
    <row r="15630" spans="1:1" x14ac:dyDescent="0.35">
      <c r="A15630" s="1"/>
    </row>
    <row r="15631" spans="1:1" x14ac:dyDescent="0.35">
      <c r="A15631" s="1"/>
    </row>
    <row r="15632" spans="1:1" x14ac:dyDescent="0.35">
      <c r="A15632" s="1"/>
    </row>
    <row r="15633" spans="1:1" x14ac:dyDescent="0.35">
      <c r="A15633" s="1"/>
    </row>
    <row r="15634" spans="1:1" x14ac:dyDescent="0.35">
      <c r="A15634" s="1"/>
    </row>
    <row r="15635" spans="1:1" x14ac:dyDescent="0.35">
      <c r="A15635" s="1"/>
    </row>
    <row r="15636" spans="1:1" x14ac:dyDescent="0.35">
      <c r="A15636" s="1"/>
    </row>
    <row r="15637" spans="1:1" x14ac:dyDescent="0.35">
      <c r="A15637" s="1"/>
    </row>
    <row r="15638" spans="1:1" x14ac:dyDescent="0.35">
      <c r="A15638" s="1"/>
    </row>
    <row r="15639" spans="1:1" x14ac:dyDescent="0.35">
      <c r="A15639" s="1"/>
    </row>
    <row r="15640" spans="1:1" x14ac:dyDescent="0.35">
      <c r="A15640" s="1"/>
    </row>
    <row r="15641" spans="1:1" x14ac:dyDescent="0.35">
      <c r="A15641" s="1"/>
    </row>
    <row r="15642" spans="1:1" x14ac:dyDescent="0.35">
      <c r="A15642" s="1"/>
    </row>
    <row r="15643" spans="1:1" x14ac:dyDescent="0.35">
      <c r="A15643" s="1"/>
    </row>
    <row r="15644" spans="1:1" x14ac:dyDescent="0.35">
      <c r="A15644" s="1"/>
    </row>
    <row r="15645" spans="1:1" x14ac:dyDescent="0.35">
      <c r="A15645" s="1"/>
    </row>
    <row r="15646" spans="1:1" x14ac:dyDescent="0.35">
      <c r="A15646" s="1"/>
    </row>
    <row r="15647" spans="1:1" x14ac:dyDescent="0.35">
      <c r="A15647" s="1"/>
    </row>
    <row r="15648" spans="1:1" x14ac:dyDescent="0.35">
      <c r="A15648" s="1"/>
    </row>
    <row r="15649" spans="1:1" x14ac:dyDescent="0.35">
      <c r="A15649" s="1"/>
    </row>
    <row r="15650" spans="1:1" x14ac:dyDescent="0.35">
      <c r="A15650" s="1"/>
    </row>
    <row r="15651" spans="1:1" x14ac:dyDescent="0.35">
      <c r="A15651" s="1"/>
    </row>
    <row r="15652" spans="1:1" x14ac:dyDescent="0.35">
      <c r="A15652" s="1"/>
    </row>
    <row r="15653" spans="1:1" x14ac:dyDescent="0.35">
      <c r="A15653" s="1"/>
    </row>
    <row r="15654" spans="1:1" x14ac:dyDescent="0.35">
      <c r="A15654" s="1"/>
    </row>
    <row r="15655" spans="1:1" x14ac:dyDescent="0.35">
      <c r="A15655" s="1"/>
    </row>
    <row r="15656" spans="1:1" x14ac:dyDescent="0.35">
      <c r="A15656" s="1"/>
    </row>
    <row r="15657" spans="1:1" x14ac:dyDescent="0.35">
      <c r="A15657" s="1"/>
    </row>
    <row r="15658" spans="1:1" x14ac:dyDescent="0.35">
      <c r="A15658" s="1"/>
    </row>
    <row r="15659" spans="1:1" x14ac:dyDescent="0.35">
      <c r="A15659" s="1"/>
    </row>
    <row r="15660" spans="1:1" x14ac:dyDescent="0.35">
      <c r="A15660" s="1"/>
    </row>
    <row r="15661" spans="1:1" x14ac:dyDescent="0.35">
      <c r="A15661" s="1"/>
    </row>
    <row r="15662" spans="1:1" x14ac:dyDescent="0.35">
      <c r="A15662" s="1"/>
    </row>
    <row r="15663" spans="1:1" x14ac:dyDescent="0.35">
      <c r="A15663" s="1"/>
    </row>
    <row r="15664" spans="1:1" x14ac:dyDescent="0.35">
      <c r="A15664" s="1"/>
    </row>
    <row r="15665" spans="1:1" x14ac:dyDescent="0.35">
      <c r="A15665" s="1"/>
    </row>
    <row r="15666" spans="1:1" x14ac:dyDescent="0.35">
      <c r="A15666" s="1"/>
    </row>
    <row r="15667" spans="1:1" x14ac:dyDescent="0.35">
      <c r="A15667" s="1"/>
    </row>
    <row r="15668" spans="1:1" x14ac:dyDescent="0.35">
      <c r="A15668" s="1"/>
    </row>
    <row r="15669" spans="1:1" x14ac:dyDescent="0.35">
      <c r="A15669" s="1"/>
    </row>
    <row r="15670" spans="1:1" x14ac:dyDescent="0.35">
      <c r="A15670" s="1"/>
    </row>
    <row r="15671" spans="1:1" x14ac:dyDescent="0.35">
      <c r="A15671" s="1"/>
    </row>
    <row r="15672" spans="1:1" x14ac:dyDescent="0.35">
      <c r="A15672" s="1"/>
    </row>
    <row r="15673" spans="1:1" x14ac:dyDescent="0.35">
      <c r="A15673" s="1"/>
    </row>
    <row r="15674" spans="1:1" x14ac:dyDescent="0.35">
      <c r="A15674" s="1"/>
    </row>
    <row r="15675" spans="1:1" x14ac:dyDescent="0.35">
      <c r="A15675" s="1"/>
    </row>
    <row r="15676" spans="1:1" x14ac:dyDescent="0.35">
      <c r="A15676" s="1"/>
    </row>
    <row r="15677" spans="1:1" x14ac:dyDescent="0.35">
      <c r="A15677" s="1"/>
    </row>
    <row r="15678" spans="1:1" x14ac:dyDescent="0.35">
      <c r="A15678" s="1"/>
    </row>
    <row r="15679" spans="1:1" x14ac:dyDescent="0.35">
      <c r="A15679" s="1"/>
    </row>
    <row r="15680" spans="1:1" x14ac:dyDescent="0.35">
      <c r="A15680" s="1"/>
    </row>
    <row r="15681" spans="1:1" x14ac:dyDescent="0.35">
      <c r="A15681" s="1"/>
    </row>
    <row r="15682" spans="1:1" x14ac:dyDescent="0.35">
      <c r="A15682" s="1"/>
    </row>
    <row r="15683" spans="1:1" x14ac:dyDescent="0.35">
      <c r="A15683" s="1"/>
    </row>
    <row r="15684" spans="1:1" x14ac:dyDescent="0.35">
      <c r="A15684" s="1"/>
    </row>
    <row r="15685" spans="1:1" x14ac:dyDescent="0.35">
      <c r="A15685" s="1"/>
    </row>
    <row r="15686" spans="1:1" x14ac:dyDescent="0.35">
      <c r="A15686" s="1"/>
    </row>
    <row r="15687" spans="1:1" x14ac:dyDescent="0.35">
      <c r="A15687" s="1"/>
    </row>
    <row r="15688" spans="1:1" x14ac:dyDescent="0.35">
      <c r="A15688" s="1"/>
    </row>
    <row r="15689" spans="1:1" x14ac:dyDescent="0.35">
      <c r="A15689" s="1"/>
    </row>
    <row r="15690" spans="1:1" x14ac:dyDescent="0.35">
      <c r="A15690" s="1"/>
    </row>
    <row r="15691" spans="1:1" x14ac:dyDescent="0.35">
      <c r="A15691" s="1"/>
    </row>
    <row r="15692" spans="1:1" x14ac:dyDescent="0.35">
      <c r="A15692" s="1"/>
    </row>
    <row r="15693" spans="1:1" x14ac:dyDescent="0.35">
      <c r="A15693" s="1"/>
    </row>
    <row r="15694" spans="1:1" x14ac:dyDescent="0.35">
      <c r="A15694" s="1"/>
    </row>
    <row r="15695" spans="1:1" x14ac:dyDescent="0.35">
      <c r="A15695" s="1"/>
    </row>
    <row r="15696" spans="1:1" x14ac:dyDescent="0.35">
      <c r="A15696" s="1"/>
    </row>
    <row r="15697" spans="1:1" x14ac:dyDescent="0.35">
      <c r="A15697" s="1"/>
    </row>
    <row r="15698" spans="1:1" x14ac:dyDescent="0.35">
      <c r="A15698" s="1"/>
    </row>
    <row r="15699" spans="1:1" x14ac:dyDescent="0.35">
      <c r="A15699" s="1"/>
    </row>
    <row r="15700" spans="1:1" x14ac:dyDescent="0.35">
      <c r="A15700" s="1"/>
    </row>
    <row r="15701" spans="1:1" x14ac:dyDescent="0.35">
      <c r="A15701" s="1"/>
    </row>
    <row r="15702" spans="1:1" x14ac:dyDescent="0.35">
      <c r="A15702" s="1"/>
    </row>
    <row r="15703" spans="1:1" x14ac:dyDescent="0.35">
      <c r="A15703" s="1"/>
    </row>
    <row r="15704" spans="1:1" x14ac:dyDescent="0.35">
      <c r="A15704" s="1"/>
    </row>
    <row r="15705" spans="1:1" x14ac:dyDescent="0.35">
      <c r="A15705" s="1"/>
    </row>
    <row r="15706" spans="1:1" x14ac:dyDescent="0.35">
      <c r="A15706" s="1"/>
    </row>
    <row r="15707" spans="1:1" x14ac:dyDescent="0.35">
      <c r="A15707" s="1"/>
    </row>
    <row r="15708" spans="1:1" x14ac:dyDescent="0.35">
      <c r="A15708" s="1"/>
    </row>
    <row r="15709" spans="1:1" x14ac:dyDescent="0.35">
      <c r="A15709" s="1"/>
    </row>
    <row r="15710" spans="1:1" x14ac:dyDescent="0.35">
      <c r="A15710" s="1"/>
    </row>
    <row r="15711" spans="1:1" x14ac:dyDescent="0.35">
      <c r="A15711" s="1"/>
    </row>
    <row r="15712" spans="1:1" x14ac:dyDescent="0.35">
      <c r="A15712" s="1"/>
    </row>
    <row r="15713" spans="1:1" x14ac:dyDescent="0.35">
      <c r="A15713" s="1"/>
    </row>
    <row r="15714" spans="1:1" x14ac:dyDescent="0.35">
      <c r="A15714" s="1"/>
    </row>
    <row r="15715" spans="1:1" x14ac:dyDescent="0.35">
      <c r="A15715" s="1"/>
    </row>
    <row r="15716" spans="1:1" x14ac:dyDescent="0.35">
      <c r="A15716" s="1"/>
    </row>
    <row r="15717" spans="1:1" x14ac:dyDescent="0.35">
      <c r="A15717" s="1"/>
    </row>
    <row r="15718" spans="1:1" x14ac:dyDescent="0.35">
      <c r="A15718" s="1"/>
    </row>
    <row r="15719" spans="1:1" x14ac:dyDescent="0.35">
      <c r="A15719" s="1"/>
    </row>
    <row r="15720" spans="1:1" x14ac:dyDescent="0.35">
      <c r="A15720" s="1"/>
    </row>
    <row r="15721" spans="1:1" x14ac:dyDescent="0.35">
      <c r="A15721" s="1"/>
    </row>
    <row r="15722" spans="1:1" x14ac:dyDescent="0.35">
      <c r="A15722" s="1"/>
    </row>
    <row r="15723" spans="1:1" x14ac:dyDescent="0.35">
      <c r="A15723" s="1"/>
    </row>
    <row r="15724" spans="1:1" x14ac:dyDescent="0.35">
      <c r="A15724" s="1"/>
    </row>
    <row r="15725" spans="1:1" x14ac:dyDescent="0.35">
      <c r="A15725" s="1"/>
    </row>
    <row r="15726" spans="1:1" x14ac:dyDescent="0.35">
      <c r="A15726" s="1"/>
    </row>
    <row r="15727" spans="1:1" x14ac:dyDescent="0.35">
      <c r="A15727" s="1"/>
    </row>
    <row r="15728" spans="1:1" x14ac:dyDescent="0.35">
      <c r="A15728" s="1"/>
    </row>
    <row r="15729" spans="1:1" x14ac:dyDescent="0.35">
      <c r="A15729" s="1"/>
    </row>
    <row r="15730" spans="1:1" x14ac:dyDescent="0.35">
      <c r="A15730" s="1"/>
    </row>
    <row r="15731" spans="1:1" x14ac:dyDescent="0.35">
      <c r="A15731" s="1"/>
    </row>
    <row r="15732" spans="1:1" x14ac:dyDescent="0.35">
      <c r="A15732" s="1"/>
    </row>
    <row r="15733" spans="1:1" x14ac:dyDescent="0.35">
      <c r="A15733" s="1"/>
    </row>
    <row r="15734" spans="1:1" x14ac:dyDescent="0.35">
      <c r="A15734" s="1"/>
    </row>
    <row r="15735" spans="1:1" x14ac:dyDescent="0.35">
      <c r="A15735" s="1"/>
    </row>
    <row r="15736" spans="1:1" x14ac:dyDescent="0.35">
      <c r="A15736" s="1"/>
    </row>
    <row r="15737" spans="1:1" x14ac:dyDescent="0.35">
      <c r="A15737" s="1"/>
    </row>
    <row r="15738" spans="1:1" x14ac:dyDescent="0.35">
      <c r="A15738" s="1"/>
    </row>
    <row r="15739" spans="1:1" x14ac:dyDescent="0.35">
      <c r="A15739" s="1"/>
    </row>
    <row r="15740" spans="1:1" x14ac:dyDescent="0.35">
      <c r="A15740" s="1"/>
    </row>
    <row r="15741" spans="1:1" x14ac:dyDescent="0.35">
      <c r="A15741" s="1"/>
    </row>
    <row r="15742" spans="1:1" x14ac:dyDescent="0.35">
      <c r="A15742" s="1"/>
    </row>
    <row r="15743" spans="1:1" x14ac:dyDescent="0.35">
      <c r="A15743" s="1"/>
    </row>
    <row r="15744" spans="1:1" x14ac:dyDescent="0.35">
      <c r="A15744" s="1"/>
    </row>
    <row r="15745" spans="1:1" x14ac:dyDescent="0.35">
      <c r="A15745" s="1"/>
    </row>
    <row r="15746" spans="1:1" x14ac:dyDescent="0.35">
      <c r="A15746" s="1"/>
    </row>
    <row r="15747" spans="1:1" x14ac:dyDescent="0.35">
      <c r="A15747" s="1"/>
    </row>
    <row r="15748" spans="1:1" x14ac:dyDescent="0.35">
      <c r="A15748" s="1"/>
    </row>
    <row r="15749" spans="1:1" x14ac:dyDescent="0.35">
      <c r="A15749" s="1"/>
    </row>
    <row r="15750" spans="1:1" x14ac:dyDescent="0.35">
      <c r="A15750" s="1"/>
    </row>
    <row r="15751" spans="1:1" x14ac:dyDescent="0.35">
      <c r="A15751" s="1"/>
    </row>
    <row r="15752" spans="1:1" x14ac:dyDescent="0.35">
      <c r="A15752" s="1"/>
    </row>
    <row r="15753" spans="1:1" x14ac:dyDescent="0.35">
      <c r="A15753" s="1"/>
    </row>
    <row r="15754" spans="1:1" x14ac:dyDescent="0.35">
      <c r="A15754" s="1"/>
    </row>
    <row r="15755" spans="1:1" x14ac:dyDescent="0.35">
      <c r="A15755" s="1"/>
    </row>
    <row r="15756" spans="1:1" x14ac:dyDescent="0.35">
      <c r="A15756" s="1"/>
    </row>
    <row r="15757" spans="1:1" x14ac:dyDescent="0.35">
      <c r="A15757" s="1"/>
    </row>
    <row r="15758" spans="1:1" x14ac:dyDescent="0.35">
      <c r="A15758" s="1"/>
    </row>
    <row r="15759" spans="1:1" x14ac:dyDescent="0.35">
      <c r="A15759" s="1"/>
    </row>
    <row r="15760" spans="1:1" x14ac:dyDescent="0.35">
      <c r="A15760" s="1"/>
    </row>
    <row r="15761" spans="1:1" x14ac:dyDescent="0.35">
      <c r="A15761" s="1"/>
    </row>
    <row r="15762" spans="1:1" x14ac:dyDescent="0.35">
      <c r="A15762" s="1"/>
    </row>
    <row r="15763" spans="1:1" x14ac:dyDescent="0.35">
      <c r="A15763" s="1"/>
    </row>
    <row r="15764" spans="1:1" x14ac:dyDescent="0.35">
      <c r="A15764" s="1"/>
    </row>
    <row r="15765" spans="1:1" x14ac:dyDescent="0.35">
      <c r="A15765" s="1"/>
    </row>
    <row r="15766" spans="1:1" x14ac:dyDescent="0.35">
      <c r="A15766" s="1"/>
    </row>
    <row r="15767" spans="1:1" x14ac:dyDescent="0.35">
      <c r="A15767" s="1"/>
    </row>
    <row r="15768" spans="1:1" x14ac:dyDescent="0.35">
      <c r="A15768" s="1"/>
    </row>
    <row r="15769" spans="1:1" x14ac:dyDescent="0.35">
      <c r="A15769" s="1"/>
    </row>
    <row r="15770" spans="1:1" x14ac:dyDescent="0.35">
      <c r="A15770" s="1"/>
    </row>
    <row r="15771" spans="1:1" x14ac:dyDescent="0.35">
      <c r="A15771" s="1"/>
    </row>
    <row r="15772" spans="1:1" x14ac:dyDescent="0.35">
      <c r="A15772" s="1"/>
    </row>
    <row r="15773" spans="1:1" x14ac:dyDescent="0.35">
      <c r="A15773" s="1"/>
    </row>
    <row r="15774" spans="1:1" x14ac:dyDescent="0.35">
      <c r="A15774" s="1"/>
    </row>
    <row r="15775" spans="1:1" x14ac:dyDescent="0.35">
      <c r="A15775" s="1"/>
    </row>
    <row r="15776" spans="1:1" x14ac:dyDescent="0.35">
      <c r="A15776" s="1"/>
    </row>
    <row r="15777" spans="1:1" x14ac:dyDescent="0.35">
      <c r="A15777" s="1"/>
    </row>
    <row r="15778" spans="1:1" x14ac:dyDescent="0.35">
      <c r="A15778" s="1"/>
    </row>
    <row r="15779" spans="1:1" x14ac:dyDescent="0.35">
      <c r="A15779" s="1"/>
    </row>
    <row r="15780" spans="1:1" x14ac:dyDescent="0.35">
      <c r="A15780" s="1"/>
    </row>
    <row r="15781" spans="1:1" x14ac:dyDescent="0.35">
      <c r="A15781" s="1"/>
    </row>
    <row r="15782" spans="1:1" x14ac:dyDescent="0.35">
      <c r="A15782" s="1"/>
    </row>
    <row r="15783" spans="1:1" x14ac:dyDescent="0.35">
      <c r="A15783" s="1"/>
    </row>
    <row r="15784" spans="1:1" x14ac:dyDescent="0.35">
      <c r="A15784" s="1"/>
    </row>
    <row r="15785" spans="1:1" x14ac:dyDescent="0.35">
      <c r="A15785" s="1"/>
    </row>
    <row r="15786" spans="1:1" x14ac:dyDescent="0.35">
      <c r="A15786" s="1"/>
    </row>
    <row r="15787" spans="1:1" x14ac:dyDescent="0.35">
      <c r="A15787" s="1"/>
    </row>
    <row r="15788" spans="1:1" x14ac:dyDescent="0.35">
      <c r="A15788" s="1"/>
    </row>
    <row r="15789" spans="1:1" x14ac:dyDescent="0.35">
      <c r="A15789" s="1"/>
    </row>
    <row r="15790" spans="1:1" x14ac:dyDescent="0.35">
      <c r="A15790" s="1"/>
    </row>
    <row r="15791" spans="1:1" x14ac:dyDescent="0.35">
      <c r="A15791" s="1"/>
    </row>
    <row r="15792" spans="1:1" x14ac:dyDescent="0.35">
      <c r="A15792" s="1"/>
    </row>
    <row r="15793" spans="1:1" x14ac:dyDescent="0.35">
      <c r="A15793" s="1"/>
    </row>
    <row r="15794" spans="1:1" x14ac:dyDescent="0.35">
      <c r="A15794" s="1"/>
    </row>
    <row r="15795" spans="1:1" x14ac:dyDescent="0.35">
      <c r="A15795" s="1"/>
    </row>
    <row r="15796" spans="1:1" x14ac:dyDescent="0.35">
      <c r="A15796" s="1"/>
    </row>
    <row r="15797" spans="1:1" x14ac:dyDescent="0.35">
      <c r="A15797" s="1"/>
    </row>
    <row r="15798" spans="1:1" x14ac:dyDescent="0.35">
      <c r="A15798" s="1"/>
    </row>
    <row r="15799" spans="1:1" x14ac:dyDescent="0.35">
      <c r="A15799" s="1"/>
    </row>
    <row r="15800" spans="1:1" x14ac:dyDescent="0.35">
      <c r="A15800" s="1"/>
    </row>
    <row r="15801" spans="1:1" x14ac:dyDescent="0.35">
      <c r="A15801" s="1"/>
    </row>
    <row r="15802" spans="1:1" x14ac:dyDescent="0.35">
      <c r="A15802" s="1"/>
    </row>
    <row r="15803" spans="1:1" x14ac:dyDescent="0.35">
      <c r="A15803" s="1"/>
    </row>
    <row r="15804" spans="1:1" x14ac:dyDescent="0.35">
      <c r="A15804" s="1"/>
    </row>
    <row r="15805" spans="1:1" x14ac:dyDescent="0.35">
      <c r="A15805" s="1"/>
    </row>
    <row r="15806" spans="1:1" x14ac:dyDescent="0.35">
      <c r="A15806" s="1"/>
    </row>
    <row r="15807" spans="1:1" x14ac:dyDescent="0.35">
      <c r="A15807" s="1"/>
    </row>
    <row r="15808" spans="1:1" x14ac:dyDescent="0.35">
      <c r="A15808" s="1"/>
    </row>
    <row r="15809" spans="1:1" x14ac:dyDescent="0.35">
      <c r="A15809" s="1"/>
    </row>
    <row r="15810" spans="1:1" x14ac:dyDescent="0.35">
      <c r="A15810" s="1"/>
    </row>
    <row r="15811" spans="1:1" x14ac:dyDescent="0.35">
      <c r="A15811" s="1"/>
    </row>
    <row r="15812" spans="1:1" x14ac:dyDescent="0.35">
      <c r="A15812" s="1"/>
    </row>
    <row r="15813" spans="1:1" x14ac:dyDescent="0.35">
      <c r="A15813" s="1"/>
    </row>
    <row r="15814" spans="1:1" x14ac:dyDescent="0.35">
      <c r="A15814" s="1"/>
    </row>
    <row r="15815" spans="1:1" x14ac:dyDescent="0.35">
      <c r="A15815" s="1"/>
    </row>
    <row r="15816" spans="1:1" x14ac:dyDescent="0.35">
      <c r="A15816" s="1"/>
    </row>
    <row r="15817" spans="1:1" x14ac:dyDescent="0.35">
      <c r="A15817" s="1"/>
    </row>
    <row r="15818" spans="1:1" x14ac:dyDescent="0.35">
      <c r="A15818" s="1"/>
    </row>
    <row r="15819" spans="1:1" x14ac:dyDescent="0.35">
      <c r="A15819" s="1"/>
    </row>
    <row r="15820" spans="1:1" x14ac:dyDescent="0.35">
      <c r="A15820" s="1"/>
    </row>
    <row r="15821" spans="1:1" x14ac:dyDescent="0.35">
      <c r="A15821" s="1"/>
    </row>
    <row r="15822" spans="1:1" x14ac:dyDescent="0.35">
      <c r="A15822" s="1"/>
    </row>
    <row r="15823" spans="1:1" x14ac:dyDescent="0.35">
      <c r="A15823" s="1"/>
    </row>
    <row r="15824" spans="1:1" x14ac:dyDescent="0.35">
      <c r="A15824" s="1"/>
    </row>
    <row r="15825" spans="1:1" x14ac:dyDescent="0.35">
      <c r="A15825" s="1"/>
    </row>
    <row r="15826" spans="1:1" x14ac:dyDescent="0.35">
      <c r="A15826" s="1"/>
    </row>
    <row r="15827" spans="1:1" x14ac:dyDescent="0.35">
      <c r="A15827" s="1"/>
    </row>
    <row r="15828" spans="1:1" x14ac:dyDescent="0.35">
      <c r="A15828" s="1"/>
    </row>
    <row r="15829" spans="1:1" x14ac:dyDescent="0.35">
      <c r="A15829" s="1"/>
    </row>
    <row r="15830" spans="1:1" x14ac:dyDescent="0.35">
      <c r="A15830" s="1"/>
    </row>
    <row r="15831" spans="1:1" x14ac:dyDescent="0.35">
      <c r="A15831" s="1"/>
    </row>
    <row r="15832" spans="1:1" x14ac:dyDescent="0.35">
      <c r="A15832" s="1"/>
    </row>
    <row r="15833" spans="1:1" x14ac:dyDescent="0.35">
      <c r="A15833" s="1"/>
    </row>
    <row r="15834" spans="1:1" x14ac:dyDescent="0.35">
      <c r="A15834" s="1"/>
    </row>
    <row r="15835" spans="1:1" x14ac:dyDescent="0.35">
      <c r="A15835" s="1"/>
    </row>
    <row r="15836" spans="1:1" x14ac:dyDescent="0.35">
      <c r="A15836" s="1"/>
    </row>
    <row r="15837" spans="1:1" x14ac:dyDescent="0.35">
      <c r="A15837" s="1"/>
    </row>
    <row r="15838" spans="1:1" x14ac:dyDescent="0.35">
      <c r="A15838" s="1"/>
    </row>
    <row r="15839" spans="1:1" x14ac:dyDescent="0.35">
      <c r="A15839" s="1"/>
    </row>
    <row r="15840" spans="1:1" x14ac:dyDescent="0.35">
      <c r="A15840" s="1"/>
    </row>
    <row r="15841" spans="1:1" x14ac:dyDescent="0.35">
      <c r="A15841" s="1"/>
    </row>
    <row r="15842" spans="1:1" x14ac:dyDescent="0.35">
      <c r="A15842" s="1"/>
    </row>
    <row r="15843" spans="1:1" x14ac:dyDescent="0.35">
      <c r="A15843" s="1"/>
    </row>
    <row r="15844" spans="1:1" x14ac:dyDescent="0.35">
      <c r="A15844" s="1"/>
    </row>
    <row r="15845" spans="1:1" x14ac:dyDescent="0.35">
      <c r="A15845" s="1"/>
    </row>
    <row r="15846" spans="1:1" x14ac:dyDescent="0.35">
      <c r="A15846" s="1"/>
    </row>
    <row r="15847" spans="1:1" x14ac:dyDescent="0.35">
      <c r="A15847" s="1"/>
    </row>
    <row r="15848" spans="1:1" x14ac:dyDescent="0.35">
      <c r="A15848" s="1"/>
    </row>
    <row r="15849" spans="1:1" x14ac:dyDescent="0.35">
      <c r="A15849" s="1"/>
    </row>
    <row r="15850" spans="1:1" x14ac:dyDescent="0.35">
      <c r="A15850" s="1"/>
    </row>
    <row r="15851" spans="1:1" x14ac:dyDescent="0.35">
      <c r="A15851" s="1"/>
    </row>
    <row r="15852" spans="1:1" x14ac:dyDescent="0.35">
      <c r="A15852" s="1"/>
    </row>
    <row r="15853" spans="1:1" x14ac:dyDescent="0.35">
      <c r="A15853" s="1"/>
    </row>
    <row r="15854" spans="1:1" x14ac:dyDescent="0.35">
      <c r="A15854" s="1"/>
    </row>
    <row r="15855" spans="1:1" x14ac:dyDescent="0.35">
      <c r="A15855" s="1"/>
    </row>
    <row r="15856" spans="1:1" x14ac:dyDescent="0.35">
      <c r="A15856" s="1"/>
    </row>
    <row r="15857" spans="1:1" x14ac:dyDescent="0.35">
      <c r="A15857" s="1"/>
    </row>
    <row r="15858" spans="1:1" x14ac:dyDescent="0.35">
      <c r="A15858" s="1"/>
    </row>
    <row r="15859" spans="1:1" x14ac:dyDescent="0.35">
      <c r="A15859" s="1"/>
    </row>
    <row r="15860" spans="1:1" x14ac:dyDescent="0.35">
      <c r="A15860" s="1"/>
    </row>
    <row r="15861" spans="1:1" x14ac:dyDescent="0.35">
      <c r="A15861" s="1"/>
    </row>
    <row r="15862" spans="1:1" x14ac:dyDescent="0.35">
      <c r="A15862" s="1"/>
    </row>
    <row r="15863" spans="1:1" x14ac:dyDescent="0.35">
      <c r="A15863" s="1"/>
    </row>
    <row r="15864" spans="1:1" x14ac:dyDescent="0.35">
      <c r="A15864" s="1"/>
    </row>
    <row r="15865" spans="1:1" x14ac:dyDescent="0.35">
      <c r="A15865" s="1"/>
    </row>
    <row r="15866" spans="1:1" x14ac:dyDescent="0.35">
      <c r="A15866" s="1"/>
    </row>
    <row r="15867" spans="1:1" x14ac:dyDescent="0.35">
      <c r="A15867" s="1"/>
    </row>
    <row r="15868" spans="1:1" x14ac:dyDescent="0.35">
      <c r="A15868" s="1"/>
    </row>
    <row r="15869" spans="1:1" x14ac:dyDescent="0.35">
      <c r="A15869" s="1"/>
    </row>
    <row r="15870" spans="1:1" x14ac:dyDescent="0.35">
      <c r="A15870" s="1"/>
    </row>
    <row r="15871" spans="1:1" x14ac:dyDescent="0.35">
      <c r="A15871" s="1"/>
    </row>
    <row r="15872" spans="1:1" x14ac:dyDescent="0.35">
      <c r="A15872" s="1"/>
    </row>
    <row r="15873" spans="1:1" x14ac:dyDescent="0.35">
      <c r="A15873" s="1"/>
    </row>
    <row r="15874" spans="1:1" x14ac:dyDescent="0.35">
      <c r="A15874" s="1"/>
    </row>
    <row r="15875" spans="1:1" x14ac:dyDescent="0.35">
      <c r="A15875" s="1"/>
    </row>
    <row r="15876" spans="1:1" x14ac:dyDescent="0.35">
      <c r="A15876" s="1"/>
    </row>
    <row r="15877" spans="1:1" x14ac:dyDescent="0.35">
      <c r="A15877" s="1"/>
    </row>
    <row r="15878" spans="1:1" x14ac:dyDescent="0.35">
      <c r="A15878" s="1"/>
    </row>
    <row r="15879" spans="1:1" x14ac:dyDescent="0.35">
      <c r="A15879" s="1"/>
    </row>
    <row r="15880" spans="1:1" x14ac:dyDescent="0.35">
      <c r="A15880" s="1"/>
    </row>
    <row r="15881" spans="1:1" x14ac:dyDescent="0.35">
      <c r="A15881" s="1"/>
    </row>
    <row r="15882" spans="1:1" x14ac:dyDescent="0.35">
      <c r="A15882" s="1"/>
    </row>
    <row r="15883" spans="1:1" x14ac:dyDescent="0.35">
      <c r="A15883" s="1"/>
    </row>
    <row r="15884" spans="1:1" x14ac:dyDescent="0.35">
      <c r="A15884" s="1"/>
    </row>
    <row r="15885" spans="1:1" x14ac:dyDescent="0.35">
      <c r="A15885" s="1"/>
    </row>
    <row r="15886" spans="1:1" x14ac:dyDescent="0.35">
      <c r="A15886" s="1"/>
    </row>
    <row r="15887" spans="1:1" x14ac:dyDescent="0.35">
      <c r="A15887" s="1"/>
    </row>
    <row r="15888" spans="1:1" x14ac:dyDescent="0.35">
      <c r="A15888" s="1"/>
    </row>
    <row r="15889" spans="1:1" x14ac:dyDescent="0.35">
      <c r="A15889" s="1"/>
    </row>
    <row r="15890" spans="1:1" x14ac:dyDescent="0.35">
      <c r="A15890" s="1"/>
    </row>
    <row r="15891" spans="1:1" x14ac:dyDescent="0.35">
      <c r="A15891" s="1"/>
    </row>
    <row r="15892" spans="1:1" x14ac:dyDescent="0.35">
      <c r="A15892" s="1"/>
    </row>
    <row r="15893" spans="1:1" x14ac:dyDescent="0.35">
      <c r="A15893" s="1"/>
    </row>
    <row r="15894" spans="1:1" x14ac:dyDescent="0.35">
      <c r="A15894" s="1"/>
    </row>
    <row r="15895" spans="1:1" x14ac:dyDescent="0.35">
      <c r="A15895" s="1"/>
    </row>
    <row r="15896" spans="1:1" x14ac:dyDescent="0.35">
      <c r="A15896" s="1"/>
    </row>
    <row r="15897" spans="1:1" x14ac:dyDescent="0.35">
      <c r="A15897" s="1"/>
    </row>
    <row r="15898" spans="1:1" x14ac:dyDescent="0.35">
      <c r="A15898" s="1"/>
    </row>
    <row r="15899" spans="1:1" x14ac:dyDescent="0.35">
      <c r="A15899" s="1"/>
    </row>
    <row r="15900" spans="1:1" x14ac:dyDescent="0.35">
      <c r="A15900" s="1"/>
    </row>
    <row r="15901" spans="1:1" x14ac:dyDescent="0.35">
      <c r="A15901" s="1"/>
    </row>
    <row r="15902" spans="1:1" x14ac:dyDescent="0.35">
      <c r="A15902" s="1"/>
    </row>
    <row r="15903" spans="1:1" x14ac:dyDescent="0.35">
      <c r="A15903" s="1"/>
    </row>
    <row r="15904" spans="1:1" x14ac:dyDescent="0.35">
      <c r="A15904" s="1"/>
    </row>
    <row r="15905" spans="1:1" x14ac:dyDescent="0.35">
      <c r="A15905" s="1"/>
    </row>
    <row r="15906" spans="1:1" x14ac:dyDescent="0.35">
      <c r="A15906" s="1"/>
    </row>
    <row r="15907" spans="1:1" x14ac:dyDescent="0.35">
      <c r="A15907" s="1"/>
    </row>
    <row r="15908" spans="1:1" x14ac:dyDescent="0.35">
      <c r="A15908" s="1"/>
    </row>
    <row r="15909" spans="1:1" x14ac:dyDescent="0.35">
      <c r="A15909" s="1"/>
    </row>
    <row r="15910" spans="1:1" x14ac:dyDescent="0.35">
      <c r="A15910" s="1"/>
    </row>
    <row r="15911" spans="1:1" x14ac:dyDescent="0.35">
      <c r="A15911" s="1"/>
    </row>
    <row r="15912" spans="1:1" x14ac:dyDescent="0.35">
      <c r="A15912" s="1"/>
    </row>
    <row r="15913" spans="1:1" x14ac:dyDescent="0.35">
      <c r="A15913" s="1"/>
    </row>
    <row r="15914" spans="1:1" x14ac:dyDescent="0.35">
      <c r="A15914" s="1"/>
    </row>
    <row r="15915" spans="1:1" x14ac:dyDescent="0.35">
      <c r="A15915" s="1"/>
    </row>
    <row r="15916" spans="1:1" x14ac:dyDescent="0.35">
      <c r="A15916" s="1"/>
    </row>
    <row r="15917" spans="1:1" x14ac:dyDescent="0.35">
      <c r="A15917" s="1"/>
    </row>
    <row r="15918" spans="1:1" x14ac:dyDescent="0.35">
      <c r="A15918" s="1"/>
    </row>
    <row r="15919" spans="1:1" x14ac:dyDescent="0.35">
      <c r="A15919" s="1"/>
    </row>
    <row r="15920" spans="1:1" x14ac:dyDescent="0.35">
      <c r="A15920" s="1"/>
    </row>
    <row r="15921" spans="1:1" x14ac:dyDescent="0.35">
      <c r="A15921" s="1"/>
    </row>
    <row r="15922" spans="1:1" x14ac:dyDescent="0.35">
      <c r="A15922" s="1"/>
    </row>
    <row r="15923" spans="1:1" x14ac:dyDescent="0.35">
      <c r="A15923" s="1"/>
    </row>
    <row r="15924" spans="1:1" x14ac:dyDescent="0.35">
      <c r="A15924" s="1"/>
    </row>
    <row r="15925" spans="1:1" x14ac:dyDescent="0.35">
      <c r="A15925" s="1"/>
    </row>
    <row r="15926" spans="1:1" x14ac:dyDescent="0.35">
      <c r="A15926" s="1"/>
    </row>
    <row r="15927" spans="1:1" x14ac:dyDescent="0.35">
      <c r="A15927" s="1"/>
    </row>
    <row r="15928" spans="1:1" x14ac:dyDescent="0.35">
      <c r="A15928" s="1"/>
    </row>
    <row r="15929" spans="1:1" x14ac:dyDescent="0.35">
      <c r="A15929" s="1"/>
    </row>
    <row r="15930" spans="1:1" x14ac:dyDescent="0.35">
      <c r="A15930" s="1"/>
    </row>
    <row r="15931" spans="1:1" x14ac:dyDescent="0.35">
      <c r="A15931" s="1"/>
    </row>
    <row r="15932" spans="1:1" x14ac:dyDescent="0.35">
      <c r="A15932" s="1"/>
    </row>
    <row r="15933" spans="1:1" x14ac:dyDescent="0.35">
      <c r="A15933" s="1"/>
    </row>
    <row r="15934" spans="1:1" x14ac:dyDescent="0.35">
      <c r="A15934" s="1"/>
    </row>
    <row r="15935" spans="1:1" x14ac:dyDescent="0.35">
      <c r="A15935" s="1"/>
    </row>
    <row r="15936" spans="1:1" x14ac:dyDescent="0.35">
      <c r="A15936" s="1"/>
    </row>
    <row r="15937" spans="1:1" x14ac:dyDescent="0.35">
      <c r="A15937" s="1"/>
    </row>
    <row r="15938" spans="1:1" x14ac:dyDescent="0.35">
      <c r="A15938" s="1"/>
    </row>
    <row r="15939" spans="1:1" x14ac:dyDescent="0.35">
      <c r="A15939" s="1"/>
    </row>
    <row r="15940" spans="1:1" x14ac:dyDescent="0.35">
      <c r="A15940" s="1"/>
    </row>
    <row r="15941" spans="1:1" x14ac:dyDescent="0.35">
      <c r="A15941" s="1"/>
    </row>
    <row r="15942" spans="1:1" x14ac:dyDescent="0.35">
      <c r="A15942" s="1"/>
    </row>
    <row r="15943" spans="1:1" x14ac:dyDescent="0.35">
      <c r="A15943" s="1"/>
    </row>
    <row r="15944" spans="1:1" x14ac:dyDescent="0.35">
      <c r="A15944" s="1"/>
    </row>
    <row r="15945" spans="1:1" x14ac:dyDescent="0.35">
      <c r="A15945" s="1"/>
    </row>
    <row r="15946" spans="1:1" x14ac:dyDescent="0.35">
      <c r="A15946" s="1"/>
    </row>
    <row r="15947" spans="1:1" x14ac:dyDescent="0.35">
      <c r="A15947" s="1"/>
    </row>
    <row r="15948" spans="1:1" x14ac:dyDescent="0.35">
      <c r="A15948" s="1"/>
    </row>
    <row r="15949" spans="1:1" x14ac:dyDescent="0.35">
      <c r="A15949" s="1"/>
    </row>
    <row r="15950" spans="1:1" x14ac:dyDescent="0.35">
      <c r="A15950" s="1"/>
    </row>
    <row r="15951" spans="1:1" x14ac:dyDescent="0.35">
      <c r="A15951" s="1"/>
    </row>
    <row r="15952" spans="1:1" x14ac:dyDescent="0.35">
      <c r="A15952" s="1"/>
    </row>
    <row r="15953" spans="1:1" x14ac:dyDescent="0.35">
      <c r="A15953" s="1"/>
    </row>
    <row r="15954" spans="1:1" x14ac:dyDescent="0.35">
      <c r="A15954" s="1"/>
    </row>
    <row r="15955" spans="1:1" x14ac:dyDescent="0.35">
      <c r="A15955" s="1"/>
    </row>
    <row r="15956" spans="1:1" x14ac:dyDescent="0.35">
      <c r="A15956" s="1"/>
    </row>
    <row r="15957" spans="1:1" x14ac:dyDescent="0.35">
      <c r="A15957" s="1"/>
    </row>
    <row r="15958" spans="1:1" x14ac:dyDescent="0.35">
      <c r="A15958" s="1"/>
    </row>
    <row r="15959" spans="1:1" x14ac:dyDescent="0.35">
      <c r="A15959" s="1"/>
    </row>
    <row r="15960" spans="1:1" x14ac:dyDescent="0.35">
      <c r="A15960" s="1"/>
    </row>
    <row r="15961" spans="1:1" x14ac:dyDescent="0.35">
      <c r="A15961" s="1"/>
    </row>
    <row r="15962" spans="1:1" x14ac:dyDescent="0.35">
      <c r="A15962" s="1"/>
    </row>
    <row r="15963" spans="1:1" x14ac:dyDescent="0.35">
      <c r="A15963" s="1"/>
    </row>
    <row r="15964" spans="1:1" x14ac:dyDescent="0.35">
      <c r="A15964" s="1"/>
    </row>
    <row r="15965" spans="1:1" x14ac:dyDescent="0.35">
      <c r="A15965" s="1"/>
    </row>
    <row r="15966" spans="1:1" x14ac:dyDescent="0.35">
      <c r="A15966" s="1"/>
    </row>
    <row r="15967" spans="1:1" x14ac:dyDescent="0.35">
      <c r="A15967" s="1"/>
    </row>
    <row r="15968" spans="1:1" x14ac:dyDescent="0.35">
      <c r="A15968" s="1"/>
    </row>
    <row r="15969" spans="1:1" x14ac:dyDescent="0.35">
      <c r="A15969" s="1"/>
    </row>
    <row r="15970" spans="1:1" x14ac:dyDescent="0.35">
      <c r="A15970" s="1"/>
    </row>
    <row r="15971" spans="1:1" x14ac:dyDescent="0.35">
      <c r="A15971" s="1"/>
    </row>
    <row r="15972" spans="1:1" x14ac:dyDescent="0.35">
      <c r="A15972" s="1"/>
    </row>
    <row r="15973" spans="1:1" x14ac:dyDescent="0.35">
      <c r="A15973" s="1"/>
    </row>
    <row r="15974" spans="1:1" x14ac:dyDescent="0.35">
      <c r="A15974" s="1"/>
    </row>
    <row r="15975" spans="1:1" x14ac:dyDescent="0.35">
      <c r="A15975" s="1"/>
    </row>
    <row r="15976" spans="1:1" x14ac:dyDescent="0.35">
      <c r="A15976" s="1"/>
    </row>
    <row r="15977" spans="1:1" x14ac:dyDescent="0.35">
      <c r="A15977" s="1"/>
    </row>
    <row r="15978" spans="1:1" x14ac:dyDescent="0.35">
      <c r="A15978" s="1"/>
    </row>
    <row r="15979" spans="1:1" x14ac:dyDescent="0.35">
      <c r="A15979" s="1"/>
    </row>
    <row r="15980" spans="1:1" x14ac:dyDescent="0.35">
      <c r="A15980" s="1"/>
    </row>
    <row r="15981" spans="1:1" x14ac:dyDescent="0.35">
      <c r="A15981" s="1"/>
    </row>
    <row r="15982" spans="1:1" x14ac:dyDescent="0.35">
      <c r="A15982" s="1"/>
    </row>
    <row r="15983" spans="1:1" x14ac:dyDescent="0.35">
      <c r="A15983" s="1"/>
    </row>
    <row r="15984" spans="1:1" x14ac:dyDescent="0.35">
      <c r="A15984" s="1"/>
    </row>
    <row r="15985" spans="1:1" x14ac:dyDescent="0.35">
      <c r="A15985" s="1"/>
    </row>
    <row r="15986" spans="1:1" x14ac:dyDescent="0.35">
      <c r="A15986" s="1"/>
    </row>
    <row r="15987" spans="1:1" x14ac:dyDescent="0.35">
      <c r="A15987" s="1"/>
    </row>
    <row r="15988" spans="1:1" x14ac:dyDescent="0.35">
      <c r="A15988" s="1"/>
    </row>
    <row r="15989" spans="1:1" x14ac:dyDescent="0.35">
      <c r="A15989" s="1"/>
    </row>
    <row r="15990" spans="1:1" x14ac:dyDescent="0.35">
      <c r="A15990" s="1"/>
    </row>
    <row r="15991" spans="1:1" x14ac:dyDescent="0.35">
      <c r="A15991" s="1"/>
    </row>
    <row r="15992" spans="1:1" x14ac:dyDescent="0.35">
      <c r="A15992" s="1"/>
    </row>
    <row r="15993" spans="1:1" x14ac:dyDescent="0.35">
      <c r="A15993" s="1"/>
    </row>
    <row r="15994" spans="1:1" x14ac:dyDescent="0.35">
      <c r="A15994" s="1"/>
    </row>
    <row r="15995" spans="1:1" x14ac:dyDescent="0.35">
      <c r="A15995" s="1"/>
    </row>
    <row r="15996" spans="1:1" x14ac:dyDescent="0.35">
      <c r="A15996" s="1"/>
    </row>
    <row r="15997" spans="1:1" x14ac:dyDescent="0.35">
      <c r="A15997" s="1"/>
    </row>
    <row r="15998" spans="1:1" x14ac:dyDescent="0.35">
      <c r="A15998" s="1"/>
    </row>
    <row r="15999" spans="1:1" x14ac:dyDescent="0.35">
      <c r="A15999" s="1"/>
    </row>
    <row r="16000" spans="1:1" x14ac:dyDescent="0.35">
      <c r="A16000" s="1"/>
    </row>
    <row r="16001" spans="1:1" x14ac:dyDescent="0.35">
      <c r="A16001" s="1"/>
    </row>
    <row r="16002" spans="1:1" x14ac:dyDescent="0.35">
      <c r="A16002" s="1"/>
    </row>
    <row r="16003" spans="1:1" x14ac:dyDescent="0.35">
      <c r="A16003" s="1"/>
    </row>
    <row r="16004" spans="1:1" x14ac:dyDescent="0.35">
      <c r="A16004" s="1"/>
    </row>
    <row r="16005" spans="1:1" x14ac:dyDescent="0.35">
      <c r="A16005" s="1"/>
    </row>
    <row r="16006" spans="1:1" x14ac:dyDescent="0.35">
      <c r="A16006" s="1"/>
    </row>
    <row r="16007" spans="1:1" x14ac:dyDescent="0.35">
      <c r="A16007" s="1"/>
    </row>
    <row r="16008" spans="1:1" x14ac:dyDescent="0.35">
      <c r="A16008" s="1"/>
    </row>
    <row r="16009" spans="1:1" x14ac:dyDescent="0.35">
      <c r="A16009" s="1"/>
    </row>
    <row r="16010" spans="1:1" x14ac:dyDescent="0.35">
      <c r="A16010" s="1"/>
    </row>
    <row r="16011" spans="1:1" x14ac:dyDescent="0.35">
      <c r="A16011" s="1"/>
    </row>
    <row r="16012" spans="1:1" x14ac:dyDescent="0.35">
      <c r="A16012" s="1"/>
    </row>
    <row r="16013" spans="1:1" x14ac:dyDescent="0.35">
      <c r="A16013" s="1"/>
    </row>
    <row r="16014" spans="1:1" x14ac:dyDescent="0.35">
      <c r="A16014" s="1"/>
    </row>
    <row r="16015" spans="1:1" x14ac:dyDescent="0.35">
      <c r="A16015" s="1"/>
    </row>
    <row r="16016" spans="1:1" x14ac:dyDescent="0.35">
      <c r="A16016" s="1"/>
    </row>
    <row r="16017" spans="1:1" x14ac:dyDescent="0.35">
      <c r="A16017" s="1"/>
    </row>
    <row r="16018" spans="1:1" x14ac:dyDescent="0.35">
      <c r="A16018" s="1"/>
    </row>
    <row r="16019" spans="1:1" x14ac:dyDescent="0.35">
      <c r="A16019" s="1"/>
    </row>
    <row r="16020" spans="1:1" x14ac:dyDescent="0.35">
      <c r="A16020" s="1"/>
    </row>
    <row r="16021" spans="1:1" x14ac:dyDescent="0.35">
      <c r="A16021" s="1"/>
    </row>
    <row r="16022" spans="1:1" x14ac:dyDescent="0.35">
      <c r="A16022" s="1"/>
    </row>
    <row r="16023" spans="1:1" x14ac:dyDescent="0.35">
      <c r="A16023" s="1"/>
    </row>
    <row r="16024" spans="1:1" x14ac:dyDescent="0.35">
      <c r="A16024" s="1"/>
    </row>
    <row r="16025" spans="1:1" x14ac:dyDescent="0.35">
      <c r="A16025" s="1"/>
    </row>
    <row r="16026" spans="1:1" x14ac:dyDescent="0.35">
      <c r="A16026" s="1"/>
    </row>
    <row r="16027" spans="1:1" x14ac:dyDescent="0.35">
      <c r="A16027" s="1"/>
    </row>
    <row r="16028" spans="1:1" x14ac:dyDescent="0.35">
      <c r="A16028" s="1"/>
    </row>
    <row r="16029" spans="1:1" x14ac:dyDescent="0.35">
      <c r="A16029" s="1"/>
    </row>
    <row r="16030" spans="1:1" x14ac:dyDescent="0.35">
      <c r="A16030" s="1"/>
    </row>
    <row r="16031" spans="1:1" x14ac:dyDescent="0.35">
      <c r="A16031" s="1"/>
    </row>
    <row r="16032" spans="1:1" x14ac:dyDescent="0.35">
      <c r="A16032" s="1"/>
    </row>
    <row r="16033" spans="1:1" x14ac:dyDescent="0.35">
      <c r="A16033" s="1"/>
    </row>
    <row r="16034" spans="1:1" x14ac:dyDescent="0.35">
      <c r="A16034" s="1"/>
    </row>
    <row r="16035" spans="1:1" x14ac:dyDescent="0.35">
      <c r="A16035" s="1"/>
    </row>
    <row r="16036" spans="1:1" x14ac:dyDescent="0.35">
      <c r="A16036" s="1"/>
    </row>
    <row r="16037" spans="1:1" x14ac:dyDescent="0.35">
      <c r="A16037" s="1"/>
    </row>
    <row r="16038" spans="1:1" x14ac:dyDescent="0.35">
      <c r="A16038" s="1"/>
    </row>
    <row r="16039" spans="1:1" x14ac:dyDescent="0.35">
      <c r="A16039" s="1"/>
    </row>
    <row r="16040" spans="1:1" x14ac:dyDescent="0.35">
      <c r="A16040" s="1"/>
    </row>
    <row r="16041" spans="1:1" x14ac:dyDescent="0.35">
      <c r="A16041" s="1"/>
    </row>
    <row r="16042" spans="1:1" x14ac:dyDescent="0.35">
      <c r="A16042" s="1"/>
    </row>
    <row r="16043" spans="1:1" x14ac:dyDescent="0.35">
      <c r="A16043" s="1"/>
    </row>
    <row r="16044" spans="1:1" x14ac:dyDescent="0.35">
      <c r="A16044" s="1"/>
    </row>
    <row r="16045" spans="1:1" x14ac:dyDescent="0.35">
      <c r="A16045" s="1"/>
    </row>
    <row r="16046" spans="1:1" x14ac:dyDescent="0.35">
      <c r="A16046" s="1"/>
    </row>
    <row r="16047" spans="1:1" x14ac:dyDescent="0.35">
      <c r="A16047" s="1"/>
    </row>
    <row r="16048" spans="1:1" x14ac:dyDescent="0.35">
      <c r="A16048" s="1"/>
    </row>
    <row r="16049" spans="1:1" x14ac:dyDescent="0.35">
      <c r="A16049" s="1"/>
    </row>
    <row r="16050" spans="1:1" x14ac:dyDescent="0.35">
      <c r="A16050" s="1"/>
    </row>
    <row r="16051" spans="1:1" x14ac:dyDescent="0.35">
      <c r="A16051" s="1"/>
    </row>
    <row r="16052" spans="1:1" x14ac:dyDescent="0.35">
      <c r="A16052" s="1"/>
    </row>
    <row r="16053" spans="1:1" x14ac:dyDescent="0.35">
      <c r="A16053" s="1"/>
    </row>
    <row r="16054" spans="1:1" x14ac:dyDescent="0.35">
      <c r="A16054" s="1"/>
    </row>
    <row r="16055" spans="1:1" x14ac:dyDescent="0.35">
      <c r="A16055" s="1"/>
    </row>
    <row r="16056" spans="1:1" x14ac:dyDescent="0.35">
      <c r="A16056" s="1"/>
    </row>
    <row r="16057" spans="1:1" x14ac:dyDescent="0.35">
      <c r="A16057" s="1"/>
    </row>
    <row r="16058" spans="1:1" x14ac:dyDescent="0.35">
      <c r="A16058" s="1"/>
    </row>
    <row r="16059" spans="1:1" x14ac:dyDescent="0.35">
      <c r="A16059" s="1"/>
    </row>
    <row r="16060" spans="1:1" x14ac:dyDescent="0.35">
      <c r="A16060" s="1"/>
    </row>
    <row r="16061" spans="1:1" x14ac:dyDescent="0.35">
      <c r="A16061" s="1"/>
    </row>
    <row r="16062" spans="1:1" x14ac:dyDescent="0.35">
      <c r="A16062" s="1"/>
    </row>
    <row r="16063" spans="1:1" x14ac:dyDescent="0.35">
      <c r="A16063" s="1"/>
    </row>
    <row r="16064" spans="1:1" x14ac:dyDescent="0.35">
      <c r="A16064" s="1"/>
    </row>
    <row r="16065" spans="1:1" x14ac:dyDescent="0.35">
      <c r="A16065" s="1"/>
    </row>
    <row r="16066" spans="1:1" x14ac:dyDescent="0.35">
      <c r="A16066" s="1"/>
    </row>
    <row r="16067" spans="1:1" x14ac:dyDescent="0.35">
      <c r="A16067" s="1"/>
    </row>
    <row r="16068" spans="1:1" x14ac:dyDescent="0.35">
      <c r="A16068" s="1"/>
    </row>
    <row r="16069" spans="1:1" x14ac:dyDescent="0.35">
      <c r="A16069" s="1"/>
    </row>
    <row r="16070" spans="1:1" x14ac:dyDescent="0.35">
      <c r="A16070" s="1"/>
    </row>
    <row r="16071" spans="1:1" x14ac:dyDescent="0.35">
      <c r="A16071" s="1"/>
    </row>
    <row r="16072" spans="1:1" x14ac:dyDescent="0.35">
      <c r="A16072" s="1"/>
    </row>
    <row r="16073" spans="1:1" x14ac:dyDescent="0.35">
      <c r="A16073" s="1"/>
    </row>
    <row r="16074" spans="1:1" x14ac:dyDescent="0.35">
      <c r="A16074" s="1"/>
    </row>
    <row r="16075" spans="1:1" x14ac:dyDescent="0.35">
      <c r="A16075" s="1"/>
    </row>
    <row r="16076" spans="1:1" x14ac:dyDescent="0.35">
      <c r="A16076" s="1"/>
    </row>
    <row r="16077" spans="1:1" x14ac:dyDescent="0.35">
      <c r="A16077" s="1"/>
    </row>
    <row r="16078" spans="1:1" x14ac:dyDescent="0.35">
      <c r="A16078" s="1"/>
    </row>
    <row r="16079" spans="1:1" x14ac:dyDescent="0.35">
      <c r="A16079" s="1"/>
    </row>
    <row r="16080" spans="1:1" x14ac:dyDescent="0.35">
      <c r="A16080" s="1"/>
    </row>
    <row r="16081" spans="1:1" x14ac:dyDescent="0.35">
      <c r="A16081" s="1"/>
    </row>
    <row r="16082" spans="1:1" x14ac:dyDescent="0.35">
      <c r="A16082" s="1"/>
    </row>
    <row r="16083" spans="1:1" x14ac:dyDescent="0.35">
      <c r="A16083" s="1"/>
    </row>
    <row r="16084" spans="1:1" x14ac:dyDescent="0.35">
      <c r="A16084" s="1"/>
    </row>
    <row r="16085" spans="1:1" x14ac:dyDescent="0.35">
      <c r="A16085" s="1"/>
    </row>
    <row r="16086" spans="1:1" x14ac:dyDescent="0.35">
      <c r="A16086" s="1"/>
    </row>
    <row r="16087" spans="1:1" x14ac:dyDescent="0.35">
      <c r="A16087" s="1"/>
    </row>
    <row r="16088" spans="1:1" x14ac:dyDescent="0.35">
      <c r="A16088" s="1"/>
    </row>
    <row r="16089" spans="1:1" x14ac:dyDescent="0.35">
      <c r="A16089" s="1"/>
    </row>
    <row r="16090" spans="1:1" x14ac:dyDescent="0.35">
      <c r="A16090" s="1"/>
    </row>
    <row r="16091" spans="1:1" x14ac:dyDescent="0.35">
      <c r="A16091" s="1"/>
    </row>
    <row r="16092" spans="1:1" x14ac:dyDescent="0.35">
      <c r="A16092" s="1"/>
    </row>
    <row r="16093" spans="1:1" x14ac:dyDescent="0.35">
      <c r="A16093" s="1"/>
    </row>
    <row r="16094" spans="1:1" x14ac:dyDescent="0.35">
      <c r="A16094" s="1"/>
    </row>
    <row r="16095" spans="1:1" x14ac:dyDescent="0.35">
      <c r="A16095" s="1"/>
    </row>
    <row r="16096" spans="1:1" x14ac:dyDescent="0.35">
      <c r="A16096" s="1"/>
    </row>
    <row r="16097" spans="1:1" x14ac:dyDescent="0.35">
      <c r="A16097" s="1"/>
    </row>
    <row r="16098" spans="1:1" x14ac:dyDescent="0.35">
      <c r="A16098" s="1"/>
    </row>
    <row r="16099" spans="1:1" x14ac:dyDescent="0.35">
      <c r="A16099" s="1"/>
    </row>
    <row r="16100" spans="1:1" x14ac:dyDescent="0.35">
      <c r="A16100" s="1"/>
    </row>
    <row r="16101" spans="1:1" x14ac:dyDescent="0.35">
      <c r="A16101" s="1"/>
    </row>
    <row r="16102" spans="1:1" x14ac:dyDescent="0.35">
      <c r="A16102" s="1"/>
    </row>
    <row r="16103" spans="1:1" x14ac:dyDescent="0.35">
      <c r="A16103" s="1"/>
    </row>
    <row r="16104" spans="1:1" x14ac:dyDescent="0.35">
      <c r="A16104" s="1"/>
    </row>
    <row r="16105" spans="1:1" x14ac:dyDescent="0.35">
      <c r="A16105" s="1"/>
    </row>
    <row r="16106" spans="1:1" x14ac:dyDescent="0.35">
      <c r="A16106" s="1"/>
    </row>
    <row r="16107" spans="1:1" x14ac:dyDescent="0.35">
      <c r="A16107" s="1"/>
    </row>
    <row r="16108" spans="1:1" x14ac:dyDescent="0.35">
      <c r="A16108" s="1"/>
    </row>
    <row r="16109" spans="1:1" x14ac:dyDescent="0.35">
      <c r="A16109" s="1"/>
    </row>
    <row r="16110" spans="1:1" x14ac:dyDescent="0.35">
      <c r="A16110" s="1"/>
    </row>
    <row r="16111" spans="1:1" x14ac:dyDescent="0.35">
      <c r="A16111" s="1"/>
    </row>
    <row r="16112" spans="1:1" x14ac:dyDescent="0.35">
      <c r="A16112" s="1"/>
    </row>
    <row r="16113" spans="1:1" x14ac:dyDescent="0.35">
      <c r="A16113" s="1"/>
    </row>
    <row r="16114" spans="1:1" x14ac:dyDescent="0.35">
      <c r="A16114" s="1"/>
    </row>
    <row r="16115" spans="1:1" x14ac:dyDescent="0.35">
      <c r="A16115" s="1"/>
    </row>
    <row r="16116" spans="1:1" x14ac:dyDescent="0.35">
      <c r="A16116" s="1"/>
    </row>
    <row r="16117" spans="1:1" x14ac:dyDescent="0.35">
      <c r="A16117" s="1"/>
    </row>
    <row r="16118" spans="1:1" x14ac:dyDescent="0.35">
      <c r="A16118" s="1"/>
    </row>
    <row r="16119" spans="1:1" x14ac:dyDescent="0.35">
      <c r="A16119" s="1"/>
    </row>
    <row r="16120" spans="1:1" x14ac:dyDescent="0.35">
      <c r="A16120" s="1"/>
    </row>
    <row r="16121" spans="1:1" x14ac:dyDescent="0.35">
      <c r="A16121" s="1"/>
    </row>
    <row r="16122" spans="1:1" x14ac:dyDescent="0.35">
      <c r="A16122" s="1"/>
    </row>
    <row r="16123" spans="1:1" x14ac:dyDescent="0.35">
      <c r="A16123" s="1"/>
    </row>
    <row r="16124" spans="1:1" x14ac:dyDescent="0.35">
      <c r="A16124" s="1"/>
    </row>
    <row r="16125" spans="1:1" x14ac:dyDescent="0.35">
      <c r="A16125" s="1"/>
    </row>
    <row r="16126" spans="1:1" x14ac:dyDescent="0.35">
      <c r="A16126" s="1"/>
    </row>
    <row r="16127" spans="1:1" x14ac:dyDescent="0.35">
      <c r="A16127" s="1"/>
    </row>
    <row r="16128" spans="1:1" x14ac:dyDescent="0.35">
      <c r="A16128" s="1"/>
    </row>
    <row r="16129" spans="1:1" x14ac:dyDescent="0.35">
      <c r="A16129" s="1"/>
    </row>
    <row r="16130" spans="1:1" x14ac:dyDescent="0.35">
      <c r="A16130" s="1"/>
    </row>
    <row r="16131" spans="1:1" x14ac:dyDescent="0.35">
      <c r="A16131" s="1"/>
    </row>
    <row r="16132" spans="1:1" x14ac:dyDescent="0.35">
      <c r="A16132" s="1"/>
    </row>
    <row r="16133" spans="1:1" x14ac:dyDescent="0.35">
      <c r="A16133" s="1"/>
    </row>
    <row r="16134" spans="1:1" x14ac:dyDescent="0.35">
      <c r="A16134" s="1"/>
    </row>
    <row r="16135" spans="1:1" x14ac:dyDescent="0.35">
      <c r="A16135" s="1"/>
    </row>
    <row r="16136" spans="1:1" x14ac:dyDescent="0.35">
      <c r="A16136" s="1"/>
    </row>
    <row r="16137" spans="1:1" x14ac:dyDescent="0.35">
      <c r="A16137" s="1"/>
    </row>
    <row r="16138" spans="1:1" x14ac:dyDescent="0.35">
      <c r="A16138" s="1"/>
    </row>
    <row r="16139" spans="1:1" x14ac:dyDescent="0.35">
      <c r="A16139" s="1"/>
    </row>
    <row r="16140" spans="1:1" x14ac:dyDescent="0.35">
      <c r="A16140" s="1"/>
    </row>
    <row r="16141" spans="1:1" x14ac:dyDescent="0.35">
      <c r="A16141" s="1"/>
    </row>
    <row r="16142" spans="1:1" x14ac:dyDescent="0.35">
      <c r="A16142" s="1"/>
    </row>
    <row r="16143" spans="1:1" x14ac:dyDescent="0.35">
      <c r="A16143" s="1"/>
    </row>
    <row r="16144" spans="1:1" x14ac:dyDescent="0.35">
      <c r="A16144" s="1"/>
    </row>
    <row r="16145" spans="1:1" x14ac:dyDescent="0.35">
      <c r="A16145" s="1"/>
    </row>
    <row r="16146" spans="1:1" x14ac:dyDescent="0.35">
      <c r="A16146" s="1"/>
    </row>
    <row r="16147" spans="1:1" x14ac:dyDescent="0.35">
      <c r="A16147" s="1"/>
    </row>
    <row r="16148" spans="1:1" x14ac:dyDescent="0.35">
      <c r="A16148" s="1"/>
    </row>
    <row r="16149" spans="1:1" x14ac:dyDescent="0.35">
      <c r="A16149" s="1"/>
    </row>
    <row r="16150" spans="1:1" x14ac:dyDescent="0.35">
      <c r="A16150" s="1"/>
    </row>
    <row r="16151" spans="1:1" x14ac:dyDescent="0.35">
      <c r="A16151" s="1"/>
    </row>
    <row r="16152" spans="1:1" x14ac:dyDescent="0.35">
      <c r="A16152" s="1"/>
    </row>
    <row r="16153" spans="1:1" x14ac:dyDescent="0.35">
      <c r="A16153" s="1"/>
    </row>
    <row r="16154" spans="1:1" x14ac:dyDescent="0.35">
      <c r="A16154" s="1"/>
    </row>
    <row r="16155" spans="1:1" x14ac:dyDescent="0.35">
      <c r="A16155" s="1"/>
    </row>
    <row r="16156" spans="1:1" x14ac:dyDescent="0.35">
      <c r="A16156" s="1"/>
    </row>
    <row r="16157" spans="1:1" x14ac:dyDescent="0.35">
      <c r="A16157" s="1"/>
    </row>
    <row r="16158" spans="1:1" x14ac:dyDescent="0.35">
      <c r="A16158" s="1"/>
    </row>
    <row r="16159" spans="1:1" x14ac:dyDescent="0.35">
      <c r="A16159" s="1"/>
    </row>
    <row r="16160" spans="1:1" x14ac:dyDescent="0.35">
      <c r="A16160" s="1"/>
    </row>
    <row r="16161" spans="1:1" x14ac:dyDescent="0.35">
      <c r="A16161" s="1"/>
    </row>
    <row r="16162" spans="1:1" x14ac:dyDescent="0.35">
      <c r="A16162" s="1"/>
    </row>
    <row r="16163" spans="1:1" x14ac:dyDescent="0.35">
      <c r="A16163" s="1"/>
    </row>
    <row r="16164" spans="1:1" x14ac:dyDescent="0.35">
      <c r="A16164" s="1"/>
    </row>
    <row r="16165" spans="1:1" x14ac:dyDescent="0.35">
      <c r="A16165" s="1"/>
    </row>
    <row r="16166" spans="1:1" x14ac:dyDescent="0.35">
      <c r="A16166" s="1"/>
    </row>
    <row r="16167" spans="1:1" x14ac:dyDescent="0.35">
      <c r="A16167" s="1"/>
    </row>
    <row r="16168" spans="1:1" x14ac:dyDescent="0.35">
      <c r="A16168" s="1"/>
    </row>
    <row r="16169" spans="1:1" x14ac:dyDescent="0.35">
      <c r="A16169" s="1"/>
    </row>
    <row r="16170" spans="1:1" x14ac:dyDescent="0.35">
      <c r="A16170" s="1"/>
    </row>
    <row r="16171" spans="1:1" x14ac:dyDescent="0.35">
      <c r="A16171" s="1"/>
    </row>
    <row r="16172" spans="1:1" x14ac:dyDescent="0.35">
      <c r="A16172" s="1"/>
    </row>
    <row r="16173" spans="1:1" x14ac:dyDescent="0.35">
      <c r="A16173" s="1"/>
    </row>
    <row r="16174" spans="1:1" x14ac:dyDescent="0.35">
      <c r="A16174" s="1"/>
    </row>
    <row r="16175" spans="1:1" x14ac:dyDescent="0.35">
      <c r="A16175" s="1"/>
    </row>
    <row r="16176" spans="1:1" x14ac:dyDescent="0.35">
      <c r="A16176" s="1"/>
    </row>
    <row r="16177" spans="1:1" x14ac:dyDescent="0.35">
      <c r="A16177" s="1"/>
    </row>
    <row r="16178" spans="1:1" x14ac:dyDescent="0.35">
      <c r="A16178" s="1"/>
    </row>
    <row r="16179" spans="1:1" x14ac:dyDescent="0.35">
      <c r="A16179" s="1"/>
    </row>
    <row r="16180" spans="1:1" x14ac:dyDescent="0.35">
      <c r="A16180" s="1"/>
    </row>
    <row r="16181" spans="1:1" x14ac:dyDescent="0.35">
      <c r="A16181" s="1"/>
    </row>
    <row r="16182" spans="1:1" x14ac:dyDescent="0.35">
      <c r="A16182" s="1"/>
    </row>
    <row r="16183" spans="1:1" x14ac:dyDescent="0.35">
      <c r="A16183" s="1"/>
    </row>
    <row r="16184" spans="1:1" x14ac:dyDescent="0.35">
      <c r="A16184" s="1"/>
    </row>
    <row r="16185" spans="1:1" x14ac:dyDescent="0.35">
      <c r="A16185" s="1"/>
    </row>
    <row r="16186" spans="1:1" x14ac:dyDescent="0.35">
      <c r="A16186" s="1"/>
    </row>
    <row r="16187" spans="1:1" x14ac:dyDescent="0.35">
      <c r="A16187" s="1"/>
    </row>
    <row r="16188" spans="1:1" x14ac:dyDescent="0.35">
      <c r="A16188" s="1"/>
    </row>
    <row r="16189" spans="1:1" x14ac:dyDescent="0.35">
      <c r="A16189" s="1"/>
    </row>
    <row r="16190" spans="1:1" x14ac:dyDescent="0.35">
      <c r="A16190" s="1"/>
    </row>
    <row r="16191" spans="1:1" x14ac:dyDescent="0.35">
      <c r="A16191" s="1"/>
    </row>
    <row r="16192" spans="1:1" x14ac:dyDescent="0.35">
      <c r="A16192" s="1"/>
    </row>
    <row r="16193" spans="1:1" x14ac:dyDescent="0.35">
      <c r="A16193" s="1"/>
    </row>
    <row r="16194" spans="1:1" x14ac:dyDescent="0.35">
      <c r="A16194" s="1"/>
    </row>
    <row r="16195" spans="1:1" x14ac:dyDescent="0.35">
      <c r="A16195" s="1"/>
    </row>
    <row r="16196" spans="1:1" x14ac:dyDescent="0.35">
      <c r="A16196" s="1"/>
    </row>
    <row r="16197" spans="1:1" x14ac:dyDescent="0.35">
      <c r="A16197" s="1"/>
    </row>
    <row r="16198" spans="1:1" x14ac:dyDescent="0.35">
      <c r="A16198" s="1"/>
    </row>
    <row r="16199" spans="1:1" x14ac:dyDescent="0.35">
      <c r="A16199" s="1"/>
    </row>
    <row r="16200" spans="1:1" x14ac:dyDescent="0.35">
      <c r="A16200" s="1"/>
    </row>
    <row r="16201" spans="1:1" x14ac:dyDescent="0.35">
      <c r="A16201" s="1"/>
    </row>
    <row r="16202" spans="1:1" x14ac:dyDescent="0.35">
      <c r="A16202" s="1"/>
    </row>
    <row r="16203" spans="1:1" x14ac:dyDescent="0.35">
      <c r="A16203" s="1"/>
    </row>
    <row r="16204" spans="1:1" x14ac:dyDescent="0.35">
      <c r="A16204" s="1"/>
    </row>
    <row r="16205" spans="1:1" x14ac:dyDescent="0.35">
      <c r="A16205" s="1"/>
    </row>
    <row r="16206" spans="1:1" x14ac:dyDescent="0.35">
      <c r="A16206" s="1"/>
    </row>
    <row r="16207" spans="1:1" x14ac:dyDescent="0.35">
      <c r="A16207" s="1"/>
    </row>
    <row r="16208" spans="1:1" x14ac:dyDescent="0.35">
      <c r="A16208" s="1"/>
    </row>
    <row r="16209" spans="1:1" x14ac:dyDescent="0.35">
      <c r="A16209" s="1"/>
    </row>
    <row r="16210" spans="1:1" x14ac:dyDescent="0.35">
      <c r="A16210" s="1"/>
    </row>
    <row r="16211" spans="1:1" x14ac:dyDescent="0.35">
      <c r="A16211" s="1"/>
    </row>
    <row r="16212" spans="1:1" x14ac:dyDescent="0.35">
      <c r="A16212" s="1"/>
    </row>
    <row r="16213" spans="1:1" x14ac:dyDescent="0.35">
      <c r="A16213" s="1"/>
    </row>
    <row r="16214" spans="1:1" x14ac:dyDescent="0.35">
      <c r="A16214" s="1"/>
    </row>
    <row r="16215" spans="1:1" x14ac:dyDescent="0.35">
      <c r="A16215" s="1"/>
    </row>
    <row r="16216" spans="1:1" x14ac:dyDescent="0.35">
      <c r="A16216" s="1"/>
    </row>
    <row r="16217" spans="1:1" x14ac:dyDescent="0.35">
      <c r="A16217" s="1"/>
    </row>
    <row r="16218" spans="1:1" x14ac:dyDescent="0.35">
      <c r="A16218" s="1"/>
    </row>
    <row r="16219" spans="1:1" x14ac:dyDescent="0.35">
      <c r="A16219" s="1"/>
    </row>
    <row r="16220" spans="1:1" x14ac:dyDescent="0.35">
      <c r="A16220" s="1"/>
    </row>
    <row r="16221" spans="1:1" x14ac:dyDescent="0.35">
      <c r="A16221" s="1"/>
    </row>
    <row r="16222" spans="1:1" x14ac:dyDescent="0.35">
      <c r="A16222" s="1"/>
    </row>
    <row r="16223" spans="1:1" x14ac:dyDescent="0.35">
      <c r="A16223" s="1"/>
    </row>
    <row r="16224" spans="1:1" x14ac:dyDescent="0.35">
      <c r="A16224" s="1"/>
    </row>
    <row r="16225" spans="1:1" x14ac:dyDescent="0.35">
      <c r="A16225" s="1"/>
    </row>
    <row r="16226" spans="1:1" x14ac:dyDescent="0.35">
      <c r="A16226" s="1"/>
    </row>
    <row r="16227" spans="1:1" x14ac:dyDescent="0.35">
      <c r="A16227" s="1"/>
    </row>
    <row r="16228" spans="1:1" x14ac:dyDescent="0.35">
      <c r="A16228" s="1"/>
    </row>
    <row r="16229" spans="1:1" x14ac:dyDescent="0.35">
      <c r="A16229" s="1"/>
    </row>
    <row r="16230" spans="1:1" x14ac:dyDescent="0.35">
      <c r="A16230" s="1"/>
    </row>
    <row r="16231" spans="1:1" x14ac:dyDescent="0.35">
      <c r="A16231" s="1"/>
    </row>
    <row r="16232" spans="1:1" x14ac:dyDescent="0.35">
      <c r="A16232" s="1"/>
    </row>
    <row r="16233" spans="1:1" x14ac:dyDescent="0.35">
      <c r="A16233" s="1"/>
    </row>
    <row r="16234" spans="1:1" x14ac:dyDescent="0.35">
      <c r="A16234" s="1"/>
    </row>
    <row r="16235" spans="1:1" x14ac:dyDescent="0.35">
      <c r="A16235" s="1"/>
    </row>
    <row r="16236" spans="1:1" x14ac:dyDescent="0.35">
      <c r="A16236" s="1"/>
    </row>
    <row r="16237" spans="1:1" x14ac:dyDescent="0.35">
      <c r="A16237" s="1"/>
    </row>
    <row r="16238" spans="1:1" x14ac:dyDescent="0.35">
      <c r="A16238" s="1"/>
    </row>
    <row r="16239" spans="1:1" x14ac:dyDescent="0.35">
      <c r="A16239" s="1"/>
    </row>
    <row r="16240" spans="1:1" x14ac:dyDescent="0.35">
      <c r="A16240" s="1"/>
    </row>
    <row r="16241" spans="1:1" x14ac:dyDescent="0.35">
      <c r="A16241" s="1"/>
    </row>
    <row r="16242" spans="1:1" x14ac:dyDescent="0.35">
      <c r="A16242" s="1"/>
    </row>
    <row r="16243" spans="1:1" x14ac:dyDescent="0.35">
      <c r="A16243" s="1"/>
    </row>
    <row r="16244" spans="1:1" x14ac:dyDescent="0.35">
      <c r="A16244" s="1"/>
    </row>
    <row r="16245" spans="1:1" x14ac:dyDescent="0.35">
      <c r="A16245" s="1"/>
    </row>
    <row r="16246" spans="1:1" x14ac:dyDescent="0.35">
      <c r="A16246" s="1"/>
    </row>
    <row r="16247" spans="1:1" x14ac:dyDescent="0.35">
      <c r="A16247" s="1"/>
    </row>
    <row r="16248" spans="1:1" x14ac:dyDescent="0.35">
      <c r="A16248" s="1"/>
    </row>
    <row r="16249" spans="1:1" x14ac:dyDescent="0.35">
      <c r="A16249" s="1"/>
    </row>
    <row r="16250" spans="1:1" x14ac:dyDescent="0.35">
      <c r="A16250" s="1"/>
    </row>
    <row r="16251" spans="1:1" x14ac:dyDescent="0.35">
      <c r="A16251" s="1"/>
    </row>
    <row r="16252" spans="1:1" x14ac:dyDescent="0.35">
      <c r="A16252" s="1"/>
    </row>
    <row r="16253" spans="1:1" x14ac:dyDescent="0.35">
      <c r="A16253" s="1"/>
    </row>
    <row r="16254" spans="1:1" x14ac:dyDescent="0.35">
      <c r="A16254" s="1"/>
    </row>
    <row r="16255" spans="1:1" x14ac:dyDescent="0.35">
      <c r="A16255" s="1"/>
    </row>
    <row r="16256" spans="1:1" x14ac:dyDescent="0.35">
      <c r="A16256" s="1"/>
    </row>
    <row r="16257" spans="1:1" x14ac:dyDescent="0.35">
      <c r="A16257" s="1"/>
    </row>
    <row r="16258" spans="1:1" x14ac:dyDescent="0.35">
      <c r="A16258" s="1"/>
    </row>
    <row r="16259" spans="1:1" x14ac:dyDescent="0.35">
      <c r="A16259" s="1"/>
    </row>
    <row r="16260" spans="1:1" x14ac:dyDescent="0.35">
      <c r="A16260" s="1"/>
    </row>
    <row r="16261" spans="1:1" x14ac:dyDescent="0.35">
      <c r="A16261" s="1"/>
    </row>
    <row r="16262" spans="1:1" x14ac:dyDescent="0.35">
      <c r="A16262" s="1"/>
    </row>
    <row r="16263" spans="1:1" x14ac:dyDescent="0.35">
      <c r="A16263" s="1"/>
    </row>
    <row r="16264" spans="1:1" x14ac:dyDescent="0.35">
      <c r="A16264" s="1"/>
    </row>
    <row r="16265" spans="1:1" x14ac:dyDescent="0.35">
      <c r="A16265" s="1"/>
    </row>
    <row r="16266" spans="1:1" x14ac:dyDescent="0.35">
      <c r="A16266" s="1"/>
    </row>
    <row r="16267" spans="1:1" x14ac:dyDescent="0.35">
      <c r="A16267" s="1"/>
    </row>
    <row r="16268" spans="1:1" x14ac:dyDescent="0.35">
      <c r="A16268" s="1"/>
    </row>
    <row r="16269" spans="1:1" x14ac:dyDescent="0.35">
      <c r="A16269" s="1"/>
    </row>
    <row r="16270" spans="1:1" x14ac:dyDescent="0.35">
      <c r="A16270" s="1"/>
    </row>
    <row r="16271" spans="1:1" x14ac:dyDescent="0.35">
      <c r="A16271" s="1"/>
    </row>
    <row r="16272" spans="1:1" x14ac:dyDescent="0.35">
      <c r="A16272" s="1"/>
    </row>
    <row r="16273" spans="1:1" x14ac:dyDescent="0.35">
      <c r="A16273" s="1"/>
    </row>
    <row r="16274" spans="1:1" x14ac:dyDescent="0.35">
      <c r="A16274" s="1"/>
    </row>
    <row r="16275" spans="1:1" x14ac:dyDescent="0.35">
      <c r="A16275" s="1"/>
    </row>
    <row r="16276" spans="1:1" x14ac:dyDescent="0.35">
      <c r="A16276" s="1"/>
    </row>
    <row r="16277" spans="1:1" x14ac:dyDescent="0.35">
      <c r="A16277" s="1"/>
    </row>
    <row r="16278" spans="1:1" x14ac:dyDescent="0.35">
      <c r="A16278" s="1"/>
    </row>
    <row r="16279" spans="1:1" x14ac:dyDescent="0.35">
      <c r="A16279" s="1"/>
    </row>
    <row r="16280" spans="1:1" x14ac:dyDescent="0.35">
      <c r="A16280" s="1"/>
    </row>
    <row r="16281" spans="1:1" x14ac:dyDescent="0.35">
      <c r="A16281" s="1"/>
    </row>
    <row r="16282" spans="1:1" x14ac:dyDescent="0.35">
      <c r="A16282" s="1"/>
    </row>
    <row r="16283" spans="1:1" x14ac:dyDescent="0.35">
      <c r="A16283" s="1"/>
    </row>
    <row r="16284" spans="1:1" x14ac:dyDescent="0.35">
      <c r="A16284" s="1"/>
    </row>
    <row r="16285" spans="1:1" x14ac:dyDescent="0.35">
      <c r="A16285" s="1"/>
    </row>
    <row r="16286" spans="1:1" x14ac:dyDescent="0.35">
      <c r="A16286" s="1"/>
    </row>
    <row r="16287" spans="1:1" x14ac:dyDescent="0.35">
      <c r="A16287" s="1"/>
    </row>
    <row r="16288" spans="1:1" x14ac:dyDescent="0.35">
      <c r="A16288" s="1"/>
    </row>
    <row r="16289" spans="1:1" x14ac:dyDescent="0.35">
      <c r="A16289" s="1"/>
    </row>
    <row r="16290" spans="1:1" x14ac:dyDescent="0.35">
      <c r="A16290" s="1"/>
    </row>
    <row r="16291" spans="1:1" x14ac:dyDescent="0.35">
      <c r="A16291" s="1"/>
    </row>
    <row r="16292" spans="1:1" x14ac:dyDescent="0.35">
      <c r="A16292" s="1"/>
    </row>
    <row r="16293" spans="1:1" x14ac:dyDescent="0.35">
      <c r="A16293" s="1"/>
    </row>
    <row r="16294" spans="1:1" x14ac:dyDescent="0.35">
      <c r="A16294" s="1"/>
    </row>
    <row r="16295" spans="1:1" x14ac:dyDescent="0.35">
      <c r="A16295" s="1"/>
    </row>
    <row r="16296" spans="1:1" x14ac:dyDescent="0.35">
      <c r="A16296" s="1"/>
    </row>
    <row r="16297" spans="1:1" x14ac:dyDescent="0.35">
      <c r="A16297" s="1"/>
    </row>
    <row r="16298" spans="1:1" x14ac:dyDescent="0.35">
      <c r="A16298" s="1"/>
    </row>
    <row r="16299" spans="1:1" x14ac:dyDescent="0.35">
      <c r="A16299" s="1"/>
    </row>
    <row r="16300" spans="1:1" x14ac:dyDescent="0.35">
      <c r="A16300" s="1"/>
    </row>
    <row r="16301" spans="1:1" x14ac:dyDescent="0.35">
      <c r="A16301" s="1"/>
    </row>
    <row r="16302" spans="1:1" x14ac:dyDescent="0.35">
      <c r="A16302" s="1"/>
    </row>
    <row r="16303" spans="1:1" x14ac:dyDescent="0.35">
      <c r="A16303" s="1"/>
    </row>
    <row r="16304" spans="1:1" x14ac:dyDescent="0.35">
      <c r="A16304" s="1"/>
    </row>
    <row r="16305" spans="1:1" x14ac:dyDescent="0.35">
      <c r="A16305" s="1"/>
    </row>
    <row r="16306" spans="1:1" x14ac:dyDescent="0.35">
      <c r="A16306" s="1"/>
    </row>
    <row r="16307" spans="1:1" x14ac:dyDescent="0.35">
      <c r="A16307" s="1"/>
    </row>
    <row r="16308" spans="1:1" x14ac:dyDescent="0.35">
      <c r="A16308" s="1"/>
    </row>
    <row r="16309" spans="1:1" x14ac:dyDescent="0.35">
      <c r="A16309" s="1"/>
    </row>
    <row r="16310" spans="1:1" x14ac:dyDescent="0.35">
      <c r="A16310" s="1"/>
    </row>
    <row r="16311" spans="1:1" x14ac:dyDescent="0.35">
      <c r="A16311" s="1"/>
    </row>
    <row r="16312" spans="1:1" x14ac:dyDescent="0.35">
      <c r="A16312" s="1"/>
    </row>
    <row r="16313" spans="1:1" x14ac:dyDescent="0.35">
      <c r="A16313" s="1"/>
    </row>
    <row r="16314" spans="1:1" x14ac:dyDescent="0.35">
      <c r="A16314" s="1"/>
    </row>
    <row r="16315" spans="1:1" x14ac:dyDescent="0.35">
      <c r="A16315" s="1"/>
    </row>
    <row r="16316" spans="1:1" x14ac:dyDescent="0.35">
      <c r="A16316" s="1"/>
    </row>
    <row r="16317" spans="1:1" x14ac:dyDescent="0.35">
      <c r="A16317" s="1"/>
    </row>
    <row r="16318" spans="1:1" x14ac:dyDescent="0.35">
      <c r="A16318" s="1"/>
    </row>
    <row r="16319" spans="1:1" x14ac:dyDescent="0.35">
      <c r="A16319" s="1"/>
    </row>
    <row r="16320" spans="1:1" x14ac:dyDescent="0.35">
      <c r="A16320" s="1"/>
    </row>
    <row r="16321" spans="1:1" x14ac:dyDescent="0.35">
      <c r="A16321" s="1"/>
    </row>
    <row r="16322" spans="1:1" x14ac:dyDescent="0.35">
      <c r="A16322" s="1"/>
    </row>
    <row r="16323" spans="1:1" x14ac:dyDescent="0.35">
      <c r="A16323" s="1"/>
    </row>
    <row r="16324" spans="1:1" x14ac:dyDescent="0.35">
      <c r="A16324" s="1"/>
    </row>
    <row r="16325" spans="1:1" x14ac:dyDescent="0.35">
      <c r="A16325" s="1"/>
    </row>
    <row r="16326" spans="1:1" x14ac:dyDescent="0.35">
      <c r="A16326" s="1"/>
    </row>
    <row r="16327" spans="1:1" x14ac:dyDescent="0.35">
      <c r="A16327" s="1"/>
    </row>
    <row r="16328" spans="1:1" x14ac:dyDescent="0.35">
      <c r="A16328" s="1"/>
    </row>
    <row r="16329" spans="1:1" x14ac:dyDescent="0.35">
      <c r="A16329" s="1"/>
    </row>
    <row r="16330" spans="1:1" x14ac:dyDescent="0.35">
      <c r="A16330" s="1"/>
    </row>
    <row r="16331" spans="1:1" x14ac:dyDescent="0.35">
      <c r="A16331" s="1"/>
    </row>
    <row r="16332" spans="1:1" x14ac:dyDescent="0.35">
      <c r="A16332" s="1"/>
    </row>
    <row r="16333" spans="1:1" x14ac:dyDescent="0.35">
      <c r="A16333" s="1"/>
    </row>
    <row r="16334" spans="1:1" x14ac:dyDescent="0.35">
      <c r="A16334" s="1"/>
    </row>
    <row r="16335" spans="1:1" x14ac:dyDescent="0.35">
      <c r="A16335" s="1"/>
    </row>
    <row r="16336" spans="1:1" x14ac:dyDescent="0.35">
      <c r="A16336" s="1"/>
    </row>
    <row r="16337" spans="1:1" x14ac:dyDescent="0.35">
      <c r="A16337" s="1"/>
    </row>
    <row r="16338" spans="1:1" x14ac:dyDescent="0.35">
      <c r="A16338" s="1"/>
    </row>
    <row r="16339" spans="1:1" x14ac:dyDescent="0.35">
      <c r="A16339" s="1"/>
    </row>
    <row r="16340" spans="1:1" x14ac:dyDescent="0.35">
      <c r="A16340" s="1"/>
    </row>
    <row r="16341" spans="1:1" x14ac:dyDescent="0.35">
      <c r="A16341" s="1"/>
    </row>
    <row r="16342" spans="1:1" x14ac:dyDescent="0.35">
      <c r="A16342" s="1"/>
    </row>
    <row r="16343" spans="1:1" x14ac:dyDescent="0.35">
      <c r="A16343" s="1"/>
    </row>
    <row r="16344" spans="1:1" x14ac:dyDescent="0.35">
      <c r="A16344" s="1"/>
    </row>
    <row r="16345" spans="1:1" x14ac:dyDescent="0.35">
      <c r="A16345" s="1"/>
    </row>
    <row r="16346" spans="1:1" x14ac:dyDescent="0.35">
      <c r="A16346" s="1"/>
    </row>
    <row r="16347" spans="1:1" x14ac:dyDescent="0.35">
      <c r="A16347" s="1"/>
    </row>
    <row r="16348" spans="1:1" x14ac:dyDescent="0.35">
      <c r="A16348" s="1"/>
    </row>
    <row r="16349" spans="1:1" x14ac:dyDescent="0.35">
      <c r="A16349" s="1"/>
    </row>
    <row r="16350" spans="1:1" x14ac:dyDescent="0.35">
      <c r="A16350" s="1"/>
    </row>
    <row r="16351" spans="1:1" x14ac:dyDescent="0.35">
      <c r="A16351" s="1"/>
    </row>
    <row r="16352" spans="1:1" x14ac:dyDescent="0.35">
      <c r="A16352" s="1"/>
    </row>
    <row r="16353" spans="1:1" x14ac:dyDescent="0.35">
      <c r="A16353" s="1"/>
    </row>
    <row r="16354" spans="1:1" x14ac:dyDescent="0.35">
      <c r="A16354" s="1"/>
    </row>
    <row r="16355" spans="1:1" x14ac:dyDescent="0.35">
      <c r="A16355" s="1"/>
    </row>
    <row r="16356" spans="1:1" x14ac:dyDescent="0.35">
      <c r="A16356" s="1"/>
    </row>
    <row r="16357" spans="1:1" x14ac:dyDescent="0.35">
      <c r="A16357" s="1"/>
    </row>
    <row r="16358" spans="1:1" x14ac:dyDescent="0.35">
      <c r="A16358" s="1"/>
    </row>
    <row r="16359" spans="1:1" x14ac:dyDescent="0.35">
      <c r="A16359" s="1"/>
    </row>
    <row r="16360" spans="1:1" x14ac:dyDescent="0.35">
      <c r="A16360" s="1"/>
    </row>
    <row r="16361" spans="1:1" x14ac:dyDescent="0.35">
      <c r="A16361" s="1"/>
    </row>
    <row r="16362" spans="1:1" x14ac:dyDescent="0.35">
      <c r="A16362" s="1"/>
    </row>
    <row r="16363" spans="1:1" x14ac:dyDescent="0.35">
      <c r="A16363" s="1"/>
    </row>
    <row r="16364" spans="1:1" x14ac:dyDescent="0.35">
      <c r="A16364" s="1"/>
    </row>
    <row r="16365" spans="1:1" x14ac:dyDescent="0.35">
      <c r="A16365" s="1"/>
    </row>
    <row r="16366" spans="1:1" x14ac:dyDescent="0.35">
      <c r="A16366" s="1"/>
    </row>
    <row r="16367" spans="1:1" x14ac:dyDescent="0.35">
      <c r="A16367" s="1"/>
    </row>
    <row r="16368" spans="1:1" x14ac:dyDescent="0.35">
      <c r="A16368" s="1"/>
    </row>
    <row r="16369" spans="1:1" x14ac:dyDescent="0.35">
      <c r="A16369" s="1"/>
    </row>
    <row r="16370" spans="1:1" x14ac:dyDescent="0.35">
      <c r="A16370" s="1"/>
    </row>
    <row r="16371" spans="1:1" x14ac:dyDescent="0.35">
      <c r="A16371" s="1"/>
    </row>
    <row r="16372" spans="1:1" x14ac:dyDescent="0.35">
      <c r="A16372" s="1"/>
    </row>
    <row r="16373" spans="1:1" x14ac:dyDescent="0.35">
      <c r="A16373" s="1"/>
    </row>
    <row r="16374" spans="1:1" x14ac:dyDescent="0.35">
      <c r="A16374" s="1"/>
    </row>
    <row r="16375" spans="1:1" x14ac:dyDescent="0.35">
      <c r="A16375" s="1"/>
    </row>
    <row r="16376" spans="1:1" x14ac:dyDescent="0.35">
      <c r="A16376" s="1"/>
    </row>
    <row r="16377" spans="1:1" x14ac:dyDescent="0.35">
      <c r="A16377" s="1"/>
    </row>
    <row r="16378" spans="1:1" x14ac:dyDescent="0.35">
      <c r="A16378" s="1"/>
    </row>
    <row r="16379" spans="1:1" x14ac:dyDescent="0.35">
      <c r="A16379" s="1"/>
    </row>
    <row r="16380" spans="1:1" x14ac:dyDescent="0.35">
      <c r="A16380" s="1"/>
    </row>
    <row r="16381" spans="1:1" x14ac:dyDescent="0.35">
      <c r="A16381" s="1"/>
    </row>
    <row r="16382" spans="1:1" x14ac:dyDescent="0.35">
      <c r="A16382" s="1"/>
    </row>
    <row r="16383" spans="1:1" x14ac:dyDescent="0.35">
      <c r="A16383" s="1"/>
    </row>
    <row r="16384" spans="1:1" x14ac:dyDescent="0.35">
      <c r="A16384" s="1"/>
    </row>
    <row r="16385" spans="1:1" x14ac:dyDescent="0.35">
      <c r="A16385" s="1"/>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ABDC3-2B87-4056-A364-4721A03BEF67}">
  <dimension ref="A1:AN166"/>
  <sheetViews>
    <sheetView workbookViewId="0">
      <selection activeCell="F3" sqref="F3"/>
    </sheetView>
  </sheetViews>
  <sheetFormatPr defaultRowHeight="14.5" x14ac:dyDescent="0.35"/>
  <cols>
    <col min="1" max="1" width="6" bestFit="1" customWidth="1"/>
    <col min="2" max="2" width="8.1796875" bestFit="1" customWidth="1"/>
    <col min="3" max="3" width="10" bestFit="1" customWidth="1"/>
    <col min="4" max="4" width="9.26953125" bestFit="1" customWidth="1"/>
    <col min="5" max="5" width="9.54296875" bestFit="1" customWidth="1"/>
    <col min="6" max="6" width="30.7265625" bestFit="1" customWidth="1"/>
    <col min="7" max="7" width="11.1796875" bestFit="1" customWidth="1"/>
    <col min="8" max="8" width="8" bestFit="1" customWidth="1"/>
    <col min="9" max="9" width="9.54296875" bestFit="1" customWidth="1"/>
    <col min="10" max="10" width="11" bestFit="1" customWidth="1"/>
    <col min="11" max="11" width="9.81640625" bestFit="1" customWidth="1"/>
    <col min="12" max="12" width="7.26953125" bestFit="1" customWidth="1"/>
    <col min="13" max="13" width="11" bestFit="1" customWidth="1"/>
    <col min="14" max="14" width="9" bestFit="1" customWidth="1"/>
    <col min="16" max="16" width="8.453125" bestFit="1" customWidth="1"/>
    <col min="17" max="17" width="9" bestFit="1" customWidth="1"/>
    <col min="18" max="18" width="7.7265625" bestFit="1" customWidth="1"/>
    <col min="19" max="19" width="9.81640625" bestFit="1" customWidth="1"/>
    <col min="20" max="20" width="9.7265625" bestFit="1" customWidth="1"/>
    <col min="22" max="22" width="9.453125" bestFit="1" customWidth="1"/>
    <col min="23" max="23" width="9.26953125" bestFit="1" customWidth="1"/>
    <col min="24" max="24" width="8.7265625" bestFit="1" customWidth="1"/>
    <col min="25" max="25" width="9.81640625" bestFit="1" customWidth="1"/>
    <col min="26" max="26" width="10.453125" bestFit="1" customWidth="1"/>
    <col min="27" max="27" width="8.81640625" bestFit="1" customWidth="1"/>
    <col min="28" max="28" width="9.81640625" bestFit="1" customWidth="1"/>
    <col min="29" max="29" width="10.26953125" bestFit="1" customWidth="1"/>
    <col min="30" max="30" width="9.54296875" bestFit="1" customWidth="1"/>
    <col min="31" max="31" width="11.54296875" bestFit="1" customWidth="1"/>
    <col min="32" max="32" width="9.26953125" bestFit="1" customWidth="1"/>
    <col min="33" max="33" width="4" bestFit="1" customWidth="1"/>
    <col min="34" max="34" width="6.26953125" bestFit="1" customWidth="1"/>
    <col min="35" max="35" width="10.1796875" bestFit="1" customWidth="1"/>
    <col min="36" max="36" width="9" bestFit="1" customWidth="1"/>
    <col min="37" max="37" width="10.26953125" bestFit="1" customWidth="1"/>
    <col min="38" max="39" width="10" bestFit="1" customWidth="1"/>
    <col min="40" max="40" width="5" bestFit="1" customWidth="1"/>
  </cols>
  <sheetData>
    <row r="1" spans="1:40" x14ac:dyDescent="0.35">
      <c r="C1">
        <v>1</v>
      </c>
      <c r="D1">
        <v>2</v>
      </c>
      <c r="E1">
        <v>3</v>
      </c>
      <c r="F1">
        <v>4</v>
      </c>
      <c r="G1">
        <v>5</v>
      </c>
      <c r="H1">
        <v>6</v>
      </c>
      <c r="I1">
        <v>7</v>
      </c>
      <c r="J1">
        <v>8</v>
      </c>
      <c r="K1">
        <v>9</v>
      </c>
      <c r="L1">
        <v>10</v>
      </c>
      <c r="M1">
        <v>11</v>
      </c>
      <c r="N1">
        <v>12</v>
      </c>
      <c r="O1">
        <v>13</v>
      </c>
      <c r="P1">
        <v>14</v>
      </c>
      <c r="Q1">
        <v>15</v>
      </c>
      <c r="R1">
        <v>16</v>
      </c>
      <c r="S1">
        <v>17</v>
      </c>
      <c r="T1">
        <v>18</v>
      </c>
      <c r="U1">
        <v>19</v>
      </c>
      <c r="V1">
        <v>20</v>
      </c>
      <c r="W1">
        <v>21</v>
      </c>
      <c r="X1">
        <v>22</v>
      </c>
      <c r="Y1">
        <v>23</v>
      </c>
      <c r="Z1">
        <v>24</v>
      </c>
      <c r="AA1">
        <v>25</v>
      </c>
      <c r="AB1">
        <v>26</v>
      </c>
      <c r="AC1">
        <v>27</v>
      </c>
      <c r="AD1">
        <v>28</v>
      </c>
      <c r="AE1">
        <v>29</v>
      </c>
      <c r="AF1">
        <v>30</v>
      </c>
      <c r="AG1">
        <v>31</v>
      </c>
      <c r="AH1">
        <v>32</v>
      </c>
      <c r="AI1">
        <v>33</v>
      </c>
      <c r="AJ1">
        <v>34</v>
      </c>
      <c r="AK1">
        <v>35</v>
      </c>
      <c r="AL1">
        <v>36</v>
      </c>
      <c r="AM1">
        <v>37</v>
      </c>
      <c r="AN1">
        <v>38</v>
      </c>
    </row>
    <row r="2" spans="1:40" x14ac:dyDescent="0.35">
      <c r="A2" t="s">
        <v>1345</v>
      </c>
      <c r="B2" t="s">
        <v>1346</v>
      </c>
      <c r="C2" t="s">
        <v>1347</v>
      </c>
      <c r="D2" t="s">
        <v>1348</v>
      </c>
      <c r="E2" t="s">
        <v>1349</v>
      </c>
      <c r="F2" t="s">
        <v>1350</v>
      </c>
      <c r="G2" t="s">
        <v>1351</v>
      </c>
      <c r="H2" t="s">
        <v>1352</v>
      </c>
      <c r="I2" t="s">
        <v>1353</v>
      </c>
      <c r="J2" t="s">
        <v>1354</v>
      </c>
      <c r="K2" t="s">
        <v>1355</v>
      </c>
      <c r="L2" t="s">
        <v>1356</v>
      </c>
      <c r="M2" t="s">
        <v>1357</v>
      </c>
      <c r="N2" t="s">
        <v>1358</v>
      </c>
      <c r="O2" t="s">
        <v>1359</v>
      </c>
      <c r="P2" t="s">
        <v>1360</v>
      </c>
      <c r="Q2" t="s">
        <v>1361</v>
      </c>
      <c r="R2" t="s">
        <v>1362</v>
      </c>
      <c r="S2" t="s">
        <v>1363</v>
      </c>
      <c r="T2" t="s">
        <v>1364</v>
      </c>
      <c r="U2" t="s">
        <v>1365</v>
      </c>
      <c r="V2" t="s">
        <v>1366</v>
      </c>
      <c r="W2" t="s">
        <v>1367</v>
      </c>
      <c r="X2" t="s">
        <v>1368</v>
      </c>
      <c r="Y2" t="s">
        <v>1369</v>
      </c>
      <c r="Z2" t="s">
        <v>1370</v>
      </c>
      <c r="AA2" t="s">
        <v>1371</v>
      </c>
      <c r="AB2" t="s">
        <v>1372</v>
      </c>
      <c r="AC2" t="s">
        <v>1373</v>
      </c>
      <c r="AD2" t="s">
        <v>1374</v>
      </c>
      <c r="AE2" t="s">
        <v>1375</v>
      </c>
      <c r="AF2" t="s">
        <v>1376</v>
      </c>
      <c r="AG2" t="s">
        <v>1377</v>
      </c>
      <c r="AH2" t="s">
        <v>1378</v>
      </c>
      <c r="AI2" t="s">
        <v>1379</v>
      </c>
      <c r="AJ2" t="s">
        <v>1380</v>
      </c>
      <c r="AK2" t="s">
        <v>1381</v>
      </c>
      <c r="AL2" t="s">
        <v>1382</v>
      </c>
      <c r="AM2" t="s">
        <v>1383</v>
      </c>
      <c r="AN2" t="s">
        <v>1384</v>
      </c>
    </row>
    <row r="3" spans="1:40" x14ac:dyDescent="0.35">
      <c r="A3">
        <v>13665</v>
      </c>
      <c r="B3" t="s">
        <v>1385</v>
      </c>
      <c r="C3" t="s">
        <v>333</v>
      </c>
      <c r="D3" t="s">
        <v>1386</v>
      </c>
      <c r="E3" t="s">
        <v>1387</v>
      </c>
      <c r="F3" t="s">
        <v>1388</v>
      </c>
      <c r="G3" t="s">
        <v>1389</v>
      </c>
      <c r="H3" t="s">
        <v>1390</v>
      </c>
      <c r="I3">
        <v>1768</v>
      </c>
      <c r="J3">
        <v>0.39913999999999999</v>
      </c>
      <c r="K3">
        <v>0.44</v>
      </c>
      <c r="L3">
        <v>0.24</v>
      </c>
      <c r="M3">
        <v>0.19022600000000001</v>
      </c>
      <c r="N3">
        <v>4.9773999999999999E-2</v>
      </c>
      <c r="O3">
        <v>0.64887099999999998</v>
      </c>
      <c r="P3">
        <v>5763</v>
      </c>
      <c r="Q3">
        <v>0.82433100000000004</v>
      </c>
      <c r="R3">
        <v>3</v>
      </c>
      <c r="S3">
        <v>2660</v>
      </c>
      <c r="T3">
        <v>0.91897499999999999</v>
      </c>
      <c r="U3">
        <v>1</v>
      </c>
      <c r="V3">
        <v>1858</v>
      </c>
      <c r="W3">
        <v>0.94342599999999999</v>
      </c>
      <c r="X3">
        <v>1</v>
      </c>
      <c r="Y3">
        <v>-1.37</v>
      </c>
      <c r="Z3">
        <v>0.46184199999999997</v>
      </c>
      <c r="AA3">
        <v>8.1080000000000005</v>
      </c>
      <c r="AB3">
        <v>6.516</v>
      </c>
      <c r="AC3">
        <v>0.26313700000000001</v>
      </c>
      <c r="AD3">
        <v>0.63552299999999995</v>
      </c>
      <c r="AE3">
        <v>0.24742700000000001</v>
      </c>
      <c r="AF3">
        <v>0.388575</v>
      </c>
      <c r="AG3">
        <v>90</v>
      </c>
      <c r="AH3">
        <v>84</v>
      </c>
      <c r="AI3">
        <v>3.4949000000000001E-2</v>
      </c>
      <c r="AJ3">
        <v>0.23755699999999999</v>
      </c>
      <c r="AK3">
        <v>0.15101800000000001</v>
      </c>
      <c r="AL3" t="s">
        <v>1391</v>
      </c>
      <c r="AM3" t="s">
        <v>1392</v>
      </c>
      <c r="AN3">
        <v>0</v>
      </c>
    </row>
    <row r="4" spans="1:40" x14ac:dyDescent="0.35">
      <c r="A4">
        <v>13666</v>
      </c>
      <c r="B4" t="s">
        <v>1385</v>
      </c>
      <c r="C4" t="s">
        <v>331</v>
      </c>
      <c r="D4" t="s">
        <v>1386</v>
      </c>
      <c r="E4" t="s">
        <v>1387</v>
      </c>
      <c r="F4" t="s">
        <v>1388</v>
      </c>
      <c r="G4" t="s">
        <v>1389</v>
      </c>
      <c r="H4" t="s">
        <v>1390</v>
      </c>
      <c r="I4">
        <v>1325</v>
      </c>
      <c r="J4">
        <v>0.277777</v>
      </c>
      <c r="K4">
        <v>0.7</v>
      </c>
      <c r="L4">
        <v>0.24</v>
      </c>
      <c r="M4">
        <v>0.26928200000000002</v>
      </c>
      <c r="N4">
        <v>0</v>
      </c>
      <c r="O4">
        <v>0.493394</v>
      </c>
      <c r="P4">
        <v>16468</v>
      </c>
      <c r="Q4">
        <v>0.49827700000000003</v>
      </c>
      <c r="R4">
        <v>6</v>
      </c>
      <c r="S4">
        <v>12750</v>
      </c>
      <c r="T4">
        <v>0.61159200000000002</v>
      </c>
      <c r="U4">
        <v>5</v>
      </c>
      <c r="V4">
        <v>10564</v>
      </c>
      <c r="W4">
        <v>0.67834499999999998</v>
      </c>
      <c r="X4">
        <v>4</v>
      </c>
      <c r="Y4">
        <v>-2.5499999999999998</v>
      </c>
      <c r="Z4">
        <v>0.38421100000000002</v>
      </c>
      <c r="AA4">
        <v>6.3630000000000004</v>
      </c>
      <c r="AB4">
        <v>6.4160000000000004</v>
      </c>
      <c r="AC4">
        <v>0.230154</v>
      </c>
      <c r="AD4">
        <v>0.56619399999999998</v>
      </c>
      <c r="AE4">
        <v>0.220051</v>
      </c>
      <c r="AF4">
        <v>0.36150900000000002</v>
      </c>
      <c r="AG4">
        <v>100</v>
      </c>
      <c r="AH4">
        <v>84</v>
      </c>
      <c r="AI4">
        <v>2.7129E-2</v>
      </c>
      <c r="AJ4">
        <v>0.15245300000000001</v>
      </c>
      <c r="AK4">
        <v>0.20905699999999999</v>
      </c>
      <c r="AL4" t="s">
        <v>1391</v>
      </c>
      <c r="AM4" t="s">
        <v>1392</v>
      </c>
      <c r="AN4">
        <v>0</v>
      </c>
    </row>
    <row r="5" spans="1:40" x14ac:dyDescent="0.35">
      <c r="A5">
        <v>13667</v>
      </c>
      <c r="B5" t="s">
        <v>1385</v>
      </c>
      <c r="C5" t="s">
        <v>353</v>
      </c>
      <c r="D5" t="s">
        <v>1386</v>
      </c>
      <c r="E5" t="s">
        <v>1387</v>
      </c>
      <c r="F5" t="s">
        <v>1388</v>
      </c>
      <c r="G5" t="s">
        <v>1389</v>
      </c>
      <c r="H5" t="s">
        <v>1390</v>
      </c>
      <c r="I5">
        <v>1731</v>
      </c>
      <c r="J5">
        <v>0.76046400000000003</v>
      </c>
      <c r="K5">
        <v>1</v>
      </c>
      <c r="L5">
        <v>0.3</v>
      </c>
      <c r="M5">
        <v>0.27719199999999999</v>
      </c>
      <c r="N5">
        <v>2.2807999999999998E-2</v>
      </c>
      <c r="O5">
        <v>0.38059500000000002</v>
      </c>
      <c r="P5">
        <v>29466</v>
      </c>
      <c r="Q5">
        <v>0.102961</v>
      </c>
      <c r="R5">
        <v>10</v>
      </c>
      <c r="S5">
        <v>27157</v>
      </c>
      <c r="T5">
        <v>0.173093</v>
      </c>
      <c r="U5">
        <v>9</v>
      </c>
      <c r="V5">
        <v>17552</v>
      </c>
      <c r="W5">
        <v>0.46557399999999999</v>
      </c>
      <c r="X5">
        <v>6</v>
      </c>
      <c r="Y5">
        <v>-1.1200000000000001</v>
      </c>
      <c r="Z5">
        <v>0.47828900000000002</v>
      </c>
      <c r="AA5">
        <v>8.1660000000000004</v>
      </c>
      <c r="AB5">
        <v>6.508</v>
      </c>
      <c r="AC5">
        <v>0.26345499999999999</v>
      </c>
      <c r="AD5">
        <v>0.98965499999999995</v>
      </c>
      <c r="AE5">
        <v>0.387262</v>
      </c>
      <c r="AF5">
        <v>0.49740000000000001</v>
      </c>
      <c r="AG5">
        <v>97</v>
      </c>
      <c r="AH5">
        <v>84</v>
      </c>
      <c r="AI5">
        <v>6.9861000000000006E-2</v>
      </c>
      <c r="AJ5">
        <v>0.15828999999999999</v>
      </c>
      <c r="AK5">
        <v>0.33911000000000002</v>
      </c>
      <c r="AL5" t="s">
        <v>1391</v>
      </c>
      <c r="AM5" t="s">
        <v>1392</v>
      </c>
      <c r="AN5">
        <v>0</v>
      </c>
    </row>
    <row r="6" spans="1:40" x14ac:dyDescent="0.35">
      <c r="A6">
        <v>13668</v>
      </c>
      <c r="B6" t="s">
        <v>1385</v>
      </c>
      <c r="C6" t="s">
        <v>209</v>
      </c>
      <c r="D6" t="s">
        <v>1386</v>
      </c>
      <c r="E6" t="s">
        <v>1387</v>
      </c>
      <c r="F6" t="s">
        <v>1388</v>
      </c>
      <c r="G6" t="s">
        <v>1389</v>
      </c>
      <c r="H6" t="s">
        <v>1390</v>
      </c>
      <c r="I6">
        <v>1544</v>
      </c>
      <c r="J6">
        <v>0.23680999999999999</v>
      </c>
      <c r="K6">
        <v>0.99</v>
      </c>
      <c r="L6">
        <v>0.24</v>
      </c>
      <c r="M6">
        <v>0.102198</v>
      </c>
      <c r="N6">
        <v>0.13780200000000001</v>
      </c>
      <c r="O6">
        <v>0.65812499999999996</v>
      </c>
      <c r="P6">
        <v>4590</v>
      </c>
      <c r="Q6">
        <v>0.86007500000000003</v>
      </c>
      <c r="R6">
        <v>2</v>
      </c>
      <c r="S6">
        <v>3170</v>
      </c>
      <c r="T6">
        <v>0.90341700000000003</v>
      </c>
      <c r="U6">
        <v>2</v>
      </c>
      <c r="V6">
        <v>1671</v>
      </c>
      <c r="W6">
        <v>0.94912300000000005</v>
      </c>
      <c r="X6">
        <v>1</v>
      </c>
      <c r="Y6">
        <v>-0.7</v>
      </c>
      <c r="Z6">
        <v>0.50592099999999995</v>
      </c>
      <c r="AA6">
        <v>6.7480000000000002</v>
      </c>
      <c r="AB6">
        <v>6.4880000000000004</v>
      </c>
      <c r="AC6">
        <v>0.24086199999999999</v>
      </c>
      <c r="AD6">
        <v>0.67099600000000004</v>
      </c>
      <c r="AE6">
        <v>0.261434</v>
      </c>
      <c r="AF6">
        <v>0.40155400000000002</v>
      </c>
      <c r="AG6">
        <v>74</v>
      </c>
      <c r="AH6">
        <v>84</v>
      </c>
      <c r="AI6">
        <v>3.4348999999999998E-2</v>
      </c>
      <c r="AJ6">
        <v>0.23575099999999999</v>
      </c>
      <c r="AK6">
        <v>0.16580300000000001</v>
      </c>
      <c r="AL6" t="s">
        <v>1391</v>
      </c>
      <c r="AM6" t="s">
        <v>1392</v>
      </c>
      <c r="AN6">
        <v>0</v>
      </c>
    </row>
    <row r="7" spans="1:40" x14ac:dyDescent="0.35">
      <c r="A7">
        <v>13669</v>
      </c>
      <c r="B7" t="s">
        <v>1385</v>
      </c>
      <c r="C7" t="s">
        <v>151</v>
      </c>
      <c r="D7" t="s">
        <v>1386</v>
      </c>
      <c r="E7" t="s">
        <v>1387</v>
      </c>
      <c r="F7" t="s">
        <v>1388</v>
      </c>
      <c r="G7" t="s">
        <v>1389</v>
      </c>
      <c r="H7" t="s">
        <v>1390</v>
      </c>
      <c r="I7">
        <v>1624</v>
      </c>
      <c r="J7">
        <v>0.64088000000000001</v>
      </c>
      <c r="K7">
        <v>0.95</v>
      </c>
      <c r="L7">
        <v>0.3</v>
      </c>
      <c r="M7">
        <v>0.26224999999999998</v>
      </c>
      <c r="N7">
        <v>3.7749999999999999E-2</v>
      </c>
      <c r="O7">
        <v>0.48321900000000001</v>
      </c>
      <c r="P7">
        <v>21313</v>
      </c>
      <c r="Q7">
        <v>0.35088000000000003</v>
      </c>
      <c r="R7">
        <v>7</v>
      </c>
      <c r="S7">
        <v>16686</v>
      </c>
      <c r="T7">
        <v>0.49179400000000001</v>
      </c>
      <c r="U7">
        <v>6</v>
      </c>
      <c r="V7">
        <v>12032</v>
      </c>
      <c r="W7">
        <v>0.63371299999999997</v>
      </c>
      <c r="X7">
        <v>5</v>
      </c>
      <c r="Y7">
        <v>-0.42</v>
      </c>
      <c r="Z7">
        <v>0.52434199999999997</v>
      </c>
      <c r="AA7">
        <v>8.5359999999999996</v>
      </c>
      <c r="AB7">
        <v>6.484</v>
      </c>
      <c r="AC7">
        <v>0.26734200000000002</v>
      </c>
      <c r="AD7">
        <v>0.735043</v>
      </c>
      <c r="AE7">
        <v>0.28672399999999998</v>
      </c>
      <c r="AF7">
        <v>0.42364499999999999</v>
      </c>
      <c r="AG7">
        <v>94</v>
      </c>
      <c r="AH7">
        <v>84</v>
      </c>
      <c r="AI7">
        <v>3.0377999999999999E-2</v>
      </c>
      <c r="AJ7">
        <v>0.203818</v>
      </c>
      <c r="AK7">
        <v>0.219828</v>
      </c>
      <c r="AL7" t="s">
        <v>1391</v>
      </c>
      <c r="AM7" t="s">
        <v>1392</v>
      </c>
      <c r="AN7">
        <v>0</v>
      </c>
    </row>
    <row r="8" spans="1:40" x14ac:dyDescent="0.35">
      <c r="A8">
        <v>13670</v>
      </c>
      <c r="B8" t="s">
        <v>1385</v>
      </c>
      <c r="C8" t="s">
        <v>305</v>
      </c>
      <c r="D8" t="s">
        <v>1386</v>
      </c>
      <c r="E8" t="s">
        <v>1387</v>
      </c>
      <c r="F8" t="s">
        <v>1388</v>
      </c>
      <c r="G8" t="s">
        <v>1389</v>
      </c>
      <c r="H8" t="s">
        <v>1390</v>
      </c>
      <c r="I8">
        <v>1688</v>
      </c>
      <c r="J8">
        <v>0.25161299999999998</v>
      </c>
      <c r="K8">
        <v>0.92</v>
      </c>
      <c r="L8">
        <v>0.24</v>
      </c>
      <c r="M8">
        <v>0.13791500000000001</v>
      </c>
      <c r="N8">
        <v>0.102085</v>
      </c>
      <c r="O8">
        <v>0.67620000000000002</v>
      </c>
      <c r="P8">
        <v>2040</v>
      </c>
      <c r="Q8">
        <v>0.93781499999999995</v>
      </c>
      <c r="R8">
        <v>1</v>
      </c>
      <c r="S8">
        <v>1669</v>
      </c>
      <c r="T8">
        <v>0.94914600000000005</v>
      </c>
      <c r="U8">
        <v>1</v>
      </c>
      <c r="V8">
        <v>1640</v>
      </c>
      <c r="W8">
        <v>0.95006699999999999</v>
      </c>
      <c r="X8">
        <v>1</v>
      </c>
      <c r="Y8">
        <v>-1.1200000000000001</v>
      </c>
      <c r="Z8">
        <v>0.47828900000000002</v>
      </c>
      <c r="AA8">
        <v>7.0410000000000004</v>
      </c>
      <c r="AB8">
        <v>6.5140000000000002</v>
      </c>
      <c r="AC8">
        <v>0.247033</v>
      </c>
      <c r="AD8">
        <v>0.71544700000000006</v>
      </c>
      <c r="AE8">
        <v>0.27898600000000001</v>
      </c>
      <c r="AF8">
        <v>0.41706199999999999</v>
      </c>
      <c r="AG8">
        <v>80</v>
      </c>
      <c r="AH8">
        <v>84</v>
      </c>
      <c r="AI8">
        <v>8.5307999999999995E-2</v>
      </c>
      <c r="AJ8">
        <v>0.29739300000000002</v>
      </c>
      <c r="AK8">
        <v>0.119668</v>
      </c>
      <c r="AL8" t="s">
        <v>1391</v>
      </c>
      <c r="AM8" t="s">
        <v>1392</v>
      </c>
      <c r="AN8">
        <v>0</v>
      </c>
    </row>
    <row r="9" spans="1:40" x14ac:dyDescent="0.35">
      <c r="A9">
        <v>13671</v>
      </c>
      <c r="B9" t="s">
        <v>1385</v>
      </c>
      <c r="C9" t="s">
        <v>154</v>
      </c>
      <c r="D9" t="s">
        <v>1386</v>
      </c>
      <c r="E9" t="s">
        <v>1387</v>
      </c>
      <c r="F9" t="s">
        <v>1388</v>
      </c>
      <c r="G9" t="s">
        <v>1389</v>
      </c>
      <c r="H9" t="s">
        <v>1390</v>
      </c>
      <c r="I9">
        <v>1955</v>
      </c>
      <c r="J9">
        <v>0.922651</v>
      </c>
      <c r="K9">
        <v>1</v>
      </c>
      <c r="L9">
        <v>0.3</v>
      </c>
      <c r="M9">
        <v>0.25946000000000002</v>
      </c>
      <c r="N9">
        <v>4.054E-2</v>
      </c>
      <c r="O9">
        <v>0.54377900000000001</v>
      </c>
      <c r="P9">
        <v>12879</v>
      </c>
      <c r="Q9">
        <v>0.60755099999999995</v>
      </c>
      <c r="R9">
        <v>5</v>
      </c>
      <c r="S9">
        <v>11904</v>
      </c>
      <c r="T9">
        <v>0.63736999999999999</v>
      </c>
      <c r="U9">
        <v>5</v>
      </c>
      <c r="V9">
        <v>10478</v>
      </c>
      <c r="W9">
        <v>0.68096500000000004</v>
      </c>
      <c r="X9">
        <v>4</v>
      </c>
      <c r="Y9">
        <v>-0.75</v>
      </c>
      <c r="Z9">
        <v>0.50263199999999997</v>
      </c>
      <c r="AA9">
        <v>9.0350000000000001</v>
      </c>
      <c r="AB9">
        <v>6.6180000000000003</v>
      </c>
      <c r="AC9">
        <v>0.28401700000000002</v>
      </c>
      <c r="AD9">
        <v>0.63188599999999995</v>
      </c>
      <c r="AE9">
        <v>0.24599099999999999</v>
      </c>
      <c r="AF9">
        <v>0.387212</v>
      </c>
      <c r="AG9">
        <v>93</v>
      </c>
      <c r="AH9">
        <v>84</v>
      </c>
      <c r="AI9">
        <v>6.3395000000000007E-2</v>
      </c>
      <c r="AJ9">
        <v>0.26700800000000002</v>
      </c>
      <c r="AK9">
        <v>0.12020500000000001</v>
      </c>
      <c r="AL9" t="s">
        <v>1391</v>
      </c>
      <c r="AM9" t="s">
        <v>1392</v>
      </c>
      <c r="AN9">
        <v>0</v>
      </c>
    </row>
    <row r="10" spans="1:40" x14ac:dyDescent="0.35">
      <c r="A10">
        <v>13672</v>
      </c>
      <c r="B10" t="s">
        <v>1385</v>
      </c>
      <c r="C10" t="s">
        <v>231</v>
      </c>
      <c r="D10" t="s">
        <v>1386</v>
      </c>
      <c r="E10" t="s">
        <v>1387</v>
      </c>
      <c r="F10" t="s">
        <v>1388</v>
      </c>
      <c r="G10" t="s">
        <v>1389</v>
      </c>
      <c r="H10" t="s">
        <v>1390</v>
      </c>
      <c r="I10">
        <v>1620</v>
      </c>
      <c r="J10">
        <v>0.38936799999999999</v>
      </c>
      <c r="K10">
        <v>0.97</v>
      </c>
      <c r="L10">
        <v>0.24</v>
      </c>
      <c r="M10">
        <v>0.18213099999999999</v>
      </c>
      <c r="N10">
        <v>5.7868999999999997E-2</v>
      </c>
      <c r="O10">
        <v>0.66879299999999997</v>
      </c>
      <c r="P10">
        <v>3451</v>
      </c>
      <c r="Q10">
        <v>0.89478199999999997</v>
      </c>
      <c r="R10">
        <v>2</v>
      </c>
      <c r="S10">
        <v>880</v>
      </c>
      <c r="T10">
        <v>0.97321500000000005</v>
      </c>
      <c r="U10">
        <v>1</v>
      </c>
      <c r="V10">
        <v>1972</v>
      </c>
      <c r="W10">
        <v>0.93995200000000001</v>
      </c>
      <c r="X10">
        <v>1</v>
      </c>
      <c r="Y10">
        <v>-1.19</v>
      </c>
      <c r="Z10">
        <v>0.47368399999999999</v>
      </c>
      <c r="AA10">
        <v>7.5110000000000001</v>
      </c>
      <c r="AB10">
        <v>6.5609999999999999</v>
      </c>
      <c r="AC10">
        <v>0.257295</v>
      </c>
      <c r="AD10">
        <v>0.64969500000000002</v>
      </c>
      <c r="AE10">
        <v>0.253023</v>
      </c>
      <c r="AF10">
        <v>0.39382699999999998</v>
      </c>
      <c r="AG10">
        <v>89</v>
      </c>
      <c r="AH10">
        <v>84</v>
      </c>
      <c r="AI10">
        <v>5.2858000000000002E-2</v>
      </c>
      <c r="AJ10">
        <v>0.22963</v>
      </c>
      <c r="AK10">
        <v>0.16419800000000001</v>
      </c>
      <c r="AL10" t="s">
        <v>1391</v>
      </c>
      <c r="AM10" t="s">
        <v>1392</v>
      </c>
      <c r="AN10">
        <v>0</v>
      </c>
    </row>
    <row r="11" spans="1:40" x14ac:dyDescent="0.35">
      <c r="A11">
        <v>13673</v>
      </c>
      <c r="B11" t="s">
        <v>1385</v>
      </c>
      <c r="C11" t="s">
        <v>184</v>
      </c>
      <c r="D11" t="s">
        <v>1386</v>
      </c>
      <c r="E11" t="s">
        <v>1387</v>
      </c>
      <c r="F11" t="s">
        <v>1393</v>
      </c>
      <c r="G11" t="s">
        <v>1389</v>
      </c>
      <c r="H11" t="s">
        <v>1390</v>
      </c>
      <c r="I11">
        <v>1520</v>
      </c>
      <c r="J11">
        <v>0.21051500000000001</v>
      </c>
      <c r="K11">
        <v>1</v>
      </c>
      <c r="L11">
        <v>0.24</v>
      </c>
      <c r="M11">
        <v>0.18273500000000001</v>
      </c>
      <c r="N11">
        <v>5.7265000000000003E-2</v>
      </c>
      <c r="O11">
        <v>0.58429200000000003</v>
      </c>
      <c r="P11">
        <v>14195</v>
      </c>
      <c r="Q11">
        <v>0.56747700000000001</v>
      </c>
      <c r="R11">
        <v>5</v>
      </c>
      <c r="S11">
        <v>13831</v>
      </c>
      <c r="T11">
        <v>0.57867599999999997</v>
      </c>
      <c r="U11">
        <v>5</v>
      </c>
      <c r="V11">
        <v>4989</v>
      </c>
      <c r="W11">
        <v>0.84809900000000005</v>
      </c>
      <c r="X11">
        <v>2</v>
      </c>
      <c r="Y11">
        <v>2.2400000000000002</v>
      </c>
      <c r="Z11">
        <v>0.69934200000000002</v>
      </c>
      <c r="AA11">
        <v>10.082000000000001</v>
      </c>
      <c r="AB11">
        <v>7.218</v>
      </c>
      <c r="AC11">
        <v>0.34090900000000002</v>
      </c>
      <c r="AD11">
        <v>0.50049399999999999</v>
      </c>
      <c r="AE11">
        <v>0.194108</v>
      </c>
      <c r="AF11">
        <v>0.33355299999999999</v>
      </c>
      <c r="AG11">
        <v>90</v>
      </c>
      <c r="AH11">
        <v>84</v>
      </c>
      <c r="AI11">
        <v>7.9156000000000004E-2</v>
      </c>
      <c r="AJ11">
        <v>0.167105</v>
      </c>
      <c r="AK11">
        <v>0.16644700000000001</v>
      </c>
      <c r="AL11" t="s">
        <v>1391</v>
      </c>
      <c r="AM11" t="s">
        <v>1394</v>
      </c>
      <c r="AN11">
        <v>0</v>
      </c>
    </row>
    <row r="12" spans="1:40" x14ac:dyDescent="0.35">
      <c r="A12">
        <v>13674</v>
      </c>
      <c r="B12" t="s">
        <v>1385</v>
      </c>
      <c r="C12" t="s">
        <v>82</v>
      </c>
      <c r="D12" t="s">
        <v>1386</v>
      </c>
      <c r="E12" t="s">
        <v>1387</v>
      </c>
      <c r="F12" t="s">
        <v>1393</v>
      </c>
      <c r="G12" t="s">
        <v>1389</v>
      </c>
      <c r="H12" t="s">
        <v>1390</v>
      </c>
      <c r="I12">
        <v>1728</v>
      </c>
      <c r="J12">
        <v>0.22079799999999999</v>
      </c>
      <c r="K12">
        <v>1</v>
      </c>
      <c r="L12">
        <v>0.24</v>
      </c>
      <c r="M12">
        <v>0.11759500000000001</v>
      </c>
      <c r="N12">
        <v>0.122405</v>
      </c>
      <c r="O12">
        <v>0.592615</v>
      </c>
      <c r="P12">
        <v>15325</v>
      </c>
      <c r="Q12">
        <v>0.53310599999999997</v>
      </c>
      <c r="R12">
        <v>6</v>
      </c>
      <c r="S12">
        <v>12941</v>
      </c>
      <c r="T12">
        <v>0.60576600000000003</v>
      </c>
      <c r="U12">
        <v>5</v>
      </c>
      <c r="V12">
        <v>3110</v>
      </c>
      <c r="W12">
        <v>0.90531300000000003</v>
      </c>
      <c r="X12">
        <v>2</v>
      </c>
      <c r="Y12">
        <v>3.75</v>
      </c>
      <c r="Z12">
        <v>0.79868399999999995</v>
      </c>
      <c r="AA12">
        <v>10.77</v>
      </c>
      <c r="AB12">
        <v>7.3280000000000003</v>
      </c>
      <c r="AC12">
        <v>0.358763</v>
      </c>
      <c r="AD12">
        <v>0.21775900000000001</v>
      </c>
      <c r="AE12">
        <v>8.2464999999999997E-2</v>
      </c>
      <c r="AF12">
        <v>0.17881900000000001</v>
      </c>
      <c r="AG12">
        <v>79</v>
      </c>
      <c r="AH12">
        <v>84</v>
      </c>
      <c r="AI12">
        <v>0.135072</v>
      </c>
      <c r="AJ12">
        <v>0.109954</v>
      </c>
      <c r="AK12">
        <v>6.8865999999999997E-2</v>
      </c>
      <c r="AL12" t="s">
        <v>1391</v>
      </c>
      <c r="AM12" t="s">
        <v>1394</v>
      </c>
      <c r="AN12">
        <v>0</v>
      </c>
    </row>
    <row r="13" spans="1:40" x14ac:dyDescent="0.35">
      <c r="A13">
        <v>13675</v>
      </c>
      <c r="B13" t="s">
        <v>1385</v>
      </c>
      <c r="C13" t="s">
        <v>68</v>
      </c>
      <c r="D13" t="s">
        <v>1386</v>
      </c>
      <c r="E13" t="s">
        <v>1387</v>
      </c>
      <c r="F13" t="s">
        <v>1393</v>
      </c>
      <c r="G13" t="s">
        <v>1389</v>
      </c>
      <c r="H13" t="s">
        <v>1390</v>
      </c>
      <c r="I13">
        <v>1554</v>
      </c>
      <c r="J13">
        <v>0.40537200000000001</v>
      </c>
      <c r="K13">
        <v>1</v>
      </c>
      <c r="L13">
        <v>0.3</v>
      </c>
      <c r="M13">
        <v>0.31324600000000002</v>
      </c>
      <c r="N13">
        <v>0</v>
      </c>
      <c r="O13">
        <v>0.410945</v>
      </c>
      <c r="P13">
        <v>28396</v>
      </c>
      <c r="Q13">
        <v>0.135411</v>
      </c>
      <c r="R13">
        <v>9</v>
      </c>
      <c r="S13">
        <v>25120</v>
      </c>
      <c r="T13">
        <v>0.23508200000000001</v>
      </c>
      <c r="U13">
        <v>8</v>
      </c>
      <c r="V13">
        <v>16899</v>
      </c>
      <c r="W13">
        <v>0.48543700000000001</v>
      </c>
      <c r="X13">
        <v>6</v>
      </c>
      <c r="Y13">
        <v>0.31</v>
      </c>
      <c r="Z13">
        <v>0.57236799999999999</v>
      </c>
      <c r="AA13">
        <v>11.331</v>
      </c>
      <c r="AB13">
        <v>7.1529999999999996</v>
      </c>
      <c r="AC13">
        <v>0.35513299999999998</v>
      </c>
      <c r="AD13">
        <v>0.74215200000000003</v>
      </c>
      <c r="AE13">
        <v>0.28953099999999998</v>
      </c>
      <c r="AF13">
        <v>0.42599700000000001</v>
      </c>
      <c r="AG13">
        <v>100</v>
      </c>
      <c r="AH13">
        <v>84</v>
      </c>
      <c r="AI13">
        <v>0.05</v>
      </c>
      <c r="AJ13">
        <v>0.20077200000000001</v>
      </c>
      <c r="AK13">
        <v>0.22522500000000001</v>
      </c>
      <c r="AL13" t="s">
        <v>1391</v>
      </c>
      <c r="AM13" t="s">
        <v>1394</v>
      </c>
      <c r="AN13">
        <v>0</v>
      </c>
    </row>
    <row r="14" spans="1:40" x14ac:dyDescent="0.35">
      <c r="A14">
        <v>13676</v>
      </c>
      <c r="B14" t="s">
        <v>1385</v>
      </c>
      <c r="C14" t="s">
        <v>251</v>
      </c>
      <c r="D14" t="s">
        <v>1386</v>
      </c>
      <c r="E14" t="s">
        <v>1387</v>
      </c>
      <c r="F14" t="s">
        <v>1393</v>
      </c>
      <c r="G14" t="s">
        <v>1389</v>
      </c>
      <c r="H14" t="s">
        <v>1390</v>
      </c>
      <c r="I14">
        <v>1474</v>
      </c>
      <c r="J14">
        <v>0.36474699999999999</v>
      </c>
      <c r="K14">
        <v>1</v>
      </c>
      <c r="L14">
        <v>0.24</v>
      </c>
      <c r="M14">
        <v>0.24351</v>
      </c>
      <c r="N14">
        <v>0</v>
      </c>
      <c r="O14">
        <v>0.46616000000000002</v>
      </c>
      <c r="P14">
        <v>21335</v>
      </c>
      <c r="Q14">
        <v>0.35020899999999999</v>
      </c>
      <c r="R14">
        <v>7</v>
      </c>
      <c r="S14">
        <v>21813</v>
      </c>
      <c r="T14">
        <v>0.33563100000000001</v>
      </c>
      <c r="U14">
        <v>8</v>
      </c>
      <c r="V14">
        <v>16610</v>
      </c>
      <c r="W14">
        <v>0.49424200000000001</v>
      </c>
      <c r="X14">
        <v>6</v>
      </c>
      <c r="Y14">
        <v>0.81</v>
      </c>
      <c r="Z14">
        <v>0.605263</v>
      </c>
      <c r="AA14">
        <v>9.3439999999999994</v>
      </c>
      <c r="AB14">
        <v>7.0629999999999997</v>
      </c>
      <c r="AC14">
        <v>0.319216</v>
      </c>
      <c r="AD14">
        <v>0.86111099999999996</v>
      </c>
      <c r="AE14">
        <v>0.33650400000000003</v>
      </c>
      <c r="AF14">
        <v>0.46268700000000001</v>
      </c>
      <c r="AG14">
        <v>100</v>
      </c>
      <c r="AH14">
        <v>84</v>
      </c>
      <c r="AI14">
        <v>7.5084999999999999E-2</v>
      </c>
      <c r="AJ14">
        <v>0.19742199999999999</v>
      </c>
      <c r="AK14">
        <v>0.26526499999999997</v>
      </c>
      <c r="AL14" t="s">
        <v>1391</v>
      </c>
      <c r="AM14" t="s">
        <v>1394</v>
      </c>
      <c r="AN14">
        <v>0</v>
      </c>
    </row>
    <row r="15" spans="1:40" x14ac:dyDescent="0.35">
      <c r="A15">
        <v>13677</v>
      </c>
      <c r="B15" t="s">
        <v>1385</v>
      </c>
      <c r="C15" t="s">
        <v>84</v>
      </c>
      <c r="D15" t="s">
        <v>1386</v>
      </c>
      <c r="E15" t="s">
        <v>1387</v>
      </c>
      <c r="F15" t="s">
        <v>1393</v>
      </c>
      <c r="G15" t="s">
        <v>1389</v>
      </c>
      <c r="H15" t="s">
        <v>1390</v>
      </c>
      <c r="I15">
        <v>1440</v>
      </c>
      <c r="J15">
        <v>0.29200799999999999</v>
      </c>
      <c r="K15">
        <v>1</v>
      </c>
      <c r="L15">
        <v>0.24</v>
      </c>
      <c r="M15">
        <v>0.26317400000000002</v>
      </c>
      <c r="N15">
        <v>0</v>
      </c>
      <c r="O15">
        <v>0.43372899999999998</v>
      </c>
      <c r="P15">
        <v>24935</v>
      </c>
      <c r="Q15">
        <v>0.240538</v>
      </c>
      <c r="R15">
        <v>8</v>
      </c>
      <c r="S15">
        <v>22741</v>
      </c>
      <c r="T15">
        <v>0.30747400000000003</v>
      </c>
      <c r="U15">
        <v>8</v>
      </c>
      <c r="V15">
        <v>15081</v>
      </c>
      <c r="W15">
        <v>0.54082399999999997</v>
      </c>
      <c r="X15">
        <v>6</v>
      </c>
      <c r="Y15">
        <v>0.24</v>
      </c>
      <c r="Z15">
        <v>0.56776300000000002</v>
      </c>
      <c r="AA15">
        <v>9.4190000000000005</v>
      </c>
      <c r="AB15">
        <v>7.0439999999999996</v>
      </c>
      <c r="AC15">
        <v>0.31903300000000001</v>
      </c>
      <c r="AD15">
        <v>0.64009099999999997</v>
      </c>
      <c r="AE15">
        <v>0.24923000000000001</v>
      </c>
      <c r="AF15">
        <v>0.39027800000000001</v>
      </c>
      <c r="AG15">
        <v>100</v>
      </c>
      <c r="AH15">
        <v>84</v>
      </c>
      <c r="AI15">
        <v>4.3598999999999999E-2</v>
      </c>
      <c r="AJ15">
        <v>0.19722200000000001</v>
      </c>
      <c r="AK15">
        <v>0.19305600000000001</v>
      </c>
      <c r="AL15" t="s">
        <v>1391</v>
      </c>
      <c r="AM15" t="s">
        <v>1394</v>
      </c>
      <c r="AN15">
        <v>0</v>
      </c>
    </row>
    <row r="16" spans="1:40" x14ac:dyDescent="0.35">
      <c r="A16">
        <v>13678</v>
      </c>
      <c r="B16" t="s">
        <v>1385</v>
      </c>
      <c r="C16" t="s">
        <v>259</v>
      </c>
      <c r="D16" t="s">
        <v>1386</v>
      </c>
      <c r="E16" t="s">
        <v>1387</v>
      </c>
      <c r="F16" t="s">
        <v>1393</v>
      </c>
      <c r="G16" t="s">
        <v>1389</v>
      </c>
      <c r="H16" t="s">
        <v>1390</v>
      </c>
      <c r="I16">
        <v>1531</v>
      </c>
      <c r="J16">
        <v>0.39596700000000001</v>
      </c>
      <c r="K16">
        <v>1</v>
      </c>
      <c r="L16">
        <v>0.3</v>
      </c>
      <c r="M16">
        <v>0.29566599999999998</v>
      </c>
      <c r="N16">
        <v>4.3340000000000002E-3</v>
      </c>
      <c r="O16">
        <v>0.44780799999999998</v>
      </c>
      <c r="P16">
        <v>23173</v>
      </c>
      <c r="Q16">
        <v>0.29424499999999998</v>
      </c>
      <c r="R16">
        <v>8</v>
      </c>
      <c r="S16">
        <v>21610</v>
      </c>
      <c r="T16">
        <v>0.34182400000000002</v>
      </c>
      <c r="U16">
        <v>7</v>
      </c>
      <c r="V16">
        <v>16577</v>
      </c>
      <c r="W16">
        <v>0.49524699999999999</v>
      </c>
      <c r="X16">
        <v>6</v>
      </c>
      <c r="Y16">
        <v>-0.05</v>
      </c>
      <c r="Z16">
        <v>0.54868399999999995</v>
      </c>
      <c r="AA16">
        <v>9.5679999999999996</v>
      </c>
      <c r="AB16">
        <v>7.0990000000000002</v>
      </c>
      <c r="AC16">
        <v>0.325042</v>
      </c>
      <c r="AD16">
        <v>0.80329799999999996</v>
      </c>
      <c r="AE16">
        <v>0.31367499999999998</v>
      </c>
      <c r="AF16">
        <v>0.44546000000000002</v>
      </c>
      <c r="AG16">
        <v>99</v>
      </c>
      <c r="AH16">
        <v>84</v>
      </c>
      <c r="AI16">
        <v>4.4357000000000001E-2</v>
      </c>
      <c r="AJ16">
        <v>0.202482</v>
      </c>
      <c r="AK16">
        <v>0.242978</v>
      </c>
      <c r="AL16" t="s">
        <v>1391</v>
      </c>
      <c r="AM16" t="s">
        <v>1394</v>
      </c>
      <c r="AN16">
        <v>0</v>
      </c>
    </row>
    <row r="17" spans="1:40" x14ac:dyDescent="0.35">
      <c r="A17">
        <v>13679</v>
      </c>
      <c r="B17" t="s">
        <v>1385</v>
      </c>
      <c r="C17" t="s">
        <v>204</v>
      </c>
      <c r="D17" t="s">
        <v>1386</v>
      </c>
      <c r="E17" t="s">
        <v>1387</v>
      </c>
      <c r="F17" t="s">
        <v>1393</v>
      </c>
      <c r="G17" t="s">
        <v>1389</v>
      </c>
      <c r="H17" t="s">
        <v>1390</v>
      </c>
      <c r="I17">
        <v>1316</v>
      </c>
      <c r="J17">
        <v>0.21146200000000001</v>
      </c>
      <c r="K17">
        <v>1</v>
      </c>
      <c r="L17">
        <v>0.24</v>
      </c>
      <c r="M17">
        <v>0.16364200000000001</v>
      </c>
      <c r="N17">
        <v>7.6357999999999995E-2</v>
      </c>
      <c r="O17">
        <v>0.562863</v>
      </c>
      <c r="P17">
        <v>14739</v>
      </c>
      <c r="Q17">
        <v>0.55091599999999996</v>
      </c>
      <c r="R17">
        <v>6</v>
      </c>
      <c r="S17">
        <v>13023</v>
      </c>
      <c r="T17">
        <v>0.60326400000000002</v>
      </c>
      <c r="U17">
        <v>5</v>
      </c>
      <c r="V17">
        <v>8794</v>
      </c>
      <c r="W17">
        <v>0.73223899999999997</v>
      </c>
      <c r="X17">
        <v>4</v>
      </c>
      <c r="Y17">
        <v>0.74</v>
      </c>
      <c r="Z17">
        <v>0.60065800000000003</v>
      </c>
      <c r="AA17">
        <v>9.0370000000000008</v>
      </c>
      <c r="AB17">
        <v>7.2240000000000002</v>
      </c>
      <c r="AC17">
        <v>0.32568399999999997</v>
      </c>
      <c r="AD17">
        <v>0.70025800000000005</v>
      </c>
      <c r="AE17">
        <v>0.27298899999999998</v>
      </c>
      <c r="AF17">
        <v>0.411854</v>
      </c>
      <c r="AG17">
        <v>87</v>
      </c>
      <c r="AH17">
        <v>84</v>
      </c>
      <c r="AI17">
        <v>4.4495E-2</v>
      </c>
      <c r="AJ17">
        <v>0.17477200000000001</v>
      </c>
      <c r="AK17">
        <v>0.23708199999999999</v>
      </c>
      <c r="AL17" t="s">
        <v>1391</v>
      </c>
      <c r="AM17" t="s">
        <v>1394</v>
      </c>
      <c r="AN17">
        <v>0</v>
      </c>
    </row>
    <row r="18" spans="1:40" x14ac:dyDescent="0.35">
      <c r="A18">
        <v>13680</v>
      </c>
      <c r="B18" t="s">
        <v>1385</v>
      </c>
      <c r="C18" t="s">
        <v>285</v>
      </c>
      <c r="D18" t="s">
        <v>1386</v>
      </c>
      <c r="E18" t="s">
        <v>1387</v>
      </c>
      <c r="F18" t="s">
        <v>1393</v>
      </c>
      <c r="G18" t="s">
        <v>1389</v>
      </c>
      <c r="H18" t="s">
        <v>1390</v>
      </c>
      <c r="I18">
        <v>1718</v>
      </c>
      <c r="J18">
        <v>0.37639699999999998</v>
      </c>
      <c r="K18">
        <v>1</v>
      </c>
      <c r="L18">
        <v>0.24</v>
      </c>
      <c r="M18">
        <v>0.28605599999999998</v>
      </c>
      <c r="N18">
        <v>0</v>
      </c>
      <c r="O18">
        <v>0.440863</v>
      </c>
      <c r="P18">
        <v>22771</v>
      </c>
      <c r="Q18">
        <v>0.30650500000000003</v>
      </c>
      <c r="R18">
        <v>8</v>
      </c>
      <c r="S18">
        <v>22042</v>
      </c>
      <c r="T18">
        <v>0.328737</v>
      </c>
      <c r="U18">
        <v>8</v>
      </c>
      <c r="V18">
        <v>18441</v>
      </c>
      <c r="W18">
        <v>0.43848999999999999</v>
      </c>
      <c r="X18">
        <v>7</v>
      </c>
      <c r="Y18">
        <v>0.63</v>
      </c>
      <c r="Z18">
        <v>0.59342099999999998</v>
      </c>
      <c r="AA18">
        <v>9.4359999999999999</v>
      </c>
      <c r="AB18">
        <v>7.2770000000000001</v>
      </c>
      <c r="AC18">
        <v>0.33529700000000001</v>
      </c>
      <c r="AD18">
        <v>0.69261099999999998</v>
      </c>
      <c r="AE18">
        <v>0.26996900000000001</v>
      </c>
      <c r="AF18">
        <v>0.40919699999999998</v>
      </c>
      <c r="AG18">
        <v>100</v>
      </c>
      <c r="AH18">
        <v>84</v>
      </c>
      <c r="AI18">
        <v>6.5659999999999996E-2</v>
      </c>
      <c r="AJ18">
        <v>0.20430699999999999</v>
      </c>
      <c r="AK18">
        <v>0.20488899999999999</v>
      </c>
      <c r="AL18" t="s">
        <v>1391</v>
      </c>
      <c r="AM18" t="s">
        <v>1394</v>
      </c>
      <c r="AN18">
        <v>0</v>
      </c>
    </row>
    <row r="19" spans="1:40" x14ac:dyDescent="0.35">
      <c r="A19">
        <v>13681</v>
      </c>
      <c r="B19" t="s">
        <v>1385</v>
      </c>
      <c r="C19" t="s">
        <v>239</v>
      </c>
      <c r="D19" t="s">
        <v>1386</v>
      </c>
      <c r="E19" t="s">
        <v>1387</v>
      </c>
      <c r="F19" t="s">
        <v>1393</v>
      </c>
      <c r="G19" t="s">
        <v>1389</v>
      </c>
      <c r="H19" t="s">
        <v>1390</v>
      </c>
      <c r="I19">
        <v>1046</v>
      </c>
      <c r="J19">
        <v>0.37367</v>
      </c>
      <c r="K19">
        <v>1</v>
      </c>
      <c r="L19">
        <v>0.3</v>
      </c>
      <c r="M19">
        <v>0.13322700000000001</v>
      </c>
      <c r="N19">
        <v>0.166773</v>
      </c>
      <c r="O19">
        <v>0.50859900000000002</v>
      </c>
      <c r="P19">
        <v>17328</v>
      </c>
      <c r="Q19">
        <v>0.47207900000000003</v>
      </c>
      <c r="R19">
        <v>6</v>
      </c>
      <c r="S19">
        <v>22102</v>
      </c>
      <c r="T19">
        <v>0.326907</v>
      </c>
      <c r="U19">
        <v>8</v>
      </c>
      <c r="V19">
        <v>8459</v>
      </c>
      <c r="W19">
        <v>0.74241400000000002</v>
      </c>
      <c r="X19">
        <v>3</v>
      </c>
      <c r="Y19">
        <v>1.55</v>
      </c>
      <c r="Z19">
        <v>0.65394699999999994</v>
      </c>
      <c r="AA19">
        <v>8.8019999999999996</v>
      </c>
      <c r="AB19">
        <v>6.9329999999999998</v>
      </c>
      <c r="AC19">
        <v>0.30217300000000002</v>
      </c>
      <c r="AD19">
        <v>0.58245100000000005</v>
      </c>
      <c r="AE19">
        <v>0.22647</v>
      </c>
      <c r="AF19">
        <v>0.36806899999999998</v>
      </c>
      <c r="AG19">
        <v>76</v>
      </c>
      <c r="AH19">
        <v>84</v>
      </c>
      <c r="AI19">
        <v>7.0542999999999995E-2</v>
      </c>
      <c r="AJ19">
        <v>0.21414900000000001</v>
      </c>
      <c r="AK19">
        <v>0.15392</v>
      </c>
      <c r="AL19" t="s">
        <v>1391</v>
      </c>
      <c r="AM19" t="s">
        <v>1394</v>
      </c>
      <c r="AN19">
        <v>0</v>
      </c>
    </row>
    <row r="20" spans="1:40" x14ac:dyDescent="0.35">
      <c r="A20">
        <v>13682</v>
      </c>
      <c r="B20" t="s">
        <v>1385</v>
      </c>
      <c r="C20" t="s">
        <v>373</v>
      </c>
      <c r="D20" t="s">
        <v>1386</v>
      </c>
      <c r="E20" t="s">
        <v>1387</v>
      </c>
      <c r="F20" t="s">
        <v>1393</v>
      </c>
      <c r="G20" t="s">
        <v>1389</v>
      </c>
      <c r="H20" t="s">
        <v>1390</v>
      </c>
      <c r="I20">
        <v>1515</v>
      </c>
      <c r="J20">
        <v>0.28516900000000001</v>
      </c>
      <c r="K20">
        <v>1</v>
      </c>
      <c r="L20">
        <v>0.24</v>
      </c>
      <c r="M20">
        <v>0.14890999999999999</v>
      </c>
      <c r="N20">
        <v>9.1090000000000004E-2</v>
      </c>
      <c r="O20">
        <v>0.70035400000000003</v>
      </c>
      <c r="P20">
        <v>2306</v>
      </c>
      <c r="Q20">
        <v>0.92970200000000003</v>
      </c>
      <c r="R20">
        <v>1</v>
      </c>
      <c r="S20">
        <v>1864</v>
      </c>
      <c r="T20">
        <v>0.94319699999999995</v>
      </c>
      <c r="U20">
        <v>1</v>
      </c>
      <c r="V20">
        <v>3082</v>
      </c>
      <c r="W20">
        <v>0.90616600000000003</v>
      </c>
      <c r="X20">
        <v>2</v>
      </c>
      <c r="Y20">
        <v>1.1399999999999999</v>
      </c>
      <c r="Z20">
        <v>0.62697400000000003</v>
      </c>
      <c r="AA20">
        <v>9.7309999999999999</v>
      </c>
      <c r="AB20">
        <v>7.4580000000000002</v>
      </c>
      <c r="AC20">
        <v>0.35214699999999999</v>
      </c>
      <c r="AD20">
        <v>0.62728200000000001</v>
      </c>
      <c r="AE20">
        <v>0.244173</v>
      </c>
      <c r="AF20">
        <v>0.38547900000000002</v>
      </c>
      <c r="AG20">
        <v>81</v>
      </c>
      <c r="AH20">
        <v>84</v>
      </c>
      <c r="AI20">
        <v>5.5118E-2</v>
      </c>
      <c r="AJ20">
        <v>0.25082500000000002</v>
      </c>
      <c r="AK20">
        <v>0.13465299999999999</v>
      </c>
      <c r="AL20" t="s">
        <v>1391</v>
      </c>
      <c r="AM20" t="s">
        <v>1394</v>
      </c>
      <c r="AN20">
        <v>0</v>
      </c>
    </row>
    <row r="21" spans="1:40" x14ac:dyDescent="0.35">
      <c r="A21">
        <v>13683</v>
      </c>
      <c r="B21" t="s">
        <v>1385</v>
      </c>
      <c r="C21" t="s">
        <v>375</v>
      </c>
      <c r="D21" t="s">
        <v>1386</v>
      </c>
      <c r="E21" t="s">
        <v>1387</v>
      </c>
      <c r="F21" t="s">
        <v>1393</v>
      </c>
      <c r="G21" t="s">
        <v>1389</v>
      </c>
      <c r="H21" t="s">
        <v>1390</v>
      </c>
      <c r="I21">
        <v>1648</v>
      </c>
      <c r="J21">
        <v>0.63650499999999999</v>
      </c>
      <c r="K21">
        <v>0.93</v>
      </c>
      <c r="L21">
        <v>0.3</v>
      </c>
      <c r="M21">
        <v>8.7182999999999997E-2</v>
      </c>
      <c r="N21">
        <v>0.21281700000000001</v>
      </c>
      <c r="O21">
        <v>0.58430199999999999</v>
      </c>
      <c r="P21">
        <v>9275</v>
      </c>
      <c r="Q21">
        <v>0.71731400000000001</v>
      </c>
      <c r="R21">
        <v>4</v>
      </c>
      <c r="S21">
        <v>8791</v>
      </c>
      <c r="T21">
        <v>0.73212299999999997</v>
      </c>
      <c r="U21">
        <v>4</v>
      </c>
      <c r="V21">
        <v>6442</v>
      </c>
      <c r="W21">
        <v>0.80386299999999999</v>
      </c>
      <c r="X21">
        <v>3</v>
      </c>
      <c r="Y21">
        <v>-1.2</v>
      </c>
      <c r="Z21">
        <v>0.473026</v>
      </c>
      <c r="AA21">
        <v>10.317</v>
      </c>
      <c r="AB21">
        <v>6.79</v>
      </c>
      <c r="AC21">
        <v>0.31501800000000002</v>
      </c>
      <c r="AD21">
        <v>0.483348</v>
      </c>
      <c r="AE21">
        <v>0.187338</v>
      </c>
      <c r="AF21">
        <v>0.32584999999999997</v>
      </c>
      <c r="AG21">
        <v>64</v>
      </c>
      <c r="AH21">
        <v>84</v>
      </c>
      <c r="AI21">
        <v>0.110708</v>
      </c>
      <c r="AJ21">
        <v>0.22026699999999999</v>
      </c>
      <c r="AK21">
        <v>0.105583</v>
      </c>
      <c r="AL21" t="s">
        <v>1391</v>
      </c>
      <c r="AM21" t="s">
        <v>1394</v>
      </c>
      <c r="AN21">
        <v>0</v>
      </c>
    </row>
    <row r="22" spans="1:40" x14ac:dyDescent="0.35">
      <c r="A22">
        <v>13684</v>
      </c>
      <c r="B22" t="s">
        <v>1385</v>
      </c>
      <c r="C22" t="s">
        <v>289</v>
      </c>
      <c r="D22" t="s">
        <v>1386</v>
      </c>
      <c r="E22" t="s">
        <v>1387</v>
      </c>
      <c r="F22" t="s">
        <v>1393</v>
      </c>
      <c r="G22" t="s">
        <v>1389</v>
      </c>
      <c r="H22" t="s">
        <v>1390</v>
      </c>
      <c r="I22">
        <v>1457</v>
      </c>
      <c r="J22">
        <v>0.101797</v>
      </c>
      <c r="K22">
        <v>1</v>
      </c>
      <c r="L22">
        <v>0.2</v>
      </c>
      <c r="M22">
        <v>5.3578000000000001E-2</v>
      </c>
      <c r="N22">
        <v>0.146422</v>
      </c>
      <c r="O22">
        <v>0.63783999999999996</v>
      </c>
      <c r="P22">
        <v>9780</v>
      </c>
      <c r="Q22">
        <v>0.70191199999999998</v>
      </c>
      <c r="R22">
        <v>4</v>
      </c>
      <c r="S22">
        <v>8242</v>
      </c>
      <c r="T22">
        <v>0.74884099999999998</v>
      </c>
      <c r="U22">
        <v>3</v>
      </c>
      <c r="V22">
        <v>8365</v>
      </c>
      <c r="W22">
        <v>0.745278</v>
      </c>
      <c r="X22">
        <v>3</v>
      </c>
      <c r="Y22">
        <v>4.45</v>
      </c>
      <c r="Z22">
        <v>0.84473699999999996</v>
      </c>
      <c r="AA22">
        <v>9.782</v>
      </c>
      <c r="AB22">
        <v>7.4790000000000001</v>
      </c>
      <c r="AC22">
        <v>0.35435299999999997</v>
      </c>
      <c r="AD22">
        <v>0.49130000000000001</v>
      </c>
      <c r="AE22">
        <v>0.19047800000000001</v>
      </c>
      <c r="AF22">
        <v>0.32944400000000001</v>
      </c>
      <c r="AG22">
        <v>73</v>
      </c>
      <c r="AH22">
        <v>84</v>
      </c>
      <c r="AI22">
        <v>7.6019000000000003E-2</v>
      </c>
      <c r="AJ22">
        <v>0.22443399999999999</v>
      </c>
      <c r="AK22">
        <v>0.10501000000000001</v>
      </c>
      <c r="AL22" t="s">
        <v>1391</v>
      </c>
      <c r="AM22" t="s">
        <v>1394</v>
      </c>
      <c r="AN22">
        <v>0</v>
      </c>
    </row>
    <row r="23" spans="1:40" x14ac:dyDescent="0.35">
      <c r="A23">
        <v>13685</v>
      </c>
      <c r="B23" t="s">
        <v>1385</v>
      </c>
      <c r="C23" t="s">
        <v>179</v>
      </c>
      <c r="D23" t="s">
        <v>1386</v>
      </c>
      <c r="E23" t="s">
        <v>1387</v>
      </c>
      <c r="F23" t="s">
        <v>1393</v>
      </c>
      <c r="G23" t="s">
        <v>1389</v>
      </c>
      <c r="H23" t="s">
        <v>1390</v>
      </c>
      <c r="I23">
        <v>1403</v>
      </c>
      <c r="J23">
        <v>0.16176699999999999</v>
      </c>
      <c r="K23">
        <v>1</v>
      </c>
      <c r="L23">
        <v>0.2</v>
      </c>
      <c r="M23">
        <v>6.3618999999999995E-2</v>
      </c>
      <c r="N23">
        <v>0.136381</v>
      </c>
      <c r="O23">
        <v>0.74083200000000005</v>
      </c>
      <c r="P23">
        <v>1201</v>
      </c>
      <c r="Q23">
        <v>0.96340199999999998</v>
      </c>
      <c r="R23">
        <v>1</v>
      </c>
      <c r="S23">
        <v>581</v>
      </c>
      <c r="T23">
        <v>0.98233700000000002</v>
      </c>
      <c r="U23">
        <v>1</v>
      </c>
      <c r="V23">
        <v>1291</v>
      </c>
      <c r="W23">
        <v>0.96069899999999997</v>
      </c>
      <c r="X23">
        <v>1</v>
      </c>
      <c r="Y23">
        <v>4</v>
      </c>
      <c r="Z23">
        <v>0.81513199999999997</v>
      </c>
      <c r="AA23">
        <v>10.393000000000001</v>
      </c>
      <c r="AB23">
        <v>6.9210000000000003</v>
      </c>
      <c r="AC23">
        <v>0.325156</v>
      </c>
      <c r="AD23">
        <v>0.579955</v>
      </c>
      <c r="AE23">
        <v>0.22548499999999999</v>
      </c>
      <c r="AF23">
        <v>0.36707099999999998</v>
      </c>
      <c r="AG23">
        <v>71</v>
      </c>
      <c r="AH23">
        <v>84</v>
      </c>
      <c r="AI23">
        <v>8.5754999999999998E-2</v>
      </c>
      <c r="AJ23">
        <v>0.24946499999999999</v>
      </c>
      <c r="AK23">
        <v>0.117605</v>
      </c>
      <c r="AL23" t="s">
        <v>1391</v>
      </c>
      <c r="AM23" t="s">
        <v>1394</v>
      </c>
      <c r="AN23">
        <v>0</v>
      </c>
    </row>
    <row r="24" spans="1:40" x14ac:dyDescent="0.35">
      <c r="A24">
        <v>13686</v>
      </c>
      <c r="B24" t="s">
        <v>1385</v>
      </c>
      <c r="C24" t="s">
        <v>321</v>
      </c>
      <c r="D24" t="s">
        <v>1386</v>
      </c>
      <c r="E24" t="s">
        <v>1387</v>
      </c>
      <c r="F24" t="s">
        <v>1393</v>
      </c>
      <c r="G24" t="s">
        <v>1389</v>
      </c>
      <c r="H24" t="s">
        <v>1390</v>
      </c>
      <c r="I24">
        <v>1475</v>
      </c>
      <c r="J24">
        <v>0.15101200000000001</v>
      </c>
      <c r="K24">
        <v>1</v>
      </c>
      <c r="L24">
        <v>0.2</v>
      </c>
      <c r="M24">
        <v>7.3474999999999999E-2</v>
      </c>
      <c r="N24">
        <v>0.126525</v>
      </c>
      <c r="O24">
        <v>0.68674100000000005</v>
      </c>
      <c r="P24">
        <v>5548</v>
      </c>
      <c r="Q24">
        <v>0.83088799999999996</v>
      </c>
      <c r="R24">
        <v>2</v>
      </c>
      <c r="S24">
        <v>2702</v>
      </c>
      <c r="T24">
        <v>0.91769400000000001</v>
      </c>
      <c r="U24">
        <v>1</v>
      </c>
      <c r="V24">
        <v>3627</v>
      </c>
      <c r="W24">
        <v>0.88956299999999999</v>
      </c>
      <c r="X24">
        <v>2</v>
      </c>
      <c r="Y24">
        <v>3.3</v>
      </c>
      <c r="Z24">
        <v>0.76907899999999996</v>
      </c>
      <c r="AA24">
        <v>10.349</v>
      </c>
      <c r="AB24">
        <v>6.9610000000000003</v>
      </c>
      <c r="AC24">
        <v>0.32724599999999998</v>
      </c>
      <c r="AD24">
        <v>0.45750999999999997</v>
      </c>
      <c r="AE24">
        <v>0.17713499999999999</v>
      </c>
      <c r="AF24">
        <v>0.31389800000000001</v>
      </c>
      <c r="AG24">
        <v>75</v>
      </c>
      <c r="AH24">
        <v>84</v>
      </c>
      <c r="AI24">
        <v>5.2167999999999999E-2</v>
      </c>
      <c r="AJ24">
        <v>0.17016899999999999</v>
      </c>
      <c r="AK24">
        <v>0.143729</v>
      </c>
      <c r="AL24" t="s">
        <v>1391</v>
      </c>
      <c r="AM24" t="s">
        <v>1394</v>
      </c>
      <c r="AN24">
        <v>0</v>
      </c>
    </row>
    <row r="25" spans="1:40" x14ac:dyDescent="0.35">
      <c r="A25">
        <v>13687</v>
      </c>
      <c r="B25" t="s">
        <v>1385</v>
      </c>
      <c r="C25" t="s">
        <v>401</v>
      </c>
      <c r="D25" t="s">
        <v>1386</v>
      </c>
      <c r="E25" t="s">
        <v>1387</v>
      </c>
      <c r="F25" t="s">
        <v>1393</v>
      </c>
      <c r="G25" t="s">
        <v>1389</v>
      </c>
      <c r="H25" t="s">
        <v>1390</v>
      </c>
      <c r="I25">
        <v>1467</v>
      </c>
      <c r="J25">
        <v>0.57228500000000004</v>
      </c>
      <c r="K25">
        <v>0.99</v>
      </c>
      <c r="L25">
        <v>0.3</v>
      </c>
      <c r="M25">
        <v>0.138901</v>
      </c>
      <c r="N25">
        <v>0.16109899999999999</v>
      </c>
      <c r="O25">
        <v>0.656717</v>
      </c>
      <c r="P25">
        <v>3761</v>
      </c>
      <c r="Q25">
        <v>0.88535799999999998</v>
      </c>
      <c r="R25">
        <v>2</v>
      </c>
      <c r="S25">
        <v>3222</v>
      </c>
      <c r="T25">
        <v>0.90183000000000002</v>
      </c>
      <c r="U25">
        <v>2</v>
      </c>
      <c r="V25">
        <v>2511</v>
      </c>
      <c r="W25">
        <v>0.92356199999999999</v>
      </c>
      <c r="X25">
        <v>1</v>
      </c>
      <c r="Y25">
        <v>-1.27</v>
      </c>
      <c r="Z25">
        <v>0.46842099999999998</v>
      </c>
      <c r="AA25">
        <v>11.558999999999999</v>
      </c>
      <c r="AB25">
        <v>6.8150000000000004</v>
      </c>
      <c r="AC25">
        <v>0.33532099999999998</v>
      </c>
      <c r="AD25">
        <v>0.50770800000000005</v>
      </c>
      <c r="AE25">
        <v>0.19695699999999999</v>
      </c>
      <c r="AF25">
        <v>0.33674199999999999</v>
      </c>
      <c r="AG25">
        <v>70</v>
      </c>
      <c r="AH25">
        <v>84</v>
      </c>
      <c r="AI25">
        <v>7.3439000000000004E-2</v>
      </c>
      <c r="AJ25">
        <v>0.20313600000000001</v>
      </c>
      <c r="AK25">
        <v>0.133606</v>
      </c>
      <c r="AL25" t="s">
        <v>1391</v>
      </c>
      <c r="AM25" t="s">
        <v>1394</v>
      </c>
      <c r="AN25">
        <v>0</v>
      </c>
    </row>
    <row r="26" spans="1:40" x14ac:dyDescent="0.35">
      <c r="A26">
        <v>13688</v>
      </c>
      <c r="B26" t="s">
        <v>1385</v>
      </c>
      <c r="C26" t="s">
        <v>319</v>
      </c>
      <c r="D26" t="s">
        <v>1386</v>
      </c>
      <c r="E26" t="s">
        <v>1387</v>
      </c>
      <c r="F26" t="s">
        <v>1393</v>
      </c>
      <c r="G26" t="s">
        <v>1389</v>
      </c>
      <c r="H26" t="s">
        <v>1390</v>
      </c>
      <c r="I26">
        <v>1918</v>
      </c>
      <c r="J26">
        <v>0.51191600000000004</v>
      </c>
      <c r="K26">
        <v>0.99</v>
      </c>
      <c r="L26">
        <v>0.3</v>
      </c>
      <c r="M26">
        <v>7.0393999999999998E-2</v>
      </c>
      <c r="N26">
        <v>0.229606</v>
      </c>
      <c r="O26">
        <v>0.72502</v>
      </c>
      <c r="P26">
        <v>822</v>
      </c>
      <c r="Q26">
        <v>0.97496099999999997</v>
      </c>
      <c r="R26">
        <v>1</v>
      </c>
      <c r="S26">
        <v>148</v>
      </c>
      <c r="T26">
        <v>0.99554600000000004</v>
      </c>
      <c r="U26">
        <v>1</v>
      </c>
      <c r="V26">
        <v>95</v>
      </c>
      <c r="W26">
        <v>0.99713600000000002</v>
      </c>
      <c r="X26">
        <v>1</v>
      </c>
      <c r="Y26">
        <v>0.93</v>
      </c>
      <c r="Z26">
        <v>0.61315799999999998</v>
      </c>
      <c r="AA26">
        <v>11.983000000000001</v>
      </c>
      <c r="AB26">
        <v>6.601</v>
      </c>
      <c r="AC26">
        <v>0.32696199999999997</v>
      </c>
      <c r="AD26">
        <v>0.66493100000000005</v>
      </c>
      <c r="AE26">
        <v>0.25903900000000002</v>
      </c>
      <c r="AF26">
        <v>0.39937400000000001</v>
      </c>
      <c r="AG26">
        <v>52</v>
      </c>
      <c r="AH26">
        <v>84</v>
      </c>
      <c r="AI26">
        <v>8.0812999999999996E-2</v>
      </c>
      <c r="AJ26">
        <v>0.24973899999999999</v>
      </c>
      <c r="AK26">
        <v>0.14963499999999999</v>
      </c>
      <c r="AL26" t="s">
        <v>1391</v>
      </c>
      <c r="AM26" t="s">
        <v>1394</v>
      </c>
      <c r="AN26">
        <v>0</v>
      </c>
    </row>
    <row r="27" spans="1:40" x14ac:dyDescent="0.35">
      <c r="A27">
        <v>13689</v>
      </c>
      <c r="B27" t="s">
        <v>1385</v>
      </c>
      <c r="C27" t="s">
        <v>397</v>
      </c>
      <c r="D27" t="s">
        <v>1386</v>
      </c>
      <c r="E27" t="s">
        <v>1387</v>
      </c>
      <c r="F27" t="s">
        <v>1393</v>
      </c>
      <c r="G27" t="s">
        <v>1389</v>
      </c>
      <c r="H27" t="s">
        <v>1390</v>
      </c>
      <c r="I27">
        <v>2016</v>
      </c>
      <c r="J27">
        <v>0.56769000000000003</v>
      </c>
      <c r="K27">
        <v>0.99</v>
      </c>
      <c r="L27">
        <v>0.3</v>
      </c>
      <c r="M27">
        <v>0.16511999999999999</v>
      </c>
      <c r="N27">
        <v>0.13488</v>
      </c>
      <c r="O27">
        <v>0.67321600000000004</v>
      </c>
      <c r="P27">
        <v>2146</v>
      </c>
      <c r="Q27">
        <v>0.93458200000000002</v>
      </c>
      <c r="R27">
        <v>1</v>
      </c>
      <c r="S27">
        <v>2154</v>
      </c>
      <c r="T27">
        <v>0.93435000000000001</v>
      </c>
      <c r="U27">
        <v>1</v>
      </c>
      <c r="V27">
        <v>5082</v>
      </c>
      <c r="W27">
        <v>0.84526599999999996</v>
      </c>
      <c r="X27">
        <v>2</v>
      </c>
      <c r="Y27">
        <v>-1.05</v>
      </c>
      <c r="Z27">
        <v>0.48289500000000002</v>
      </c>
      <c r="AA27">
        <v>13.887</v>
      </c>
      <c r="AB27">
        <v>6.9009999999999998</v>
      </c>
      <c r="AC27">
        <v>0.37606600000000001</v>
      </c>
      <c r="AD27">
        <v>0.63769299999999995</v>
      </c>
      <c r="AE27">
        <v>0.248283</v>
      </c>
      <c r="AF27">
        <v>0.38938499999999998</v>
      </c>
      <c r="AG27">
        <v>74</v>
      </c>
      <c r="AH27">
        <v>84</v>
      </c>
      <c r="AI27">
        <v>8.9826000000000003E-2</v>
      </c>
      <c r="AJ27">
        <v>0.23958299999999999</v>
      </c>
      <c r="AK27">
        <v>0.14980199999999999</v>
      </c>
      <c r="AL27" t="s">
        <v>1391</v>
      </c>
      <c r="AM27" t="s">
        <v>1394</v>
      </c>
      <c r="AN27">
        <v>0</v>
      </c>
    </row>
    <row r="28" spans="1:40" x14ac:dyDescent="0.35">
      <c r="A28">
        <v>13690</v>
      </c>
      <c r="B28" t="s">
        <v>1385</v>
      </c>
      <c r="C28" t="s">
        <v>197</v>
      </c>
      <c r="D28" t="s">
        <v>1386</v>
      </c>
      <c r="E28" t="s">
        <v>1387</v>
      </c>
      <c r="F28" t="s">
        <v>1393</v>
      </c>
      <c r="G28" t="s">
        <v>1389</v>
      </c>
      <c r="H28" t="s">
        <v>1390</v>
      </c>
      <c r="I28">
        <v>2381</v>
      </c>
      <c r="J28">
        <v>0.177402</v>
      </c>
      <c r="K28">
        <v>1</v>
      </c>
      <c r="L28">
        <v>0.2</v>
      </c>
      <c r="M28">
        <v>8.8608999999999993E-2</v>
      </c>
      <c r="N28">
        <v>0.111391</v>
      </c>
      <c r="O28">
        <v>0.71979700000000002</v>
      </c>
      <c r="P28">
        <v>3136</v>
      </c>
      <c r="Q28">
        <v>0.904389</v>
      </c>
      <c r="R28">
        <v>2</v>
      </c>
      <c r="S28">
        <v>2204</v>
      </c>
      <c r="T28">
        <v>0.93285499999999999</v>
      </c>
      <c r="U28">
        <v>1</v>
      </c>
      <c r="V28">
        <v>1140</v>
      </c>
      <c r="W28">
        <v>0.96530000000000005</v>
      </c>
      <c r="X28">
        <v>1</v>
      </c>
      <c r="Y28">
        <v>2.92</v>
      </c>
      <c r="Z28">
        <v>0.74407900000000005</v>
      </c>
      <c r="AA28">
        <v>14.79</v>
      </c>
      <c r="AB28">
        <v>7.0229999999999997</v>
      </c>
      <c r="AC28">
        <v>0.39796100000000001</v>
      </c>
      <c r="AD28">
        <v>0.483489</v>
      </c>
      <c r="AE28">
        <v>0.187393</v>
      </c>
      <c r="AF28">
        <v>0.32591300000000001</v>
      </c>
      <c r="AG28">
        <v>77</v>
      </c>
      <c r="AH28">
        <v>84</v>
      </c>
      <c r="AI28">
        <v>9.7560999999999995E-2</v>
      </c>
      <c r="AJ28">
        <v>0.24485499999999999</v>
      </c>
      <c r="AK28">
        <v>8.1058000000000005E-2</v>
      </c>
      <c r="AL28" t="s">
        <v>1391</v>
      </c>
      <c r="AM28" t="s">
        <v>1394</v>
      </c>
      <c r="AN28">
        <v>0</v>
      </c>
    </row>
    <row r="29" spans="1:40" x14ac:dyDescent="0.35">
      <c r="A29">
        <v>13691</v>
      </c>
      <c r="B29" t="s">
        <v>1385</v>
      </c>
      <c r="C29" t="s">
        <v>191</v>
      </c>
      <c r="D29" t="s">
        <v>1386</v>
      </c>
      <c r="E29" t="s">
        <v>1387</v>
      </c>
      <c r="F29" t="s">
        <v>1393</v>
      </c>
      <c r="G29" t="s">
        <v>1389</v>
      </c>
      <c r="H29" t="s">
        <v>1390</v>
      </c>
      <c r="I29">
        <v>1655</v>
      </c>
      <c r="J29">
        <v>0.12450600000000001</v>
      </c>
      <c r="K29">
        <v>1</v>
      </c>
      <c r="L29">
        <v>0.2</v>
      </c>
      <c r="M29">
        <v>7.0430999999999994E-2</v>
      </c>
      <c r="N29">
        <v>0.12956899999999999</v>
      </c>
      <c r="O29">
        <v>0.53011900000000001</v>
      </c>
      <c r="P29">
        <v>16733</v>
      </c>
      <c r="Q29">
        <v>0.49019499999999999</v>
      </c>
      <c r="R29">
        <v>6</v>
      </c>
      <c r="S29">
        <v>20457</v>
      </c>
      <c r="T29">
        <v>0.37690699999999999</v>
      </c>
      <c r="U29">
        <v>7</v>
      </c>
      <c r="V29">
        <v>9033</v>
      </c>
      <c r="W29">
        <v>0.72495699999999996</v>
      </c>
      <c r="X29">
        <v>4</v>
      </c>
      <c r="Y29">
        <v>4.41</v>
      </c>
      <c r="Z29">
        <v>0.84210499999999999</v>
      </c>
      <c r="AA29">
        <v>10.416</v>
      </c>
      <c r="AB29">
        <v>7.1260000000000003</v>
      </c>
      <c r="AC29">
        <v>0.339586</v>
      </c>
      <c r="AD29">
        <v>0.24623500000000001</v>
      </c>
      <c r="AE29">
        <v>9.3710000000000002E-2</v>
      </c>
      <c r="AF29">
        <v>0.19758300000000001</v>
      </c>
      <c r="AG29">
        <v>80</v>
      </c>
      <c r="AH29">
        <v>84</v>
      </c>
      <c r="AI29">
        <v>0.14311699999999999</v>
      </c>
      <c r="AJ29">
        <v>0.108761</v>
      </c>
      <c r="AK29">
        <v>8.8821999999999998E-2</v>
      </c>
      <c r="AL29" t="s">
        <v>1391</v>
      </c>
      <c r="AM29" t="s">
        <v>1394</v>
      </c>
      <c r="AN29">
        <v>0</v>
      </c>
    </row>
    <row r="30" spans="1:40" x14ac:dyDescent="0.35">
      <c r="A30">
        <v>13692</v>
      </c>
      <c r="B30" t="s">
        <v>1385</v>
      </c>
      <c r="C30" t="s">
        <v>71</v>
      </c>
      <c r="D30" t="s">
        <v>1386</v>
      </c>
      <c r="E30" t="s">
        <v>1387</v>
      </c>
      <c r="F30" t="s">
        <v>1393</v>
      </c>
      <c r="G30" t="s">
        <v>1389</v>
      </c>
      <c r="H30" t="s">
        <v>1390</v>
      </c>
      <c r="I30">
        <v>1814</v>
      </c>
      <c r="J30">
        <v>0.14752100000000001</v>
      </c>
      <c r="K30">
        <v>1</v>
      </c>
      <c r="L30">
        <v>0.2</v>
      </c>
      <c r="M30">
        <v>9.9793000000000007E-2</v>
      </c>
      <c r="N30">
        <v>0.100207</v>
      </c>
      <c r="O30">
        <v>0.53367200000000004</v>
      </c>
      <c r="P30">
        <v>18721</v>
      </c>
      <c r="Q30">
        <v>0.42965599999999998</v>
      </c>
      <c r="R30">
        <v>7</v>
      </c>
      <c r="S30">
        <v>21873</v>
      </c>
      <c r="T30">
        <v>0.33383200000000002</v>
      </c>
      <c r="U30">
        <v>8</v>
      </c>
      <c r="V30">
        <v>1639</v>
      </c>
      <c r="W30">
        <v>0.95009699999999997</v>
      </c>
      <c r="X30">
        <v>1</v>
      </c>
      <c r="Y30">
        <v>3.21</v>
      </c>
      <c r="Z30">
        <v>0.763158</v>
      </c>
      <c r="AA30">
        <v>10.788</v>
      </c>
      <c r="AB30">
        <v>7.3129999999999997</v>
      </c>
      <c r="AC30">
        <v>0.35800100000000001</v>
      </c>
      <c r="AD30">
        <v>0.15174599999999999</v>
      </c>
      <c r="AE30">
        <v>5.6398999999999998E-2</v>
      </c>
      <c r="AF30">
        <v>0.13175300000000001</v>
      </c>
      <c r="AG30">
        <v>84</v>
      </c>
      <c r="AH30">
        <v>84</v>
      </c>
      <c r="AI30">
        <v>0.141209</v>
      </c>
      <c r="AJ30">
        <v>3.3076000000000001E-2</v>
      </c>
      <c r="AK30">
        <v>9.8677000000000001E-2</v>
      </c>
      <c r="AL30" t="s">
        <v>1391</v>
      </c>
      <c r="AM30" t="s">
        <v>1394</v>
      </c>
      <c r="AN30">
        <v>0</v>
      </c>
    </row>
    <row r="31" spans="1:40" x14ac:dyDescent="0.35">
      <c r="A31">
        <v>13693</v>
      </c>
      <c r="B31" t="s">
        <v>1385</v>
      </c>
      <c r="C31" t="s">
        <v>223</v>
      </c>
      <c r="D31" t="s">
        <v>1386</v>
      </c>
      <c r="E31" t="s">
        <v>1387</v>
      </c>
      <c r="F31" t="s">
        <v>1393</v>
      </c>
      <c r="G31" t="s">
        <v>1389</v>
      </c>
      <c r="H31" t="s">
        <v>1390</v>
      </c>
      <c r="I31">
        <v>1790</v>
      </c>
      <c r="J31">
        <v>0.194632</v>
      </c>
      <c r="K31">
        <v>1</v>
      </c>
      <c r="L31">
        <v>0.2</v>
      </c>
      <c r="M31">
        <v>9.5047999999999994E-2</v>
      </c>
      <c r="N31">
        <v>0.104952</v>
      </c>
      <c r="O31">
        <v>0.48962099999999997</v>
      </c>
      <c r="P31">
        <v>19951</v>
      </c>
      <c r="Q31">
        <v>0.392266</v>
      </c>
      <c r="R31">
        <v>7</v>
      </c>
      <c r="S31">
        <v>22863</v>
      </c>
      <c r="T31">
        <v>0.30375200000000002</v>
      </c>
      <c r="U31">
        <v>8</v>
      </c>
      <c r="V31">
        <v>6014</v>
      </c>
      <c r="W31">
        <v>0.81690200000000002</v>
      </c>
      <c r="X31">
        <v>3</v>
      </c>
      <c r="Y31">
        <v>2.42</v>
      </c>
      <c r="Z31">
        <v>0.71118400000000004</v>
      </c>
      <c r="AA31">
        <v>10.035</v>
      </c>
      <c r="AB31">
        <v>6.9340000000000002</v>
      </c>
      <c r="AC31">
        <v>0.32069300000000001</v>
      </c>
      <c r="AD31">
        <v>0.14230999999999999</v>
      </c>
      <c r="AE31">
        <v>5.2672999999999998E-2</v>
      </c>
      <c r="AF31">
        <v>0.124581</v>
      </c>
      <c r="AG31">
        <v>85</v>
      </c>
      <c r="AH31">
        <v>84</v>
      </c>
      <c r="AI31">
        <v>0.15574199999999999</v>
      </c>
      <c r="AJ31">
        <v>4.5809999999999997E-2</v>
      </c>
      <c r="AK31">
        <v>7.8770999999999994E-2</v>
      </c>
      <c r="AL31" t="s">
        <v>1391</v>
      </c>
      <c r="AM31" t="s">
        <v>1394</v>
      </c>
      <c r="AN31">
        <v>0</v>
      </c>
    </row>
    <row r="32" spans="1:40" x14ac:dyDescent="0.35">
      <c r="A32">
        <v>13694</v>
      </c>
      <c r="B32" t="s">
        <v>1385</v>
      </c>
      <c r="C32" t="s">
        <v>245</v>
      </c>
      <c r="D32" t="s">
        <v>1386</v>
      </c>
      <c r="E32" t="s">
        <v>1387</v>
      </c>
      <c r="F32" t="s">
        <v>1393</v>
      </c>
      <c r="G32" t="s">
        <v>1389</v>
      </c>
      <c r="H32" t="s">
        <v>1390</v>
      </c>
      <c r="I32">
        <v>1857</v>
      </c>
      <c r="J32">
        <v>0.119161</v>
      </c>
      <c r="K32">
        <v>1</v>
      </c>
      <c r="L32">
        <v>0.2</v>
      </c>
      <c r="M32">
        <v>7.8516000000000002E-2</v>
      </c>
      <c r="N32">
        <v>0.12148399999999999</v>
      </c>
      <c r="O32">
        <v>0.62627900000000003</v>
      </c>
      <c r="P32">
        <v>11749</v>
      </c>
      <c r="Q32">
        <v>0.641984</v>
      </c>
      <c r="R32">
        <v>5</v>
      </c>
      <c r="S32">
        <v>11259</v>
      </c>
      <c r="T32">
        <v>0.65701600000000004</v>
      </c>
      <c r="U32">
        <v>4</v>
      </c>
      <c r="V32">
        <v>2699</v>
      </c>
      <c r="W32">
        <v>0.91783499999999996</v>
      </c>
      <c r="X32">
        <v>1</v>
      </c>
      <c r="Y32">
        <v>4.5199999999999996</v>
      </c>
      <c r="Z32">
        <v>0.84934200000000004</v>
      </c>
      <c r="AA32">
        <v>10.845000000000001</v>
      </c>
      <c r="AB32">
        <v>7.3419999999999996</v>
      </c>
      <c r="AC32">
        <v>0.36084699999999997</v>
      </c>
      <c r="AD32">
        <v>0.21531400000000001</v>
      </c>
      <c r="AE32">
        <v>8.1500000000000003E-2</v>
      </c>
      <c r="AF32">
        <v>0.17716699999999999</v>
      </c>
      <c r="AG32">
        <v>78</v>
      </c>
      <c r="AH32">
        <v>84</v>
      </c>
      <c r="AI32">
        <v>0.165043</v>
      </c>
      <c r="AJ32">
        <v>9.3160999999999994E-2</v>
      </c>
      <c r="AK32">
        <v>8.4005999999999997E-2</v>
      </c>
      <c r="AL32" t="s">
        <v>1391</v>
      </c>
      <c r="AM32" t="s">
        <v>1394</v>
      </c>
      <c r="AN32">
        <v>0</v>
      </c>
    </row>
    <row r="33" spans="1:40" x14ac:dyDescent="0.35">
      <c r="A33">
        <v>13695</v>
      </c>
      <c r="B33" t="s">
        <v>1385</v>
      </c>
      <c r="C33" t="s">
        <v>355</v>
      </c>
      <c r="D33" t="s">
        <v>1386</v>
      </c>
      <c r="E33" t="s">
        <v>1387</v>
      </c>
      <c r="F33" t="s">
        <v>1393</v>
      </c>
      <c r="G33" t="s">
        <v>1389</v>
      </c>
      <c r="H33" t="s">
        <v>1390</v>
      </c>
      <c r="I33">
        <v>1197</v>
      </c>
      <c r="J33">
        <v>8.6943999999999994E-2</v>
      </c>
      <c r="K33">
        <v>1</v>
      </c>
      <c r="L33">
        <v>0.2</v>
      </c>
      <c r="M33">
        <v>0.15936900000000001</v>
      </c>
      <c r="N33">
        <v>4.0631E-2</v>
      </c>
      <c r="O33">
        <v>0.64927299999999999</v>
      </c>
      <c r="P33">
        <v>9430</v>
      </c>
      <c r="Q33">
        <v>0.71258699999999997</v>
      </c>
      <c r="R33">
        <v>4</v>
      </c>
      <c r="S33">
        <v>8986</v>
      </c>
      <c r="T33">
        <v>0.72617399999999999</v>
      </c>
      <c r="U33">
        <v>4</v>
      </c>
      <c r="V33">
        <v>1909</v>
      </c>
      <c r="W33">
        <v>0.94187200000000004</v>
      </c>
      <c r="X33">
        <v>1</v>
      </c>
      <c r="Y33">
        <v>4.04</v>
      </c>
      <c r="Z33">
        <v>0.81776300000000002</v>
      </c>
      <c r="AA33">
        <v>12.18</v>
      </c>
      <c r="AB33">
        <v>7.6829999999999998</v>
      </c>
      <c r="AC33">
        <v>0.40425299999999997</v>
      </c>
      <c r="AD33">
        <v>0.15876100000000001</v>
      </c>
      <c r="AE33">
        <v>5.9168999999999999E-2</v>
      </c>
      <c r="AF33">
        <v>0.13700899999999999</v>
      </c>
      <c r="AG33">
        <v>92</v>
      </c>
      <c r="AH33">
        <v>84</v>
      </c>
      <c r="AI33">
        <v>0.15224599999999999</v>
      </c>
      <c r="AJ33">
        <v>7.8530000000000003E-2</v>
      </c>
      <c r="AK33">
        <v>5.8479999999999997E-2</v>
      </c>
      <c r="AL33" t="s">
        <v>1391</v>
      </c>
      <c r="AM33" t="s">
        <v>1394</v>
      </c>
      <c r="AN33">
        <v>0</v>
      </c>
    </row>
    <row r="34" spans="1:40" x14ac:dyDescent="0.35">
      <c r="A34">
        <v>13696</v>
      </c>
      <c r="B34" t="s">
        <v>1385</v>
      </c>
      <c r="C34" t="s">
        <v>199</v>
      </c>
      <c r="D34" t="s">
        <v>1386</v>
      </c>
      <c r="E34" t="s">
        <v>1387</v>
      </c>
      <c r="F34" t="s">
        <v>1393</v>
      </c>
      <c r="G34" t="s">
        <v>1389</v>
      </c>
      <c r="H34" t="s">
        <v>1390</v>
      </c>
      <c r="I34">
        <v>2750</v>
      </c>
      <c r="J34">
        <v>0.19625799999999999</v>
      </c>
      <c r="K34">
        <v>1</v>
      </c>
      <c r="L34">
        <v>0.2</v>
      </c>
      <c r="M34">
        <v>5.8525000000000001E-2</v>
      </c>
      <c r="N34">
        <v>0.14147499999999999</v>
      </c>
      <c r="O34">
        <v>0.54136499999999999</v>
      </c>
      <c r="P34">
        <v>16934</v>
      </c>
      <c r="Q34">
        <v>0.48406500000000002</v>
      </c>
      <c r="R34">
        <v>6</v>
      </c>
      <c r="S34">
        <v>21206</v>
      </c>
      <c r="T34">
        <v>0.35414899999999999</v>
      </c>
      <c r="U34">
        <v>7</v>
      </c>
      <c r="V34">
        <v>2742</v>
      </c>
      <c r="W34">
        <v>0.91652400000000001</v>
      </c>
      <c r="X34">
        <v>1</v>
      </c>
      <c r="Y34">
        <v>3.59</v>
      </c>
      <c r="Z34">
        <v>0.78815800000000003</v>
      </c>
      <c r="AA34">
        <v>11.436</v>
      </c>
      <c r="AB34">
        <v>7.3719999999999999</v>
      </c>
      <c r="AC34">
        <v>0.37175200000000003</v>
      </c>
      <c r="AD34">
        <v>7.9278000000000001E-2</v>
      </c>
      <c r="AE34">
        <v>2.7784E-2</v>
      </c>
      <c r="AF34">
        <v>7.3455000000000006E-2</v>
      </c>
      <c r="AG34">
        <v>78</v>
      </c>
      <c r="AH34">
        <v>84</v>
      </c>
      <c r="AI34">
        <v>0.14963499999999999</v>
      </c>
      <c r="AJ34">
        <v>4.0363999999999997E-2</v>
      </c>
      <c r="AK34">
        <v>3.3091000000000002E-2</v>
      </c>
      <c r="AL34" t="s">
        <v>1391</v>
      </c>
      <c r="AM34" t="s">
        <v>1394</v>
      </c>
      <c r="AN34">
        <v>0</v>
      </c>
    </row>
    <row r="35" spans="1:40" x14ac:dyDescent="0.35">
      <c r="A35">
        <v>13697</v>
      </c>
      <c r="B35" t="s">
        <v>1385</v>
      </c>
      <c r="C35" t="s">
        <v>165</v>
      </c>
      <c r="D35" t="s">
        <v>1386</v>
      </c>
      <c r="E35" t="s">
        <v>1387</v>
      </c>
      <c r="F35" t="s">
        <v>1393</v>
      </c>
      <c r="G35" t="s">
        <v>1389</v>
      </c>
      <c r="H35" t="s">
        <v>1390</v>
      </c>
      <c r="I35">
        <v>1442</v>
      </c>
      <c r="J35">
        <v>0.617259</v>
      </c>
      <c r="K35">
        <v>0.92</v>
      </c>
      <c r="L35">
        <v>0.3</v>
      </c>
      <c r="M35">
        <v>0.45419199999999998</v>
      </c>
      <c r="N35">
        <v>0</v>
      </c>
      <c r="O35">
        <v>0.64581999999999995</v>
      </c>
      <c r="P35">
        <v>4281</v>
      </c>
      <c r="Q35">
        <v>0.86949900000000002</v>
      </c>
      <c r="R35">
        <v>2</v>
      </c>
      <c r="S35">
        <v>1672</v>
      </c>
      <c r="T35">
        <v>0.94905399999999995</v>
      </c>
      <c r="U35">
        <v>1</v>
      </c>
      <c r="V35">
        <v>2455</v>
      </c>
      <c r="W35">
        <v>0.925238</v>
      </c>
      <c r="X35">
        <v>1</v>
      </c>
      <c r="Y35">
        <v>-3.77</v>
      </c>
      <c r="Z35">
        <v>0.30394700000000002</v>
      </c>
      <c r="AA35">
        <v>10.535</v>
      </c>
      <c r="AB35">
        <v>6.843</v>
      </c>
      <c r="AC35">
        <v>0.32192199999999999</v>
      </c>
      <c r="AD35">
        <v>0.69050400000000001</v>
      </c>
      <c r="AE35">
        <v>0.26913700000000002</v>
      </c>
      <c r="AF35">
        <v>0.40845999999999999</v>
      </c>
      <c r="AG35">
        <v>100</v>
      </c>
      <c r="AH35">
        <v>84</v>
      </c>
      <c r="AI35">
        <v>4.4228999999999997E-2</v>
      </c>
      <c r="AJ35">
        <v>0.230236</v>
      </c>
      <c r="AK35">
        <v>0.17822499999999999</v>
      </c>
      <c r="AL35" t="s">
        <v>1391</v>
      </c>
      <c r="AM35" t="s">
        <v>1394</v>
      </c>
      <c r="AN35">
        <v>0</v>
      </c>
    </row>
    <row r="36" spans="1:40" x14ac:dyDescent="0.35">
      <c r="A36">
        <v>13698</v>
      </c>
      <c r="B36" t="s">
        <v>1385</v>
      </c>
      <c r="C36" t="s">
        <v>323</v>
      </c>
      <c r="D36" t="s">
        <v>1386</v>
      </c>
      <c r="E36" t="s">
        <v>1387</v>
      </c>
      <c r="F36" t="s">
        <v>1393</v>
      </c>
      <c r="G36" t="s">
        <v>1389</v>
      </c>
      <c r="H36" t="s">
        <v>1390</v>
      </c>
      <c r="I36">
        <v>1650</v>
      </c>
      <c r="J36">
        <v>0.39228200000000002</v>
      </c>
      <c r="K36">
        <v>1</v>
      </c>
      <c r="L36">
        <v>0.24</v>
      </c>
      <c r="M36">
        <v>0.26632299999999998</v>
      </c>
      <c r="N36">
        <v>0</v>
      </c>
      <c r="O36">
        <v>0.60200900000000002</v>
      </c>
      <c r="P36">
        <v>10925</v>
      </c>
      <c r="Q36">
        <v>0.66708299999999998</v>
      </c>
      <c r="R36">
        <v>4</v>
      </c>
      <c r="S36">
        <v>7845</v>
      </c>
      <c r="T36">
        <v>0.76092099999999996</v>
      </c>
      <c r="U36">
        <v>3</v>
      </c>
      <c r="V36">
        <v>4993</v>
      </c>
      <c r="W36">
        <v>0.84797699999999998</v>
      </c>
      <c r="X36">
        <v>2</v>
      </c>
      <c r="Y36">
        <v>-1.1299999999999999</v>
      </c>
      <c r="Z36">
        <v>0.477632</v>
      </c>
      <c r="AA36">
        <v>9.484</v>
      </c>
      <c r="AB36">
        <v>6.96</v>
      </c>
      <c r="AC36">
        <v>0.31423400000000001</v>
      </c>
      <c r="AD36">
        <v>0.71517699999999995</v>
      </c>
      <c r="AE36">
        <v>0.27887899999999999</v>
      </c>
      <c r="AF36">
        <v>0.41697000000000001</v>
      </c>
      <c r="AG36">
        <v>100</v>
      </c>
      <c r="AH36">
        <v>84</v>
      </c>
      <c r="AI36">
        <v>6.6261E-2</v>
      </c>
      <c r="AJ36">
        <v>0.17272699999999999</v>
      </c>
      <c r="AK36">
        <v>0.24424199999999999</v>
      </c>
      <c r="AL36" t="s">
        <v>1391</v>
      </c>
      <c r="AM36" t="s">
        <v>1394</v>
      </c>
      <c r="AN36">
        <v>0</v>
      </c>
    </row>
    <row r="37" spans="1:40" x14ac:dyDescent="0.35">
      <c r="A37">
        <v>13699</v>
      </c>
      <c r="B37" t="s">
        <v>1385</v>
      </c>
      <c r="C37" t="s">
        <v>325</v>
      </c>
      <c r="D37" t="s">
        <v>1386</v>
      </c>
      <c r="E37" t="s">
        <v>1387</v>
      </c>
      <c r="F37" t="s">
        <v>1393</v>
      </c>
      <c r="G37" t="s">
        <v>1389</v>
      </c>
      <c r="H37" t="s">
        <v>1390</v>
      </c>
      <c r="I37">
        <v>1678</v>
      </c>
      <c r="J37">
        <v>0.22112399999999999</v>
      </c>
      <c r="K37">
        <v>1</v>
      </c>
      <c r="L37">
        <v>0.24</v>
      </c>
      <c r="M37">
        <v>0.18454699999999999</v>
      </c>
      <c r="N37">
        <v>5.5453000000000002E-2</v>
      </c>
      <c r="O37">
        <v>0.711476</v>
      </c>
      <c r="P37">
        <v>1621</v>
      </c>
      <c r="Q37">
        <v>0.95059300000000002</v>
      </c>
      <c r="R37">
        <v>1</v>
      </c>
      <c r="S37">
        <v>2682</v>
      </c>
      <c r="T37">
        <v>0.91830400000000001</v>
      </c>
      <c r="U37">
        <v>1</v>
      </c>
      <c r="V37">
        <v>969</v>
      </c>
      <c r="W37">
        <v>0.97050899999999996</v>
      </c>
      <c r="X37">
        <v>1</v>
      </c>
      <c r="Y37">
        <v>1.1100000000000001</v>
      </c>
      <c r="Z37">
        <v>0.625</v>
      </c>
      <c r="AA37">
        <v>9.0739999999999998</v>
      </c>
      <c r="AB37">
        <v>7.0209999999999999</v>
      </c>
      <c r="AC37">
        <v>0.31229000000000001</v>
      </c>
      <c r="AD37">
        <v>0.768177</v>
      </c>
      <c r="AE37">
        <v>0.29980699999999999</v>
      </c>
      <c r="AF37">
        <v>0.434446</v>
      </c>
      <c r="AG37">
        <v>88</v>
      </c>
      <c r="AH37">
        <v>84</v>
      </c>
      <c r="AI37">
        <v>4.9083000000000002E-2</v>
      </c>
      <c r="AJ37">
        <v>0.275924</v>
      </c>
      <c r="AK37">
        <v>0.158522</v>
      </c>
      <c r="AL37" t="s">
        <v>1391</v>
      </c>
      <c r="AM37" t="s">
        <v>1394</v>
      </c>
      <c r="AN37">
        <v>0</v>
      </c>
    </row>
    <row r="38" spans="1:40" x14ac:dyDescent="0.35">
      <c r="A38">
        <v>13700</v>
      </c>
      <c r="B38" t="s">
        <v>1385</v>
      </c>
      <c r="C38" t="s">
        <v>221</v>
      </c>
      <c r="D38" t="s">
        <v>1386</v>
      </c>
      <c r="E38" t="s">
        <v>1387</v>
      </c>
      <c r="F38" t="s">
        <v>1393</v>
      </c>
      <c r="G38" t="s">
        <v>1389</v>
      </c>
      <c r="H38" t="s">
        <v>1390</v>
      </c>
      <c r="I38">
        <v>1600</v>
      </c>
      <c r="J38">
        <v>0.34606999999999999</v>
      </c>
      <c r="K38">
        <v>1</v>
      </c>
      <c r="L38">
        <v>0.24</v>
      </c>
      <c r="M38">
        <v>0.30035899999999999</v>
      </c>
      <c r="N38">
        <v>0</v>
      </c>
      <c r="O38">
        <v>0.67524200000000001</v>
      </c>
      <c r="P38">
        <v>2893</v>
      </c>
      <c r="Q38">
        <v>0.91180000000000005</v>
      </c>
      <c r="R38">
        <v>2</v>
      </c>
      <c r="S38">
        <v>3048</v>
      </c>
      <c r="T38">
        <v>0.907138</v>
      </c>
      <c r="U38">
        <v>2</v>
      </c>
      <c r="V38">
        <v>2033</v>
      </c>
      <c r="W38">
        <v>0.93809399999999998</v>
      </c>
      <c r="X38">
        <v>1</v>
      </c>
      <c r="Y38">
        <v>-0.98</v>
      </c>
      <c r="Z38">
        <v>0.48749999999999999</v>
      </c>
      <c r="AA38">
        <v>8.9920000000000009</v>
      </c>
      <c r="AB38">
        <v>7.1340000000000003</v>
      </c>
      <c r="AC38">
        <v>0.31882700000000003</v>
      </c>
      <c r="AD38">
        <v>0.69671300000000003</v>
      </c>
      <c r="AE38">
        <v>0.271588</v>
      </c>
      <c r="AF38">
        <v>0.41062500000000002</v>
      </c>
      <c r="AG38">
        <v>100</v>
      </c>
      <c r="AH38">
        <v>84</v>
      </c>
      <c r="AI38">
        <v>4.3640999999999999E-2</v>
      </c>
      <c r="AJ38">
        <v>0.29249999999999998</v>
      </c>
      <c r="AK38">
        <v>0.11812499999999999</v>
      </c>
      <c r="AL38" t="s">
        <v>1391</v>
      </c>
      <c r="AM38" t="s">
        <v>1394</v>
      </c>
      <c r="AN38">
        <v>0</v>
      </c>
    </row>
    <row r="39" spans="1:40" x14ac:dyDescent="0.35">
      <c r="A39">
        <v>13701</v>
      </c>
      <c r="B39" t="s">
        <v>1385</v>
      </c>
      <c r="C39" t="s">
        <v>158</v>
      </c>
      <c r="D39" t="s">
        <v>1386</v>
      </c>
      <c r="E39" t="s">
        <v>1387</v>
      </c>
      <c r="F39" t="s">
        <v>1393</v>
      </c>
      <c r="G39" t="s">
        <v>1389</v>
      </c>
      <c r="H39" t="s">
        <v>1390</v>
      </c>
      <c r="I39">
        <v>1528</v>
      </c>
      <c r="J39">
        <v>0.21184900000000001</v>
      </c>
      <c r="K39">
        <v>1</v>
      </c>
      <c r="L39">
        <v>0.24</v>
      </c>
      <c r="M39">
        <v>0.120624</v>
      </c>
      <c r="N39">
        <v>0.119376</v>
      </c>
      <c r="O39">
        <v>0.577878</v>
      </c>
      <c r="P39">
        <v>10827</v>
      </c>
      <c r="Q39">
        <v>0.670072</v>
      </c>
      <c r="R39">
        <v>4</v>
      </c>
      <c r="S39">
        <v>10313</v>
      </c>
      <c r="T39">
        <v>0.68578399999999995</v>
      </c>
      <c r="U39">
        <v>4</v>
      </c>
      <c r="V39">
        <v>11071</v>
      </c>
      <c r="W39">
        <v>0.66293000000000002</v>
      </c>
      <c r="X39">
        <v>4</v>
      </c>
      <c r="Y39">
        <v>1.43</v>
      </c>
      <c r="Z39">
        <v>0.64605299999999999</v>
      </c>
      <c r="AA39">
        <v>9.8650000000000002</v>
      </c>
      <c r="AB39">
        <v>7.0839999999999996</v>
      </c>
      <c r="AC39">
        <v>0.328455</v>
      </c>
      <c r="AD39">
        <v>0.49657200000000001</v>
      </c>
      <c r="AE39">
        <v>0.19255900000000001</v>
      </c>
      <c r="AF39">
        <v>0.33180599999999999</v>
      </c>
      <c r="AG39">
        <v>80</v>
      </c>
      <c r="AH39">
        <v>84</v>
      </c>
      <c r="AI39">
        <v>3.5409999999999997E-2</v>
      </c>
      <c r="AJ39">
        <v>0.206152</v>
      </c>
      <c r="AK39">
        <v>0.12565399999999999</v>
      </c>
      <c r="AL39" t="s">
        <v>1391</v>
      </c>
      <c r="AM39" t="s">
        <v>1394</v>
      </c>
      <c r="AN39">
        <v>0</v>
      </c>
    </row>
    <row r="40" spans="1:40" x14ac:dyDescent="0.35">
      <c r="A40">
        <v>13702</v>
      </c>
      <c r="B40" t="s">
        <v>1385</v>
      </c>
      <c r="C40" t="s">
        <v>267</v>
      </c>
      <c r="D40" t="s">
        <v>1386</v>
      </c>
      <c r="E40" t="s">
        <v>1387</v>
      </c>
      <c r="F40" t="s">
        <v>1393</v>
      </c>
      <c r="G40" t="s">
        <v>1389</v>
      </c>
      <c r="H40" t="s">
        <v>1390</v>
      </c>
      <c r="I40">
        <v>1498</v>
      </c>
      <c r="J40">
        <v>0.485184</v>
      </c>
      <c r="K40">
        <v>1</v>
      </c>
      <c r="L40">
        <v>0.3</v>
      </c>
      <c r="M40">
        <v>0.13899400000000001</v>
      </c>
      <c r="N40">
        <v>0.16100600000000001</v>
      </c>
      <c r="O40">
        <v>0.62318200000000001</v>
      </c>
      <c r="P40">
        <v>8919</v>
      </c>
      <c r="Q40">
        <v>0.72817100000000001</v>
      </c>
      <c r="R40">
        <v>4</v>
      </c>
      <c r="S40">
        <v>6927</v>
      </c>
      <c r="T40">
        <v>0.78889600000000004</v>
      </c>
      <c r="U40">
        <v>3</v>
      </c>
      <c r="V40">
        <v>4943</v>
      </c>
      <c r="W40">
        <v>0.84950000000000003</v>
      </c>
      <c r="X40">
        <v>2</v>
      </c>
      <c r="Y40">
        <v>-0.44</v>
      </c>
      <c r="Z40">
        <v>0.52302599999999999</v>
      </c>
      <c r="AA40">
        <v>10.522</v>
      </c>
      <c r="AB40">
        <v>7.2370000000000001</v>
      </c>
      <c r="AC40">
        <v>0.34879900000000003</v>
      </c>
      <c r="AD40">
        <v>0.64074500000000001</v>
      </c>
      <c r="AE40">
        <v>0.24948899999999999</v>
      </c>
      <c r="AF40">
        <v>0.39052100000000001</v>
      </c>
      <c r="AG40">
        <v>71</v>
      </c>
      <c r="AH40">
        <v>84</v>
      </c>
      <c r="AI40">
        <v>5.3055999999999999E-2</v>
      </c>
      <c r="AJ40">
        <v>0.20894499999999999</v>
      </c>
      <c r="AK40">
        <v>0.18157499999999999</v>
      </c>
      <c r="AL40" t="s">
        <v>1391</v>
      </c>
      <c r="AM40" t="s">
        <v>1394</v>
      </c>
      <c r="AN40">
        <v>0</v>
      </c>
    </row>
    <row r="41" spans="1:40" x14ac:dyDescent="0.35">
      <c r="A41">
        <v>13703</v>
      </c>
      <c r="B41" t="s">
        <v>1385</v>
      </c>
      <c r="C41" t="s">
        <v>237</v>
      </c>
      <c r="D41" t="s">
        <v>1386</v>
      </c>
      <c r="E41" t="s">
        <v>1387</v>
      </c>
      <c r="F41" t="s">
        <v>1393</v>
      </c>
      <c r="G41" t="s">
        <v>1389</v>
      </c>
      <c r="H41" t="s">
        <v>1390</v>
      </c>
      <c r="I41">
        <v>1556</v>
      </c>
      <c r="J41">
        <v>0.165658</v>
      </c>
      <c r="K41">
        <v>1</v>
      </c>
      <c r="L41">
        <v>0.2</v>
      </c>
      <c r="M41">
        <v>0.145091</v>
      </c>
      <c r="N41">
        <v>5.4908999999999999E-2</v>
      </c>
      <c r="O41">
        <v>0.62215799999999999</v>
      </c>
      <c r="P41">
        <v>8313</v>
      </c>
      <c r="Q41">
        <v>0.74662200000000001</v>
      </c>
      <c r="R41">
        <v>3</v>
      </c>
      <c r="S41">
        <v>8582</v>
      </c>
      <c r="T41">
        <v>0.73846900000000004</v>
      </c>
      <c r="U41">
        <v>3</v>
      </c>
      <c r="V41">
        <v>6700</v>
      </c>
      <c r="W41">
        <v>0.79600300000000002</v>
      </c>
      <c r="X41">
        <v>3</v>
      </c>
      <c r="Y41">
        <v>1.95</v>
      </c>
      <c r="Z41">
        <v>0.68026299999999995</v>
      </c>
      <c r="AA41">
        <v>10.920999999999999</v>
      </c>
      <c r="AB41">
        <v>7.508</v>
      </c>
      <c r="AC41">
        <v>0.37339</v>
      </c>
      <c r="AD41">
        <v>0.37943300000000002</v>
      </c>
      <c r="AE41">
        <v>0.14630499999999999</v>
      </c>
      <c r="AF41">
        <v>0.27506399999999998</v>
      </c>
      <c r="AG41">
        <v>90</v>
      </c>
      <c r="AH41">
        <v>84</v>
      </c>
      <c r="AI41">
        <v>0.12973699999999999</v>
      </c>
      <c r="AJ41">
        <v>0.18637500000000001</v>
      </c>
      <c r="AK41">
        <v>8.8689000000000004E-2</v>
      </c>
      <c r="AL41" t="s">
        <v>1391</v>
      </c>
      <c r="AM41" t="s">
        <v>1394</v>
      </c>
      <c r="AN41">
        <v>0</v>
      </c>
    </row>
    <row r="42" spans="1:40" x14ac:dyDescent="0.35">
      <c r="A42">
        <v>13704</v>
      </c>
      <c r="B42" t="s">
        <v>1385</v>
      </c>
      <c r="C42" t="s">
        <v>243</v>
      </c>
      <c r="D42" t="s">
        <v>1386</v>
      </c>
      <c r="E42" t="s">
        <v>1387</v>
      </c>
      <c r="F42" t="s">
        <v>1393</v>
      </c>
      <c r="G42" t="s">
        <v>1389</v>
      </c>
      <c r="H42" t="s">
        <v>1390</v>
      </c>
      <c r="I42">
        <v>1795</v>
      </c>
      <c r="J42">
        <v>0.16153400000000001</v>
      </c>
      <c r="K42">
        <v>1</v>
      </c>
      <c r="L42">
        <v>0.2</v>
      </c>
      <c r="M42">
        <v>9.2629000000000003E-2</v>
      </c>
      <c r="N42">
        <v>0.10737099999999999</v>
      </c>
      <c r="O42">
        <v>0.54620299999999999</v>
      </c>
      <c r="P42">
        <v>17831</v>
      </c>
      <c r="Q42">
        <v>0.45679999999999998</v>
      </c>
      <c r="R42">
        <v>6</v>
      </c>
      <c r="S42">
        <v>16994</v>
      </c>
      <c r="T42">
        <v>0.48239799999999999</v>
      </c>
      <c r="U42">
        <v>6</v>
      </c>
      <c r="V42">
        <v>6540</v>
      </c>
      <c r="W42">
        <v>0.80087699999999995</v>
      </c>
      <c r="X42">
        <v>3</v>
      </c>
      <c r="Y42">
        <v>3.75</v>
      </c>
      <c r="Z42">
        <v>0.79868399999999995</v>
      </c>
      <c r="AA42">
        <v>10.845000000000001</v>
      </c>
      <c r="AB42">
        <v>7.3419999999999996</v>
      </c>
      <c r="AC42">
        <v>0.36084699999999997</v>
      </c>
      <c r="AD42">
        <v>0.19906499999999999</v>
      </c>
      <c r="AE42">
        <v>7.5083999999999998E-2</v>
      </c>
      <c r="AF42">
        <v>0.166017</v>
      </c>
      <c r="AG42">
        <v>83</v>
      </c>
      <c r="AH42">
        <v>84</v>
      </c>
      <c r="AI42">
        <v>0.17953</v>
      </c>
      <c r="AJ42">
        <v>9.4149999999999998E-2</v>
      </c>
      <c r="AK42">
        <v>7.1865999999999999E-2</v>
      </c>
      <c r="AL42" t="s">
        <v>1391</v>
      </c>
      <c r="AM42" t="s">
        <v>1394</v>
      </c>
      <c r="AN42">
        <v>0</v>
      </c>
    </row>
    <row r="43" spans="1:40" x14ac:dyDescent="0.35">
      <c r="A43">
        <v>13705</v>
      </c>
      <c r="B43" t="s">
        <v>1385</v>
      </c>
      <c r="C43" t="s">
        <v>263</v>
      </c>
      <c r="D43" t="s">
        <v>1386</v>
      </c>
      <c r="E43" t="s">
        <v>1387</v>
      </c>
      <c r="F43" t="s">
        <v>1393</v>
      </c>
      <c r="G43" t="s">
        <v>1389</v>
      </c>
      <c r="H43" t="s">
        <v>1390</v>
      </c>
      <c r="I43">
        <v>1450</v>
      </c>
      <c r="J43">
        <v>0.39335799999999999</v>
      </c>
      <c r="K43">
        <v>1</v>
      </c>
      <c r="L43">
        <v>0.3</v>
      </c>
      <c r="M43">
        <v>0.45507500000000001</v>
      </c>
      <c r="N43">
        <v>0</v>
      </c>
      <c r="O43">
        <v>0.58754600000000001</v>
      </c>
      <c r="P43">
        <v>7918</v>
      </c>
      <c r="Q43">
        <v>0.75866900000000004</v>
      </c>
      <c r="R43">
        <v>3</v>
      </c>
      <c r="S43">
        <v>7885</v>
      </c>
      <c r="T43">
        <v>0.75970099999999996</v>
      </c>
      <c r="U43">
        <v>3</v>
      </c>
      <c r="V43">
        <v>3322</v>
      </c>
      <c r="W43">
        <v>0.89885400000000004</v>
      </c>
      <c r="X43">
        <v>2</v>
      </c>
      <c r="Y43">
        <v>-3.72</v>
      </c>
      <c r="Z43">
        <v>0.30723699999999998</v>
      </c>
      <c r="AA43">
        <v>9.1780000000000008</v>
      </c>
      <c r="AB43">
        <v>6.9249999999999998</v>
      </c>
      <c r="AC43">
        <v>0.30725000000000002</v>
      </c>
      <c r="AD43">
        <v>0.5625</v>
      </c>
      <c r="AE43">
        <v>0.21859200000000001</v>
      </c>
      <c r="AF43">
        <v>0.36</v>
      </c>
      <c r="AG43">
        <v>100</v>
      </c>
      <c r="AH43">
        <v>84</v>
      </c>
      <c r="AI43">
        <v>4.2700000000000002E-2</v>
      </c>
      <c r="AJ43">
        <v>0.206897</v>
      </c>
      <c r="AK43">
        <v>0.15310299999999999</v>
      </c>
      <c r="AL43" t="s">
        <v>1391</v>
      </c>
      <c r="AM43" t="s">
        <v>1394</v>
      </c>
      <c r="AN43">
        <v>0</v>
      </c>
    </row>
    <row r="44" spans="1:40" x14ac:dyDescent="0.35">
      <c r="A44">
        <v>13706</v>
      </c>
      <c r="B44" t="s">
        <v>1385</v>
      </c>
      <c r="C44" t="s">
        <v>156</v>
      </c>
      <c r="D44" t="s">
        <v>1386</v>
      </c>
      <c r="E44" t="s">
        <v>1387</v>
      </c>
      <c r="F44" t="s">
        <v>1388</v>
      </c>
      <c r="G44" t="s">
        <v>1389</v>
      </c>
      <c r="H44" t="s">
        <v>1390</v>
      </c>
      <c r="I44">
        <v>1603</v>
      </c>
      <c r="J44">
        <v>0.53456199999999998</v>
      </c>
      <c r="K44">
        <v>1</v>
      </c>
      <c r="L44">
        <v>0.3</v>
      </c>
      <c r="M44">
        <v>0.28433399999999998</v>
      </c>
      <c r="N44">
        <v>1.5665999999999999E-2</v>
      </c>
      <c r="O44">
        <v>0.42460599999999998</v>
      </c>
      <c r="P44">
        <v>29457</v>
      </c>
      <c r="Q44">
        <v>0.10323599999999999</v>
      </c>
      <c r="R44">
        <v>10</v>
      </c>
      <c r="S44">
        <v>23005</v>
      </c>
      <c r="T44">
        <v>0.29942000000000002</v>
      </c>
      <c r="U44">
        <v>8</v>
      </c>
      <c r="V44">
        <v>15621</v>
      </c>
      <c r="W44">
        <v>0.52437199999999995</v>
      </c>
      <c r="X44">
        <v>6</v>
      </c>
      <c r="Y44">
        <v>-0.02</v>
      </c>
      <c r="Z44">
        <v>0.55065799999999998</v>
      </c>
      <c r="AA44">
        <v>10.241</v>
      </c>
      <c r="AB44">
        <v>6.91</v>
      </c>
      <c r="AC44">
        <v>0.32212600000000002</v>
      </c>
      <c r="AD44">
        <v>0.93132499999999996</v>
      </c>
      <c r="AE44">
        <v>0.36422900000000002</v>
      </c>
      <c r="AF44">
        <v>0.48222100000000001</v>
      </c>
      <c r="AG44">
        <v>98</v>
      </c>
      <c r="AH44">
        <v>84</v>
      </c>
      <c r="AI44">
        <v>3.9726999999999998E-2</v>
      </c>
      <c r="AJ44">
        <v>0.159077</v>
      </c>
      <c r="AK44">
        <v>0.32314399999999999</v>
      </c>
      <c r="AL44" t="s">
        <v>1391</v>
      </c>
      <c r="AM44" t="s">
        <v>1392</v>
      </c>
      <c r="AN44">
        <v>0</v>
      </c>
    </row>
    <row r="45" spans="1:40" x14ac:dyDescent="0.35">
      <c r="A45">
        <v>13707</v>
      </c>
      <c r="B45" t="s">
        <v>1385</v>
      </c>
      <c r="C45" t="s">
        <v>74</v>
      </c>
      <c r="D45" t="s">
        <v>1386</v>
      </c>
      <c r="E45" t="s">
        <v>1387</v>
      </c>
      <c r="F45" t="s">
        <v>1388</v>
      </c>
      <c r="G45" t="s">
        <v>1389</v>
      </c>
      <c r="H45" t="s">
        <v>1390</v>
      </c>
      <c r="I45">
        <v>1322</v>
      </c>
      <c r="J45">
        <v>0.25512499999999999</v>
      </c>
      <c r="K45">
        <v>1</v>
      </c>
      <c r="L45">
        <v>0.24</v>
      </c>
      <c r="M45">
        <v>0.14296400000000001</v>
      </c>
      <c r="N45">
        <v>9.7035999999999997E-2</v>
      </c>
      <c r="O45">
        <v>0.55003100000000005</v>
      </c>
      <c r="P45">
        <v>16231</v>
      </c>
      <c r="Q45">
        <v>0.50550499999999998</v>
      </c>
      <c r="R45">
        <v>6</v>
      </c>
      <c r="S45">
        <v>15192</v>
      </c>
      <c r="T45">
        <v>0.53721799999999997</v>
      </c>
      <c r="U45">
        <v>6</v>
      </c>
      <c r="V45">
        <v>9226</v>
      </c>
      <c r="W45">
        <v>0.71910799999999997</v>
      </c>
      <c r="X45">
        <v>4</v>
      </c>
      <c r="Y45">
        <v>1.35</v>
      </c>
      <c r="Z45">
        <v>0.64078900000000005</v>
      </c>
      <c r="AA45">
        <v>8.6479999999999997</v>
      </c>
      <c r="AB45">
        <v>6.6710000000000003</v>
      </c>
      <c r="AC45">
        <v>0.28186699999999998</v>
      </c>
      <c r="AD45">
        <v>0.80848200000000003</v>
      </c>
      <c r="AE45">
        <v>0.315722</v>
      </c>
      <c r="AF45">
        <v>0.44705</v>
      </c>
      <c r="AG45">
        <v>84</v>
      </c>
      <c r="AH45">
        <v>84</v>
      </c>
      <c r="AI45">
        <v>5.0796000000000001E-2</v>
      </c>
      <c r="AJ45">
        <v>0.19440199999999999</v>
      </c>
      <c r="AK45">
        <v>0.25264799999999998</v>
      </c>
      <c r="AL45" t="s">
        <v>1391</v>
      </c>
      <c r="AM45" t="s">
        <v>1392</v>
      </c>
      <c r="AN45">
        <v>0</v>
      </c>
    </row>
    <row r="46" spans="1:40" x14ac:dyDescent="0.35">
      <c r="A46">
        <v>13708</v>
      </c>
      <c r="B46" t="s">
        <v>1385</v>
      </c>
      <c r="C46" t="s">
        <v>93</v>
      </c>
      <c r="D46" t="s">
        <v>1386</v>
      </c>
      <c r="E46" t="s">
        <v>1387</v>
      </c>
      <c r="F46" t="s">
        <v>1388</v>
      </c>
      <c r="G46" t="s">
        <v>1389</v>
      </c>
      <c r="H46" t="s">
        <v>1390</v>
      </c>
      <c r="I46">
        <v>1349</v>
      </c>
      <c r="J46">
        <v>0.50834400000000002</v>
      </c>
      <c r="K46">
        <v>1</v>
      </c>
      <c r="L46">
        <v>0.3</v>
      </c>
      <c r="M46">
        <v>0.291881</v>
      </c>
      <c r="N46">
        <v>8.1189999999999995E-3</v>
      </c>
      <c r="O46">
        <v>0.454488</v>
      </c>
      <c r="P46">
        <v>25172</v>
      </c>
      <c r="Q46">
        <v>0.23333999999999999</v>
      </c>
      <c r="R46">
        <v>8</v>
      </c>
      <c r="S46">
        <v>22549</v>
      </c>
      <c r="T46">
        <v>0.31333100000000003</v>
      </c>
      <c r="U46">
        <v>8</v>
      </c>
      <c r="V46">
        <v>10543</v>
      </c>
      <c r="W46">
        <v>0.67898499999999995</v>
      </c>
      <c r="X46">
        <v>4</v>
      </c>
      <c r="Y46">
        <v>0.05</v>
      </c>
      <c r="Z46">
        <v>0.55526299999999995</v>
      </c>
      <c r="AA46">
        <v>9.7710000000000008</v>
      </c>
      <c r="AB46">
        <v>6.9669999999999996</v>
      </c>
      <c r="AC46">
        <v>0.31901000000000002</v>
      </c>
      <c r="AD46">
        <v>0.67577600000000004</v>
      </c>
      <c r="AE46">
        <v>0.26332100000000003</v>
      </c>
      <c r="AF46">
        <v>0.40326200000000001</v>
      </c>
      <c r="AG46">
        <v>98</v>
      </c>
      <c r="AH46">
        <v>84</v>
      </c>
      <c r="AI46">
        <v>2.3581000000000001E-2</v>
      </c>
      <c r="AJ46">
        <v>0.17049700000000001</v>
      </c>
      <c r="AK46">
        <v>0.232765</v>
      </c>
      <c r="AL46" t="s">
        <v>1391</v>
      </c>
      <c r="AM46" t="s">
        <v>1392</v>
      </c>
      <c r="AN46">
        <v>0</v>
      </c>
    </row>
    <row r="47" spans="1:40" x14ac:dyDescent="0.35">
      <c r="A47">
        <v>13709</v>
      </c>
      <c r="B47" t="s">
        <v>1385</v>
      </c>
      <c r="C47" t="s">
        <v>116</v>
      </c>
      <c r="D47" t="s">
        <v>1386</v>
      </c>
      <c r="E47" t="s">
        <v>1387</v>
      </c>
      <c r="F47" t="s">
        <v>1388</v>
      </c>
      <c r="G47" t="s">
        <v>1389</v>
      </c>
      <c r="H47" t="s">
        <v>1390</v>
      </c>
      <c r="I47">
        <v>1409</v>
      </c>
      <c r="J47">
        <v>0.41977799999999998</v>
      </c>
      <c r="K47">
        <v>1</v>
      </c>
      <c r="L47">
        <v>0.3</v>
      </c>
      <c r="M47">
        <v>0.276916</v>
      </c>
      <c r="N47">
        <v>2.3084E-2</v>
      </c>
      <c r="O47">
        <v>0.46174999999999999</v>
      </c>
      <c r="P47">
        <v>30698</v>
      </c>
      <c r="Q47">
        <v>6.5388000000000002E-2</v>
      </c>
      <c r="R47">
        <v>10</v>
      </c>
      <c r="S47">
        <v>17405</v>
      </c>
      <c r="T47">
        <v>0.46986</v>
      </c>
      <c r="U47">
        <v>6</v>
      </c>
      <c r="V47">
        <v>12977</v>
      </c>
      <c r="W47">
        <v>0.60492299999999999</v>
      </c>
      <c r="X47">
        <v>5</v>
      </c>
      <c r="Y47">
        <v>0.08</v>
      </c>
      <c r="Z47">
        <v>0.55723699999999998</v>
      </c>
      <c r="AA47">
        <v>9.4269999999999996</v>
      </c>
      <c r="AB47">
        <v>6.9080000000000004</v>
      </c>
      <c r="AC47">
        <v>0.30980799999999997</v>
      </c>
      <c r="AD47">
        <v>1.0331889999999999</v>
      </c>
      <c r="AE47">
        <v>0.40445199999999998</v>
      </c>
      <c r="AF47">
        <v>0.508162</v>
      </c>
      <c r="AG47">
        <v>96</v>
      </c>
      <c r="AH47">
        <v>84</v>
      </c>
      <c r="AI47">
        <v>1.3542E-2</v>
      </c>
      <c r="AJ47">
        <v>0.13200899999999999</v>
      </c>
      <c r="AK47">
        <v>0.37615300000000002</v>
      </c>
      <c r="AL47" t="s">
        <v>1391</v>
      </c>
      <c r="AM47" t="s">
        <v>1392</v>
      </c>
      <c r="AN47">
        <v>0</v>
      </c>
    </row>
    <row r="48" spans="1:40" x14ac:dyDescent="0.35">
      <c r="A48">
        <v>13710</v>
      </c>
      <c r="B48" t="s">
        <v>1385</v>
      </c>
      <c r="C48" t="s">
        <v>108</v>
      </c>
      <c r="D48" t="s">
        <v>1386</v>
      </c>
      <c r="E48" t="s">
        <v>1387</v>
      </c>
      <c r="F48" t="s">
        <v>1388</v>
      </c>
      <c r="G48" t="s">
        <v>1389</v>
      </c>
      <c r="H48" t="s">
        <v>1390</v>
      </c>
      <c r="I48">
        <v>1584</v>
      </c>
      <c r="J48">
        <v>0.425145</v>
      </c>
      <c r="K48">
        <v>1</v>
      </c>
      <c r="L48">
        <v>0.3</v>
      </c>
      <c r="M48">
        <v>0.37355500000000003</v>
      </c>
      <c r="N48">
        <v>0</v>
      </c>
      <c r="O48">
        <v>0.44495200000000001</v>
      </c>
      <c r="P48">
        <v>24669</v>
      </c>
      <c r="Q48">
        <v>0.24865000000000001</v>
      </c>
      <c r="R48">
        <v>8</v>
      </c>
      <c r="S48">
        <v>16801</v>
      </c>
      <c r="T48">
        <v>0.488286</v>
      </c>
      <c r="U48">
        <v>6</v>
      </c>
      <c r="V48">
        <v>16359</v>
      </c>
      <c r="W48">
        <v>0.50188900000000003</v>
      </c>
      <c r="X48">
        <v>6</v>
      </c>
      <c r="Y48">
        <v>-0.79</v>
      </c>
      <c r="Z48">
        <v>0.5</v>
      </c>
      <c r="AA48">
        <v>8.3529999999999998</v>
      </c>
      <c r="AB48">
        <v>6.6449999999999996</v>
      </c>
      <c r="AC48">
        <v>0.27566600000000002</v>
      </c>
      <c r="AD48">
        <v>0.73114800000000002</v>
      </c>
      <c r="AE48">
        <v>0.285186</v>
      </c>
      <c r="AF48">
        <v>0.422348</v>
      </c>
      <c r="AG48">
        <v>100</v>
      </c>
      <c r="AH48">
        <v>84</v>
      </c>
      <c r="AI48">
        <v>2.086E-2</v>
      </c>
      <c r="AJ48">
        <v>0.212121</v>
      </c>
      <c r="AK48">
        <v>0.210227</v>
      </c>
      <c r="AL48" t="s">
        <v>1391</v>
      </c>
      <c r="AM48" t="s">
        <v>1392</v>
      </c>
      <c r="AN48">
        <v>0</v>
      </c>
    </row>
    <row r="49" spans="1:40" x14ac:dyDescent="0.35">
      <c r="A49">
        <v>13711</v>
      </c>
      <c r="B49" t="s">
        <v>1385</v>
      </c>
      <c r="C49" t="s">
        <v>145</v>
      </c>
      <c r="D49" t="s">
        <v>1386</v>
      </c>
      <c r="E49" t="s">
        <v>1387</v>
      </c>
      <c r="F49" t="s">
        <v>1388</v>
      </c>
      <c r="G49" t="s">
        <v>1389</v>
      </c>
      <c r="H49" t="s">
        <v>1390</v>
      </c>
      <c r="I49">
        <v>1520</v>
      </c>
      <c r="J49">
        <v>0.424483</v>
      </c>
      <c r="K49">
        <v>1</v>
      </c>
      <c r="L49">
        <v>0.3</v>
      </c>
      <c r="M49">
        <v>0.37730000000000002</v>
      </c>
      <c r="N49">
        <v>0</v>
      </c>
      <c r="O49">
        <v>0.57554000000000005</v>
      </c>
      <c r="P49">
        <v>11657</v>
      </c>
      <c r="Q49">
        <v>0.64478899999999995</v>
      </c>
      <c r="R49">
        <v>5</v>
      </c>
      <c r="S49">
        <v>8529</v>
      </c>
      <c r="T49">
        <v>0.74008499999999999</v>
      </c>
      <c r="U49">
        <v>3</v>
      </c>
      <c r="V49">
        <v>6327</v>
      </c>
      <c r="W49">
        <v>0.80736699999999995</v>
      </c>
      <c r="X49">
        <v>3</v>
      </c>
      <c r="Y49">
        <v>-2.0099999999999998</v>
      </c>
      <c r="Z49">
        <v>0.41973700000000003</v>
      </c>
      <c r="AA49">
        <v>9.3339999999999996</v>
      </c>
      <c r="AB49">
        <v>6.8890000000000002</v>
      </c>
      <c r="AC49">
        <v>0.30711100000000002</v>
      </c>
      <c r="AD49">
        <v>0.64502199999999998</v>
      </c>
      <c r="AE49">
        <v>0.25117699999999998</v>
      </c>
      <c r="AF49">
        <v>0.39210499999999998</v>
      </c>
      <c r="AG49">
        <v>100</v>
      </c>
      <c r="AH49">
        <v>84</v>
      </c>
      <c r="AI49">
        <v>2.0395E-2</v>
      </c>
      <c r="AJ49">
        <v>0.216447</v>
      </c>
      <c r="AK49">
        <v>0.17565800000000001</v>
      </c>
      <c r="AL49" t="s">
        <v>1391</v>
      </c>
      <c r="AM49" t="s">
        <v>1392</v>
      </c>
      <c r="AN49">
        <v>0</v>
      </c>
    </row>
    <row r="50" spans="1:40" x14ac:dyDescent="0.35">
      <c r="A50">
        <v>13712</v>
      </c>
      <c r="B50" t="s">
        <v>1385</v>
      </c>
      <c r="C50" t="s">
        <v>297</v>
      </c>
      <c r="D50" t="s">
        <v>1386</v>
      </c>
      <c r="E50" t="s">
        <v>1387</v>
      </c>
      <c r="F50" t="s">
        <v>1388</v>
      </c>
      <c r="G50" t="s">
        <v>1389</v>
      </c>
      <c r="H50" t="s">
        <v>1390</v>
      </c>
      <c r="I50">
        <v>2750</v>
      </c>
      <c r="J50">
        <v>0.57470699999999997</v>
      </c>
      <c r="K50">
        <v>1</v>
      </c>
      <c r="L50">
        <v>0.24</v>
      </c>
      <c r="M50">
        <v>0.25875399999999998</v>
      </c>
      <c r="N50">
        <v>0</v>
      </c>
      <c r="O50">
        <v>0.54896500000000004</v>
      </c>
      <c r="P50">
        <v>15249</v>
      </c>
      <c r="Q50">
        <v>0.53542299999999998</v>
      </c>
      <c r="R50">
        <v>6</v>
      </c>
      <c r="S50">
        <v>12158</v>
      </c>
      <c r="T50">
        <v>0.62965199999999999</v>
      </c>
      <c r="U50">
        <v>5</v>
      </c>
      <c r="V50">
        <v>7365</v>
      </c>
      <c r="W50">
        <v>0.77574299999999996</v>
      </c>
      <c r="X50">
        <v>3</v>
      </c>
      <c r="Y50">
        <v>-0.26</v>
      </c>
      <c r="Z50">
        <v>0.53486800000000001</v>
      </c>
      <c r="AA50">
        <v>9.0500000000000007</v>
      </c>
      <c r="AB50">
        <v>6.82</v>
      </c>
      <c r="AC50">
        <v>0.29812</v>
      </c>
      <c r="AD50">
        <v>0.56427799999999995</v>
      </c>
      <c r="AE50">
        <v>0.21929399999999999</v>
      </c>
      <c r="AF50">
        <v>0.36072700000000002</v>
      </c>
      <c r="AG50">
        <v>100</v>
      </c>
      <c r="AH50">
        <v>84</v>
      </c>
      <c r="AI50">
        <v>6.8528000000000006E-2</v>
      </c>
      <c r="AJ50">
        <v>0.21818199999999999</v>
      </c>
      <c r="AK50">
        <v>0.14254500000000001</v>
      </c>
      <c r="AL50" t="s">
        <v>1391</v>
      </c>
      <c r="AM50" t="s">
        <v>1392</v>
      </c>
      <c r="AN50">
        <v>0</v>
      </c>
    </row>
    <row r="51" spans="1:40" x14ac:dyDescent="0.35">
      <c r="A51">
        <v>13713</v>
      </c>
      <c r="B51" t="s">
        <v>1385</v>
      </c>
      <c r="C51" t="s">
        <v>335</v>
      </c>
      <c r="D51" t="s">
        <v>1386</v>
      </c>
      <c r="E51" t="s">
        <v>1387</v>
      </c>
      <c r="F51" t="s">
        <v>1388</v>
      </c>
      <c r="G51" t="s">
        <v>1389</v>
      </c>
      <c r="H51" t="s">
        <v>1390</v>
      </c>
      <c r="I51">
        <v>1535</v>
      </c>
      <c r="J51">
        <v>0.48460300000000001</v>
      </c>
      <c r="K51">
        <v>1</v>
      </c>
      <c r="L51">
        <v>0.3</v>
      </c>
      <c r="M51">
        <v>0.27452599999999999</v>
      </c>
      <c r="N51">
        <v>2.5474E-2</v>
      </c>
      <c r="O51">
        <v>0.56412899999999999</v>
      </c>
      <c r="P51">
        <v>12615</v>
      </c>
      <c r="Q51">
        <v>0.61557200000000001</v>
      </c>
      <c r="R51">
        <v>5</v>
      </c>
      <c r="S51">
        <v>10398</v>
      </c>
      <c r="T51">
        <v>0.68319099999999999</v>
      </c>
      <c r="U51">
        <v>4</v>
      </c>
      <c r="V51">
        <v>9535</v>
      </c>
      <c r="W51">
        <v>0.70969400000000005</v>
      </c>
      <c r="X51">
        <v>4</v>
      </c>
      <c r="Y51">
        <v>-1.3</v>
      </c>
      <c r="Z51">
        <v>0.466447</v>
      </c>
      <c r="AA51">
        <v>10.068</v>
      </c>
      <c r="AB51">
        <v>6.8959999999999999</v>
      </c>
      <c r="AC51">
        <v>0.318575</v>
      </c>
      <c r="AD51">
        <v>0.77047299999999996</v>
      </c>
      <c r="AE51">
        <v>0.30071399999999998</v>
      </c>
      <c r="AF51">
        <v>0.43517899999999998</v>
      </c>
      <c r="AG51">
        <v>95</v>
      </c>
      <c r="AH51">
        <v>84</v>
      </c>
      <c r="AI51">
        <v>5.0425999999999999E-2</v>
      </c>
      <c r="AJ51">
        <v>0.200651</v>
      </c>
      <c r="AK51">
        <v>0.23452799999999999</v>
      </c>
      <c r="AL51" t="s">
        <v>1391</v>
      </c>
      <c r="AM51" t="s">
        <v>1392</v>
      </c>
      <c r="AN51">
        <v>0</v>
      </c>
    </row>
    <row r="52" spans="1:40" x14ac:dyDescent="0.35">
      <c r="A52">
        <v>13714</v>
      </c>
      <c r="B52" t="s">
        <v>1385</v>
      </c>
      <c r="C52" t="s">
        <v>100</v>
      </c>
      <c r="D52" t="s">
        <v>1386</v>
      </c>
      <c r="E52" t="s">
        <v>1387</v>
      </c>
      <c r="F52" t="s">
        <v>1388</v>
      </c>
      <c r="G52" t="s">
        <v>1389</v>
      </c>
      <c r="H52" t="s">
        <v>1390</v>
      </c>
      <c r="I52">
        <v>1349</v>
      </c>
      <c r="J52">
        <v>0.24847</v>
      </c>
      <c r="K52">
        <v>1</v>
      </c>
      <c r="L52">
        <v>0.24</v>
      </c>
      <c r="M52">
        <v>0.107144</v>
      </c>
      <c r="N52">
        <v>0.132856</v>
      </c>
      <c r="O52">
        <v>0.68590200000000001</v>
      </c>
      <c r="P52">
        <v>4637</v>
      </c>
      <c r="Q52">
        <v>0.85864200000000002</v>
      </c>
      <c r="R52">
        <v>2</v>
      </c>
      <c r="S52">
        <v>3499</v>
      </c>
      <c r="T52">
        <v>0.89337999999999995</v>
      </c>
      <c r="U52">
        <v>2</v>
      </c>
      <c r="V52">
        <v>4926</v>
      </c>
      <c r="W52">
        <v>0.85001800000000005</v>
      </c>
      <c r="X52">
        <v>2</v>
      </c>
      <c r="Y52">
        <v>2.33</v>
      </c>
      <c r="Z52">
        <v>0.70526299999999997</v>
      </c>
      <c r="AA52">
        <v>9.798</v>
      </c>
      <c r="AB52">
        <v>7.4329999999999998</v>
      </c>
      <c r="AC52">
        <v>0.35143200000000002</v>
      </c>
      <c r="AD52">
        <v>0.63515200000000005</v>
      </c>
      <c r="AE52">
        <v>0.24728</v>
      </c>
      <c r="AF52">
        <v>0.388436</v>
      </c>
      <c r="AG52">
        <v>74</v>
      </c>
      <c r="AH52">
        <v>84</v>
      </c>
      <c r="AI52">
        <v>2.7428000000000001E-2</v>
      </c>
      <c r="AJ52">
        <v>0.230541</v>
      </c>
      <c r="AK52">
        <v>0.15789500000000001</v>
      </c>
      <c r="AL52" t="s">
        <v>1391</v>
      </c>
      <c r="AM52" t="s">
        <v>1392</v>
      </c>
      <c r="AN52">
        <v>0</v>
      </c>
    </row>
    <row r="53" spans="1:40" x14ac:dyDescent="0.35">
      <c r="A53">
        <v>13715</v>
      </c>
      <c r="B53" t="s">
        <v>1385</v>
      </c>
      <c r="C53" t="s">
        <v>381</v>
      </c>
      <c r="D53" t="s">
        <v>1386</v>
      </c>
      <c r="E53" t="s">
        <v>1387</v>
      </c>
      <c r="F53" t="s">
        <v>1388</v>
      </c>
      <c r="G53" t="s">
        <v>1389</v>
      </c>
      <c r="H53" t="s">
        <v>1390</v>
      </c>
      <c r="I53">
        <v>1476</v>
      </c>
      <c r="J53">
        <v>0.69620000000000004</v>
      </c>
      <c r="K53">
        <v>1</v>
      </c>
      <c r="L53">
        <v>0.3</v>
      </c>
      <c r="M53">
        <v>0.484846</v>
      </c>
      <c r="N53">
        <v>0</v>
      </c>
      <c r="O53">
        <v>0.623081</v>
      </c>
      <c r="P53">
        <v>5762</v>
      </c>
      <c r="Q53">
        <v>0.82436200000000004</v>
      </c>
      <c r="R53">
        <v>3</v>
      </c>
      <c r="S53">
        <v>3406</v>
      </c>
      <c r="T53">
        <v>0.89621700000000004</v>
      </c>
      <c r="U53">
        <v>2</v>
      </c>
      <c r="V53">
        <v>5035</v>
      </c>
      <c r="W53">
        <v>0.84669799999999995</v>
      </c>
      <c r="X53">
        <v>2</v>
      </c>
      <c r="Y53">
        <v>-2.37</v>
      </c>
      <c r="Z53">
        <v>0.39605299999999999</v>
      </c>
      <c r="AA53">
        <v>8.4749999999999996</v>
      </c>
      <c r="AB53">
        <v>6.7990000000000004</v>
      </c>
      <c r="AC53">
        <v>0.28807300000000002</v>
      </c>
      <c r="AD53">
        <v>0.60609400000000002</v>
      </c>
      <c r="AE53">
        <v>0.23580599999999999</v>
      </c>
      <c r="AF53">
        <v>0.37737100000000001</v>
      </c>
      <c r="AG53">
        <v>100</v>
      </c>
      <c r="AH53">
        <v>84</v>
      </c>
      <c r="AI53">
        <v>1.6315E-2</v>
      </c>
      <c r="AJ53">
        <v>0.20460700000000001</v>
      </c>
      <c r="AK53">
        <v>0.172764</v>
      </c>
      <c r="AL53" t="s">
        <v>1391</v>
      </c>
      <c r="AM53" t="s">
        <v>1392</v>
      </c>
      <c r="AN53">
        <v>0</v>
      </c>
    </row>
    <row r="54" spans="1:40" x14ac:dyDescent="0.35">
      <c r="A54">
        <v>13716</v>
      </c>
      <c r="B54" t="s">
        <v>1385</v>
      </c>
      <c r="C54" t="s">
        <v>182</v>
      </c>
      <c r="D54" t="s">
        <v>1386</v>
      </c>
      <c r="E54" t="s">
        <v>1387</v>
      </c>
      <c r="F54" t="s">
        <v>1388</v>
      </c>
      <c r="G54" t="s">
        <v>1389</v>
      </c>
      <c r="H54" t="s">
        <v>1390</v>
      </c>
      <c r="I54">
        <v>1517</v>
      </c>
      <c r="J54">
        <v>0.57693000000000005</v>
      </c>
      <c r="K54">
        <v>1</v>
      </c>
      <c r="L54">
        <v>0.3</v>
      </c>
      <c r="M54">
        <v>0.37740800000000002</v>
      </c>
      <c r="N54">
        <v>0</v>
      </c>
      <c r="O54">
        <v>0.66197300000000003</v>
      </c>
      <c r="P54">
        <v>4438</v>
      </c>
      <c r="Q54">
        <v>0.86471100000000001</v>
      </c>
      <c r="R54">
        <v>2</v>
      </c>
      <c r="S54">
        <v>2178</v>
      </c>
      <c r="T54">
        <v>0.93361799999999995</v>
      </c>
      <c r="U54">
        <v>1</v>
      </c>
      <c r="V54">
        <v>2839</v>
      </c>
      <c r="W54">
        <v>0.91356899999999996</v>
      </c>
      <c r="X54">
        <v>1</v>
      </c>
      <c r="Y54">
        <v>-1.64</v>
      </c>
      <c r="Z54">
        <v>0.444079</v>
      </c>
      <c r="AA54">
        <v>8.8420000000000005</v>
      </c>
      <c r="AB54">
        <v>6.944</v>
      </c>
      <c r="AC54">
        <v>0.30352800000000002</v>
      </c>
      <c r="AD54">
        <v>0.73569799999999996</v>
      </c>
      <c r="AE54">
        <v>0.28698200000000001</v>
      </c>
      <c r="AF54">
        <v>0.42386299999999999</v>
      </c>
      <c r="AG54">
        <v>100</v>
      </c>
      <c r="AH54">
        <v>84</v>
      </c>
      <c r="AI54">
        <v>3.5193000000000002E-2</v>
      </c>
      <c r="AJ54">
        <v>0.21226100000000001</v>
      </c>
      <c r="AK54">
        <v>0.21160200000000001</v>
      </c>
      <c r="AL54" t="s">
        <v>1391</v>
      </c>
      <c r="AM54" t="s">
        <v>1392</v>
      </c>
      <c r="AN54">
        <v>0</v>
      </c>
    </row>
    <row r="55" spans="1:40" x14ac:dyDescent="0.35">
      <c r="A55">
        <v>13717</v>
      </c>
      <c r="B55" t="s">
        <v>1385</v>
      </c>
      <c r="C55" t="s">
        <v>271</v>
      </c>
      <c r="D55" t="s">
        <v>1386</v>
      </c>
      <c r="E55" t="s">
        <v>1387</v>
      </c>
      <c r="F55" t="s">
        <v>1388</v>
      </c>
      <c r="G55" t="s">
        <v>1389</v>
      </c>
      <c r="H55" t="s">
        <v>1390</v>
      </c>
      <c r="I55">
        <v>1514</v>
      </c>
      <c r="J55">
        <v>0.395565</v>
      </c>
      <c r="K55">
        <v>1</v>
      </c>
      <c r="L55">
        <v>0.3</v>
      </c>
      <c r="M55">
        <v>0.176203</v>
      </c>
      <c r="N55">
        <v>0.123797</v>
      </c>
      <c r="O55">
        <v>0.66925800000000002</v>
      </c>
      <c r="P55">
        <v>4195</v>
      </c>
      <c r="Q55">
        <v>0.87212199999999995</v>
      </c>
      <c r="R55">
        <v>2</v>
      </c>
      <c r="S55">
        <v>3419</v>
      </c>
      <c r="T55">
        <v>0.89582099999999998</v>
      </c>
      <c r="U55">
        <v>2</v>
      </c>
      <c r="V55">
        <v>4065</v>
      </c>
      <c r="W55">
        <v>0.87621899999999997</v>
      </c>
      <c r="X55">
        <v>2</v>
      </c>
      <c r="Y55">
        <v>0.88</v>
      </c>
      <c r="Z55">
        <v>0.60986799999999997</v>
      </c>
      <c r="AA55">
        <v>8.4469999999999992</v>
      </c>
      <c r="AB55">
        <v>6.9390000000000001</v>
      </c>
      <c r="AC55">
        <v>0.29727399999999998</v>
      </c>
      <c r="AD55">
        <v>0.62620799999999999</v>
      </c>
      <c r="AE55">
        <v>0.24374899999999999</v>
      </c>
      <c r="AF55">
        <v>0.385073</v>
      </c>
      <c r="AG55">
        <v>76</v>
      </c>
      <c r="AH55">
        <v>84</v>
      </c>
      <c r="AI55">
        <v>4.8716000000000002E-2</v>
      </c>
      <c r="AJ55">
        <v>0.204095</v>
      </c>
      <c r="AK55">
        <v>0.180978</v>
      </c>
      <c r="AL55" t="s">
        <v>1391</v>
      </c>
      <c r="AM55" t="s">
        <v>1392</v>
      </c>
      <c r="AN55">
        <v>0</v>
      </c>
    </row>
    <row r="56" spans="1:40" x14ac:dyDescent="0.35">
      <c r="A56">
        <v>13718</v>
      </c>
      <c r="B56" t="s">
        <v>1385</v>
      </c>
      <c r="C56" t="s">
        <v>128</v>
      </c>
      <c r="D56" t="s">
        <v>1386</v>
      </c>
      <c r="E56" t="s">
        <v>1387</v>
      </c>
      <c r="F56" t="s">
        <v>1388</v>
      </c>
      <c r="G56" t="s">
        <v>1389</v>
      </c>
      <c r="H56" t="s">
        <v>1390</v>
      </c>
      <c r="I56">
        <v>1405</v>
      </c>
      <c r="J56">
        <v>0.26912700000000001</v>
      </c>
      <c r="K56">
        <v>1</v>
      </c>
      <c r="L56">
        <v>0.24</v>
      </c>
      <c r="M56">
        <v>0.289551</v>
      </c>
      <c r="N56">
        <v>0</v>
      </c>
      <c r="O56">
        <v>0.51457900000000001</v>
      </c>
      <c r="P56">
        <v>18198</v>
      </c>
      <c r="Q56">
        <v>0.44560699999999998</v>
      </c>
      <c r="R56">
        <v>7</v>
      </c>
      <c r="S56">
        <v>13357</v>
      </c>
      <c r="T56">
        <v>0.59310600000000002</v>
      </c>
      <c r="U56">
        <v>5</v>
      </c>
      <c r="V56">
        <v>11402</v>
      </c>
      <c r="W56">
        <v>0.65290599999999999</v>
      </c>
      <c r="X56">
        <v>4</v>
      </c>
      <c r="Y56">
        <v>0.25</v>
      </c>
      <c r="Z56">
        <v>0.56842099999999995</v>
      </c>
      <c r="AA56">
        <v>8.2289999999999992</v>
      </c>
      <c r="AB56">
        <v>6.8490000000000002</v>
      </c>
      <c r="AC56">
        <v>0.28782799999999997</v>
      </c>
      <c r="AD56">
        <v>0.555925</v>
      </c>
      <c r="AE56">
        <v>0.21599599999999999</v>
      </c>
      <c r="AF56">
        <v>0.35729499999999997</v>
      </c>
      <c r="AG56">
        <v>100</v>
      </c>
      <c r="AH56">
        <v>84</v>
      </c>
      <c r="AI56">
        <v>2.9243999999999999E-2</v>
      </c>
      <c r="AJ56">
        <v>0.18434200000000001</v>
      </c>
      <c r="AK56">
        <v>0.172954</v>
      </c>
      <c r="AL56" t="s">
        <v>1391</v>
      </c>
      <c r="AM56" t="s">
        <v>1392</v>
      </c>
      <c r="AN56">
        <v>0</v>
      </c>
    </row>
    <row r="57" spans="1:40" x14ac:dyDescent="0.35">
      <c r="A57">
        <v>13719</v>
      </c>
      <c r="B57" t="s">
        <v>1385</v>
      </c>
      <c r="C57" t="s">
        <v>229</v>
      </c>
      <c r="D57" t="s">
        <v>1386</v>
      </c>
      <c r="E57" t="s">
        <v>1387</v>
      </c>
      <c r="F57" t="s">
        <v>1388</v>
      </c>
      <c r="G57" t="s">
        <v>1389</v>
      </c>
      <c r="H57" t="s">
        <v>1390</v>
      </c>
      <c r="I57">
        <v>2498</v>
      </c>
      <c r="J57">
        <v>0.54243600000000003</v>
      </c>
      <c r="K57">
        <v>1</v>
      </c>
      <c r="L57">
        <v>0.24</v>
      </c>
      <c r="M57">
        <v>0.27152300000000001</v>
      </c>
      <c r="N57">
        <v>0</v>
      </c>
      <c r="O57">
        <v>0.58562700000000001</v>
      </c>
      <c r="P57">
        <v>11186</v>
      </c>
      <c r="Q57">
        <v>0.65915400000000002</v>
      </c>
      <c r="R57">
        <v>4</v>
      </c>
      <c r="S57">
        <v>10298</v>
      </c>
      <c r="T57">
        <v>0.68624200000000002</v>
      </c>
      <c r="U57">
        <v>4</v>
      </c>
      <c r="V57">
        <v>8158</v>
      </c>
      <c r="W57">
        <v>0.75158400000000003</v>
      </c>
      <c r="X57">
        <v>3</v>
      </c>
      <c r="Y57">
        <v>-0.04</v>
      </c>
      <c r="Z57">
        <v>0.549342</v>
      </c>
      <c r="AA57">
        <v>9.6639999999999997</v>
      </c>
      <c r="AB57">
        <v>7.1280000000000001</v>
      </c>
      <c r="AC57">
        <v>0.32847100000000001</v>
      </c>
      <c r="AD57">
        <v>0.67426299999999995</v>
      </c>
      <c r="AE57">
        <v>0.26272400000000001</v>
      </c>
      <c r="AF57">
        <v>0.40272200000000002</v>
      </c>
      <c r="AG57">
        <v>100</v>
      </c>
      <c r="AH57">
        <v>84</v>
      </c>
      <c r="AI57">
        <v>6.9794999999999996E-2</v>
      </c>
      <c r="AJ57">
        <v>0.245396</v>
      </c>
      <c r="AK57">
        <v>0.15732599999999999</v>
      </c>
      <c r="AL57" t="s">
        <v>1391</v>
      </c>
      <c r="AM57" t="s">
        <v>1392</v>
      </c>
      <c r="AN57">
        <v>0</v>
      </c>
    </row>
    <row r="58" spans="1:40" x14ac:dyDescent="0.35">
      <c r="A58">
        <v>13720</v>
      </c>
      <c r="B58" t="s">
        <v>1385</v>
      </c>
      <c r="C58" t="s">
        <v>136</v>
      </c>
      <c r="D58" t="s">
        <v>1386</v>
      </c>
      <c r="E58" t="s">
        <v>1387</v>
      </c>
      <c r="F58" t="s">
        <v>1388</v>
      </c>
      <c r="G58" t="s">
        <v>1389</v>
      </c>
      <c r="H58" t="s">
        <v>1390</v>
      </c>
      <c r="I58">
        <v>1459</v>
      </c>
      <c r="J58">
        <v>0.20273099999999999</v>
      </c>
      <c r="K58">
        <v>1</v>
      </c>
      <c r="L58">
        <v>0.24</v>
      </c>
      <c r="M58">
        <v>8.8352E-2</v>
      </c>
      <c r="N58">
        <v>0.15164800000000001</v>
      </c>
      <c r="O58">
        <v>0.72371600000000003</v>
      </c>
      <c r="P58">
        <v>917</v>
      </c>
      <c r="Q58">
        <v>0.97206400000000004</v>
      </c>
      <c r="R58">
        <v>1</v>
      </c>
      <c r="S58">
        <v>1134</v>
      </c>
      <c r="T58">
        <v>0.96546699999999996</v>
      </c>
      <c r="U58">
        <v>1</v>
      </c>
      <c r="V58">
        <v>1242</v>
      </c>
      <c r="W58">
        <v>0.96219200000000005</v>
      </c>
      <c r="X58">
        <v>1</v>
      </c>
      <c r="Y58">
        <v>2.1</v>
      </c>
      <c r="Z58">
        <v>0.69013199999999997</v>
      </c>
      <c r="AA58">
        <v>8.8879999999999999</v>
      </c>
      <c r="AB58">
        <v>7.1319999999999997</v>
      </c>
      <c r="AC58">
        <v>0.31713400000000003</v>
      </c>
      <c r="AD58">
        <v>0.64487000000000005</v>
      </c>
      <c r="AE58">
        <v>0.25111800000000001</v>
      </c>
      <c r="AF58">
        <v>0.39204899999999998</v>
      </c>
      <c r="AG58">
        <v>68</v>
      </c>
      <c r="AH58">
        <v>84</v>
      </c>
      <c r="AI58">
        <v>5.2921000000000003E-2</v>
      </c>
      <c r="AJ58">
        <v>0.23303599999999999</v>
      </c>
      <c r="AK58">
        <v>0.15901299999999999</v>
      </c>
      <c r="AL58" t="s">
        <v>1391</v>
      </c>
      <c r="AM58" t="s">
        <v>1392</v>
      </c>
      <c r="AN58">
        <v>0</v>
      </c>
    </row>
    <row r="59" spans="1:40" x14ac:dyDescent="0.35">
      <c r="A59">
        <v>13721</v>
      </c>
      <c r="B59" t="s">
        <v>1385</v>
      </c>
      <c r="C59" t="s">
        <v>211</v>
      </c>
      <c r="D59" t="s">
        <v>1386</v>
      </c>
      <c r="E59" t="s">
        <v>1387</v>
      </c>
      <c r="F59" t="s">
        <v>1388</v>
      </c>
      <c r="G59" t="s">
        <v>1389</v>
      </c>
      <c r="H59" t="s">
        <v>1390</v>
      </c>
      <c r="I59">
        <v>1725</v>
      </c>
      <c r="J59">
        <v>0.26932</v>
      </c>
      <c r="K59">
        <v>1</v>
      </c>
      <c r="L59">
        <v>0.24</v>
      </c>
      <c r="M59">
        <v>0.101864</v>
      </c>
      <c r="N59">
        <v>0.13813600000000001</v>
      </c>
      <c r="O59">
        <v>0.574963</v>
      </c>
      <c r="P59">
        <v>13932</v>
      </c>
      <c r="Q59">
        <v>0.57543699999999998</v>
      </c>
      <c r="R59">
        <v>5</v>
      </c>
      <c r="S59">
        <v>10906</v>
      </c>
      <c r="T59">
        <v>0.66778499999999996</v>
      </c>
      <c r="U59">
        <v>4</v>
      </c>
      <c r="V59">
        <v>12097</v>
      </c>
      <c r="W59">
        <v>0.63173299999999999</v>
      </c>
      <c r="X59">
        <v>5</v>
      </c>
      <c r="Y59">
        <v>2.06</v>
      </c>
      <c r="Z59">
        <v>0.6875</v>
      </c>
      <c r="AA59">
        <v>8.3160000000000007</v>
      </c>
      <c r="AB59">
        <v>6.9349999999999996</v>
      </c>
      <c r="AC59">
        <v>0.295039</v>
      </c>
      <c r="AD59">
        <v>0.79127700000000001</v>
      </c>
      <c r="AE59">
        <v>0.30892900000000001</v>
      </c>
      <c r="AF59">
        <v>0.44173899999999999</v>
      </c>
      <c r="AG59">
        <v>77</v>
      </c>
      <c r="AH59">
        <v>84</v>
      </c>
      <c r="AI59">
        <v>3.0075000000000001E-2</v>
      </c>
      <c r="AJ59">
        <v>0.227826</v>
      </c>
      <c r="AK59">
        <v>0.21391299999999999</v>
      </c>
      <c r="AL59" t="s">
        <v>1391</v>
      </c>
      <c r="AM59" t="s">
        <v>1392</v>
      </c>
      <c r="AN59">
        <v>0</v>
      </c>
    </row>
    <row r="60" spans="1:40" x14ac:dyDescent="0.35">
      <c r="A60">
        <v>13722</v>
      </c>
      <c r="B60" t="s">
        <v>1385</v>
      </c>
      <c r="C60" t="s">
        <v>161</v>
      </c>
      <c r="D60" t="s">
        <v>1386</v>
      </c>
      <c r="E60" t="s">
        <v>1387</v>
      </c>
      <c r="F60" t="s">
        <v>1388</v>
      </c>
      <c r="G60" t="s">
        <v>1389</v>
      </c>
      <c r="H60" t="s">
        <v>1390</v>
      </c>
      <c r="I60">
        <v>1455</v>
      </c>
      <c r="J60">
        <v>0.15540100000000001</v>
      </c>
      <c r="K60">
        <v>1</v>
      </c>
      <c r="L60">
        <v>0.2</v>
      </c>
      <c r="M60">
        <v>4.0443E-2</v>
      </c>
      <c r="N60">
        <v>0.159557</v>
      </c>
      <c r="O60">
        <v>0.69720499999999996</v>
      </c>
      <c r="P60">
        <v>2317</v>
      </c>
      <c r="Q60">
        <v>0.92936700000000005</v>
      </c>
      <c r="R60">
        <v>1</v>
      </c>
      <c r="S60">
        <v>2328</v>
      </c>
      <c r="T60">
        <v>0.92907300000000004</v>
      </c>
      <c r="U60">
        <v>1</v>
      </c>
      <c r="V60">
        <v>3690</v>
      </c>
      <c r="W60">
        <v>0.88764299999999996</v>
      </c>
      <c r="X60">
        <v>2</v>
      </c>
      <c r="Y60">
        <v>2.44</v>
      </c>
      <c r="Z60">
        <v>0.71250000000000002</v>
      </c>
      <c r="AA60">
        <v>8.8640000000000008</v>
      </c>
      <c r="AB60">
        <v>7.1079999999999997</v>
      </c>
      <c r="AC60">
        <v>0.31512499999999999</v>
      </c>
      <c r="AD60">
        <v>0.53481000000000001</v>
      </c>
      <c r="AE60">
        <v>0.20765800000000001</v>
      </c>
      <c r="AF60">
        <v>0.34845399999999999</v>
      </c>
      <c r="AG60">
        <v>68</v>
      </c>
      <c r="AH60">
        <v>84</v>
      </c>
      <c r="AI60">
        <v>6.5292000000000003E-2</v>
      </c>
      <c r="AJ60">
        <v>0.29621999999999998</v>
      </c>
      <c r="AK60">
        <v>5.2234000000000003E-2</v>
      </c>
      <c r="AL60" t="s">
        <v>1391</v>
      </c>
      <c r="AM60" t="s">
        <v>1392</v>
      </c>
      <c r="AN60">
        <v>0</v>
      </c>
    </row>
    <row r="61" spans="1:40" x14ac:dyDescent="0.35">
      <c r="A61">
        <v>13723</v>
      </c>
      <c r="B61" t="s">
        <v>1385</v>
      </c>
      <c r="C61" t="s">
        <v>273</v>
      </c>
      <c r="D61" t="s">
        <v>1386</v>
      </c>
      <c r="E61" t="s">
        <v>1387</v>
      </c>
      <c r="F61" t="s">
        <v>1388</v>
      </c>
      <c r="G61" t="s">
        <v>1389</v>
      </c>
      <c r="H61" t="s">
        <v>1390</v>
      </c>
      <c r="I61">
        <v>1698</v>
      </c>
      <c r="J61">
        <v>0.286993</v>
      </c>
      <c r="K61">
        <v>1</v>
      </c>
      <c r="L61">
        <v>0.24</v>
      </c>
      <c r="M61">
        <v>0.17142399999999999</v>
      </c>
      <c r="N61">
        <v>6.8575999999999998E-2</v>
      </c>
      <c r="O61">
        <v>0.65454800000000002</v>
      </c>
      <c r="P61">
        <v>4040</v>
      </c>
      <c r="Q61">
        <v>0.87684899999999999</v>
      </c>
      <c r="R61">
        <v>2</v>
      </c>
      <c r="S61">
        <v>3990</v>
      </c>
      <c r="T61">
        <v>0.87843199999999999</v>
      </c>
      <c r="U61">
        <v>2</v>
      </c>
      <c r="V61">
        <v>5885</v>
      </c>
      <c r="W61">
        <v>0.82083200000000001</v>
      </c>
      <c r="X61">
        <v>3</v>
      </c>
      <c r="Y61">
        <v>-0.19</v>
      </c>
      <c r="Z61">
        <v>0.53947400000000001</v>
      </c>
      <c r="AA61">
        <v>8.82</v>
      </c>
      <c r="AB61">
        <v>6.7309999999999999</v>
      </c>
      <c r="AC61">
        <v>0.28856300000000001</v>
      </c>
      <c r="AD61">
        <v>0.75051500000000004</v>
      </c>
      <c r="AE61">
        <v>0.29283300000000001</v>
      </c>
      <c r="AF61">
        <v>0.42874000000000001</v>
      </c>
      <c r="AG61">
        <v>87</v>
      </c>
      <c r="AH61">
        <v>84</v>
      </c>
      <c r="AI61">
        <v>3.2145E-2</v>
      </c>
      <c r="AJ61">
        <v>0.26678400000000002</v>
      </c>
      <c r="AK61">
        <v>0.16195499999999999</v>
      </c>
      <c r="AL61" t="s">
        <v>1391</v>
      </c>
      <c r="AM61" t="s">
        <v>1392</v>
      </c>
      <c r="AN61">
        <v>0</v>
      </c>
    </row>
    <row r="62" spans="1:40" x14ac:dyDescent="0.35">
      <c r="A62">
        <v>13724</v>
      </c>
      <c r="B62" t="s">
        <v>1385</v>
      </c>
      <c r="C62" t="s">
        <v>351</v>
      </c>
      <c r="D62" t="s">
        <v>1386</v>
      </c>
      <c r="E62" t="s">
        <v>1387</v>
      </c>
      <c r="F62" t="s">
        <v>1388</v>
      </c>
      <c r="G62" t="s">
        <v>1389</v>
      </c>
      <c r="H62" t="s">
        <v>1390</v>
      </c>
      <c r="I62">
        <v>1635</v>
      </c>
      <c r="J62">
        <v>0.53043399999999996</v>
      </c>
      <c r="K62">
        <v>0.5</v>
      </c>
      <c r="L62">
        <v>0.3</v>
      </c>
      <c r="M62">
        <v>0.198408</v>
      </c>
      <c r="N62">
        <v>0.101592</v>
      </c>
      <c r="O62">
        <v>0.64747600000000005</v>
      </c>
      <c r="P62">
        <v>3777</v>
      </c>
      <c r="Q62">
        <v>0.88487000000000005</v>
      </c>
      <c r="R62">
        <v>2</v>
      </c>
      <c r="S62">
        <v>2829</v>
      </c>
      <c r="T62">
        <v>0.91381900000000005</v>
      </c>
      <c r="U62">
        <v>1</v>
      </c>
      <c r="V62">
        <v>1763</v>
      </c>
      <c r="W62">
        <v>0.94632000000000005</v>
      </c>
      <c r="X62">
        <v>1</v>
      </c>
      <c r="Y62">
        <v>-1.62</v>
      </c>
      <c r="Z62">
        <v>0.44539499999999999</v>
      </c>
      <c r="AA62">
        <v>6.1079999999999997</v>
      </c>
      <c r="AB62">
        <v>6.048</v>
      </c>
      <c r="AC62">
        <v>0.20105300000000001</v>
      </c>
      <c r="AD62">
        <v>0.66327599999999998</v>
      </c>
      <c r="AE62">
        <v>0.25838499999999998</v>
      </c>
      <c r="AF62">
        <v>0.39877699999999999</v>
      </c>
      <c r="AG62">
        <v>81</v>
      </c>
      <c r="AH62">
        <v>84</v>
      </c>
      <c r="AI62">
        <v>2.8816999999999999E-2</v>
      </c>
      <c r="AJ62">
        <v>0.19694200000000001</v>
      </c>
      <c r="AK62">
        <v>0.20183499999999999</v>
      </c>
      <c r="AL62" t="s">
        <v>1391</v>
      </c>
      <c r="AM62" t="s">
        <v>1392</v>
      </c>
      <c r="AN62">
        <v>0</v>
      </c>
    </row>
    <row r="63" spans="1:40" x14ac:dyDescent="0.35">
      <c r="A63">
        <v>13725</v>
      </c>
      <c r="B63" t="s">
        <v>1385</v>
      </c>
      <c r="C63" t="s">
        <v>283</v>
      </c>
      <c r="D63" t="s">
        <v>1386</v>
      </c>
      <c r="E63" t="s">
        <v>1387</v>
      </c>
      <c r="F63" t="s">
        <v>1388</v>
      </c>
      <c r="G63" t="s">
        <v>1389</v>
      </c>
      <c r="H63" t="s">
        <v>1390</v>
      </c>
      <c r="I63">
        <v>1599</v>
      </c>
      <c r="J63">
        <v>0.39822000000000002</v>
      </c>
      <c r="K63">
        <v>0.32</v>
      </c>
      <c r="L63">
        <v>0.24</v>
      </c>
      <c r="M63">
        <v>0.19869999999999999</v>
      </c>
      <c r="N63">
        <v>4.1300000000000003E-2</v>
      </c>
      <c r="O63">
        <v>0.67113400000000001</v>
      </c>
      <c r="P63">
        <v>2515</v>
      </c>
      <c r="Q63">
        <v>0.92332800000000004</v>
      </c>
      <c r="R63">
        <v>1</v>
      </c>
      <c r="S63">
        <v>1016</v>
      </c>
      <c r="T63">
        <v>0.96906700000000001</v>
      </c>
      <c r="U63">
        <v>1</v>
      </c>
      <c r="V63">
        <v>944</v>
      </c>
      <c r="W63">
        <v>0.971271</v>
      </c>
      <c r="X63">
        <v>1</v>
      </c>
      <c r="Y63">
        <v>-1.76</v>
      </c>
      <c r="Z63">
        <v>0.43618400000000002</v>
      </c>
      <c r="AA63">
        <v>7.1130000000000004</v>
      </c>
      <c r="AB63">
        <v>6.3970000000000002</v>
      </c>
      <c r="AC63">
        <v>0.24007100000000001</v>
      </c>
      <c r="AD63">
        <v>0.68670900000000001</v>
      </c>
      <c r="AE63">
        <v>0.26763799999999999</v>
      </c>
      <c r="AF63">
        <v>0.40712900000000002</v>
      </c>
      <c r="AG63">
        <v>92</v>
      </c>
      <c r="AH63">
        <v>84</v>
      </c>
      <c r="AI63">
        <v>1.5009E-2</v>
      </c>
      <c r="AJ63">
        <v>0.21513399999999999</v>
      </c>
      <c r="AK63">
        <v>0.191995</v>
      </c>
      <c r="AL63" t="s">
        <v>1391</v>
      </c>
      <c r="AM63" t="s">
        <v>1392</v>
      </c>
      <c r="AN63">
        <v>0</v>
      </c>
    </row>
    <row r="64" spans="1:40" x14ac:dyDescent="0.35">
      <c r="A64">
        <v>13726</v>
      </c>
      <c r="B64" t="s">
        <v>1385</v>
      </c>
      <c r="C64" t="s">
        <v>225</v>
      </c>
      <c r="D64" t="s">
        <v>1386</v>
      </c>
      <c r="E64" t="s">
        <v>1387</v>
      </c>
      <c r="F64" t="s">
        <v>1388</v>
      </c>
      <c r="G64" t="s">
        <v>1389</v>
      </c>
      <c r="H64" t="s">
        <v>1390</v>
      </c>
      <c r="I64">
        <v>1477</v>
      </c>
      <c r="J64">
        <v>0.37415999999999999</v>
      </c>
      <c r="K64">
        <v>0.72</v>
      </c>
      <c r="L64">
        <v>0.3</v>
      </c>
      <c r="M64">
        <v>0.27862599999999998</v>
      </c>
      <c r="N64">
        <v>2.1374000000000001E-2</v>
      </c>
      <c r="O64">
        <v>0.60007699999999997</v>
      </c>
      <c r="P64">
        <v>9230</v>
      </c>
      <c r="Q64">
        <v>0.71868600000000005</v>
      </c>
      <c r="R64">
        <v>4</v>
      </c>
      <c r="S64">
        <v>6203</v>
      </c>
      <c r="T64">
        <v>0.81095200000000001</v>
      </c>
      <c r="U64">
        <v>3</v>
      </c>
      <c r="V64">
        <v>6792</v>
      </c>
      <c r="W64">
        <v>0.79320000000000002</v>
      </c>
      <c r="X64">
        <v>3</v>
      </c>
      <c r="Y64">
        <v>-1.45</v>
      </c>
      <c r="Z64">
        <v>0.45657900000000001</v>
      </c>
      <c r="AA64">
        <v>7.0650000000000004</v>
      </c>
      <c r="AB64">
        <v>6.4039999999999999</v>
      </c>
      <c r="AC64">
        <v>0.23983399999999999</v>
      </c>
      <c r="AD64">
        <v>0.80562299999999998</v>
      </c>
      <c r="AE64">
        <v>0.31459399999999998</v>
      </c>
      <c r="AF64">
        <v>0.44617499999999999</v>
      </c>
      <c r="AG64">
        <v>96</v>
      </c>
      <c r="AH64">
        <v>84</v>
      </c>
      <c r="AI64">
        <v>2.5780000000000001E-2</v>
      </c>
      <c r="AJ64">
        <v>0.20649999999999999</v>
      </c>
      <c r="AK64">
        <v>0.239675</v>
      </c>
      <c r="AL64" t="s">
        <v>1391</v>
      </c>
      <c r="AM64" t="s">
        <v>1392</v>
      </c>
      <c r="AN64">
        <v>0</v>
      </c>
    </row>
    <row r="65" spans="1:40" x14ac:dyDescent="0.35">
      <c r="A65">
        <v>13727</v>
      </c>
      <c r="B65" t="s">
        <v>1385</v>
      </c>
      <c r="C65" t="s">
        <v>339</v>
      </c>
      <c r="D65" t="s">
        <v>1386</v>
      </c>
      <c r="E65" t="s">
        <v>1387</v>
      </c>
      <c r="F65" t="s">
        <v>1388</v>
      </c>
      <c r="G65" t="s">
        <v>1389</v>
      </c>
      <c r="H65" t="s">
        <v>1390</v>
      </c>
      <c r="I65">
        <v>1588</v>
      </c>
      <c r="J65">
        <v>0.28204200000000001</v>
      </c>
      <c r="K65">
        <v>0.55000000000000004</v>
      </c>
      <c r="L65">
        <v>0.24</v>
      </c>
      <c r="M65">
        <v>0.21638199999999999</v>
      </c>
      <c r="N65">
        <v>2.3618E-2</v>
      </c>
      <c r="O65">
        <v>0.60407599999999995</v>
      </c>
      <c r="P65">
        <v>11061</v>
      </c>
      <c r="Q65">
        <v>0.66293599999999997</v>
      </c>
      <c r="R65">
        <v>4</v>
      </c>
      <c r="S65">
        <v>6498</v>
      </c>
      <c r="T65">
        <v>0.801952</v>
      </c>
      <c r="U65">
        <v>3</v>
      </c>
      <c r="V65">
        <v>6740</v>
      </c>
      <c r="W65">
        <v>0.79478400000000005</v>
      </c>
      <c r="X65">
        <v>3</v>
      </c>
      <c r="Y65">
        <v>0.37</v>
      </c>
      <c r="Z65">
        <v>0.57631600000000005</v>
      </c>
      <c r="AA65">
        <v>7.6630000000000003</v>
      </c>
      <c r="AB65">
        <v>6.6390000000000002</v>
      </c>
      <c r="AC65">
        <v>0.26492900000000003</v>
      </c>
      <c r="AD65">
        <v>0.66631700000000005</v>
      </c>
      <c r="AE65">
        <v>0.25958599999999998</v>
      </c>
      <c r="AF65">
        <v>0.39987400000000001</v>
      </c>
      <c r="AG65">
        <v>95</v>
      </c>
      <c r="AH65">
        <v>84</v>
      </c>
      <c r="AI65">
        <v>3.1447000000000003E-2</v>
      </c>
      <c r="AJ65">
        <v>0.17002500000000001</v>
      </c>
      <c r="AK65">
        <v>0.229849</v>
      </c>
      <c r="AL65" t="s">
        <v>1391</v>
      </c>
      <c r="AM65" t="s">
        <v>1392</v>
      </c>
      <c r="AN65">
        <v>0</v>
      </c>
    </row>
    <row r="66" spans="1:40" x14ac:dyDescent="0.35">
      <c r="A66">
        <v>13728</v>
      </c>
      <c r="B66" t="s">
        <v>1385</v>
      </c>
      <c r="C66" t="s">
        <v>227</v>
      </c>
      <c r="D66" t="s">
        <v>1386</v>
      </c>
      <c r="E66" t="s">
        <v>1387</v>
      </c>
      <c r="F66" t="s">
        <v>1388</v>
      </c>
      <c r="G66" t="s">
        <v>1389</v>
      </c>
      <c r="H66" t="s">
        <v>1390</v>
      </c>
      <c r="I66">
        <v>1370</v>
      </c>
      <c r="J66">
        <v>0.19197400000000001</v>
      </c>
      <c r="K66">
        <v>0.6</v>
      </c>
      <c r="L66">
        <v>0.24</v>
      </c>
      <c r="M66">
        <v>0.24438499999999999</v>
      </c>
      <c r="N66">
        <v>0</v>
      </c>
      <c r="O66">
        <v>0.68365299999999996</v>
      </c>
      <c r="P66">
        <v>3488</v>
      </c>
      <c r="Q66">
        <v>0.89365300000000003</v>
      </c>
      <c r="R66">
        <v>2</v>
      </c>
      <c r="S66">
        <v>2445</v>
      </c>
      <c r="T66">
        <v>0.92550299999999996</v>
      </c>
      <c r="U66">
        <v>1</v>
      </c>
      <c r="V66">
        <v>2706</v>
      </c>
      <c r="W66">
        <v>0.91762100000000002</v>
      </c>
      <c r="X66">
        <v>1</v>
      </c>
      <c r="Y66">
        <v>0.62</v>
      </c>
      <c r="Z66">
        <v>0.59276300000000004</v>
      </c>
      <c r="AA66">
        <v>8.0839999999999996</v>
      </c>
      <c r="AB66">
        <v>6.67</v>
      </c>
      <c r="AC66">
        <v>0.27335900000000002</v>
      </c>
      <c r="AD66">
        <v>0.73857899999999999</v>
      </c>
      <c r="AE66">
        <v>0.28811999999999999</v>
      </c>
      <c r="AF66">
        <v>0.42481799999999997</v>
      </c>
      <c r="AG66">
        <v>100</v>
      </c>
      <c r="AH66">
        <v>84</v>
      </c>
      <c r="AI66">
        <v>4.0697999999999998E-2</v>
      </c>
      <c r="AJ66">
        <v>0.18394199999999999</v>
      </c>
      <c r="AK66">
        <v>0.24087600000000001</v>
      </c>
      <c r="AL66" t="s">
        <v>1391</v>
      </c>
      <c r="AM66" t="s">
        <v>1392</v>
      </c>
      <c r="AN66">
        <v>0</v>
      </c>
    </row>
    <row r="67" spans="1:40" x14ac:dyDescent="0.35">
      <c r="A67">
        <v>13729</v>
      </c>
      <c r="B67" t="s">
        <v>1385</v>
      </c>
      <c r="C67" t="s">
        <v>201</v>
      </c>
      <c r="D67" t="s">
        <v>1386</v>
      </c>
      <c r="E67" t="s">
        <v>1387</v>
      </c>
      <c r="F67" t="s">
        <v>1388</v>
      </c>
      <c r="G67" t="s">
        <v>1389</v>
      </c>
      <c r="H67" t="s">
        <v>1390</v>
      </c>
      <c r="I67">
        <v>1595</v>
      </c>
      <c r="J67">
        <v>0.33731800000000001</v>
      </c>
      <c r="K67">
        <v>1</v>
      </c>
      <c r="L67">
        <v>0.24</v>
      </c>
      <c r="M67">
        <v>0.199105</v>
      </c>
      <c r="N67">
        <v>4.0895000000000001E-2</v>
      </c>
      <c r="O67">
        <v>0.66916399999999998</v>
      </c>
      <c r="P67">
        <v>3395</v>
      </c>
      <c r="Q67">
        <v>0.89649000000000001</v>
      </c>
      <c r="R67">
        <v>2</v>
      </c>
      <c r="S67">
        <v>2679</v>
      </c>
      <c r="T67">
        <v>0.91839499999999996</v>
      </c>
      <c r="U67">
        <v>1</v>
      </c>
      <c r="V67">
        <v>1999</v>
      </c>
      <c r="W67">
        <v>0.93913000000000002</v>
      </c>
      <c r="X67">
        <v>1</v>
      </c>
      <c r="Y67">
        <v>-0.73</v>
      </c>
      <c r="Z67">
        <v>0.50394700000000003</v>
      </c>
      <c r="AA67">
        <v>8.3409999999999993</v>
      </c>
      <c r="AB67">
        <v>6.6230000000000002</v>
      </c>
      <c r="AC67">
        <v>0.27397500000000002</v>
      </c>
      <c r="AD67">
        <v>0.67366199999999998</v>
      </c>
      <c r="AE67">
        <v>0.26248700000000003</v>
      </c>
      <c r="AF67">
        <v>0.40250799999999998</v>
      </c>
      <c r="AG67">
        <v>92</v>
      </c>
      <c r="AH67">
        <v>84</v>
      </c>
      <c r="AI67">
        <v>2.8930999999999998E-2</v>
      </c>
      <c r="AJ67">
        <v>0.26645799999999997</v>
      </c>
      <c r="AK67">
        <v>0.13605</v>
      </c>
      <c r="AL67" t="s">
        <v>1391</v>
      </c>
      <c r="AM67" t="s">
        <v>1392</v>
      </c>
      <c r="AN67">
        <v>0</v>
      </c>
    </row>
    <row r="68" spans="1:40" x14ac:dyDescent="0.35">
      <c r="A68">
        <v>13730</v>
      </c>
      <c r="B68" t="s">
        <v>1385</v>
      </c>
      <c r="C68" t="s">
        <v>347</v>
      </c>
      <c r="D68" t="s">
        <v>1386</v>
      </c>
      <c r="E68" t="s">
        <v>1387</v>
      </c>
      <c r="F68" t="s">
        <v>1388</v>
      </c>
      <c r="G68" t="s">
        <v>1389</v>
      </c>
      <c r="H68" t="s">
        <v>1390</v>
      </c>
      <c r="I68">
        <v>1591</v>
      </c>
      <c r="J68">
        <v>0.18267700000000001</v>
      </c>
      <c r="K68">
        <v>0.99</v>
      </c>
      <c r="L68">
        <v>0.2</v>
      </c>
      <c r="M68">
        <v>0.13594600000000001</v>
      </c>
      <c r="N68">
        <v>6.4054E-2</v>
      </c>
      <c r="O68">
        <v>0.70225599999999999</v>
      </c>
      <c r="P68">
        <v>1022</v>
      </c>
      <c r="Q68">
        <v>0.968862</v>
      </c>
      <c r="R68">
        <v>1</v>
      </c>
      <c r="S68">
        <v>2277</v>
      </c>
      <c r="T68">
        <v>0.93062800000000001</v>
      </c>
      <c r="U68">
        <v>1</v>
      </c>
      <c r="V68">
        <v>2650</v>
      </c>
      <c r="W68">
        <v>0.91932700000000001</v>
      </c>
      <c r="X68">
        <v>1</v>
      </c>
      <c r="Y68">
        <v>1.26</v>
      </c>
      <c r="Z68">
        <v>0.63486799999999999</v>
      </c>
      <c r="AA68">
        <v>7.8129999999999997</v>
      </c>
      <c r="AB68">
        <v>6.66</v>
      </c>
      <c r="AC68">
        <v>0.26861699999999999</v>
      </c>
      <c r="AD68">
        <v>0.75027500000000003</v>
      </c>
      <c r="AE68">
        <v>0.292738</v>
      </c>
      <c r="AF68">
        <v>0.42866100000000001</v>
      </c>
      <c r="AG68">
        <v>87</v>
      </c>
      <c r="AH68">
        <v>84</v>
      </c>
      <c r="AI68">
        <v>3.1426999999999997E-2</v>
      </c>
      <c r="AJ68">
        <v>0.31489600000000001</v>
      </c>
      <c r="AK68">
        <v>0.11376500000000001</v>
      </c>
      <c r="AL68" t="s">
        <v>1391</v>
      </c>
      <c r="AM68" t="s">
        <v>1392</v>
      </c>
      <c r="AN68">
        <v>0</v>
      </c>
    </row>
    <row r="69" spans="1:40" x14ac:dyDescent="0.35">
      <c r="A69">
        <v>13731</v>
      </c>
      <c r="B69" t="s">
        <v>1385</v>
      </c>
      <c r="C69" t="s">
        <v>349</v>
      </c>
      <c r="D69" t="s">
        <v>1386</v>
      </c>
      <c r="E69" t="s">
        <v>1387</v>
      </c>
      <c r="F69" t="s">
        <v>1388</v>
      </c>
      <c r="G69" t="s">
        <v>1389</v>
      </c>
      <c r="H69" t="s">
        <v>1390</v>
      </c>
      <c r="I69">
        <v>1713</v>
      </c>
      <c r="J69">
        <v>0.43693199999999999</v>
      </c>
      <c r="K69">
        <v>0.89</v>
      </c>
      <c r="L69">
        <v>0.3</v>
      </c>
      <c r="M69">
        <v>0.19214400000000001</v>
      </c>
      <c r="N69">
        <v>0.10785599999999999</v>
      </c>
      <c r="O69">
        <v>0.59581600000000001</v>
      </c>
      <c r="P69">
        <v>12361</v>
      </c>
      <c r="Q69">
        <v>0.62331899999999996</v>
      </c>
      <c r="R69">
        <v>5</v>
      </c>
      <c r="S69">
        <v>10946</v>
      </c>
      <c r="T69">
        <v>0.66656499999999996</v>
      </c>
      <c r="U69">
        <v>4</v>
      </c>
      <c r="V69">
        <v>5281</v>
      </c>
      <c r="W69">
        <v>0.83920300000000003</v>
      </c>
      <c r="X69">
        <v>2</v>
      </c>
      <c r="Y69">
        <v>0.96</v>
      </c>
      <c r="Z69">
        <v>0.61513200000000001</v>
      </c>
      <c r="AA69">
        <v>8.3539999999999992</v>
      </c>
      <c r="AB69">
        <v>6.6950000000000003</v>
      </c>
      <c r="AC69">
        <v>0.279117</v>
      </c>
      <c r="AD69">
        <v>0.72333999999999998</v>
      </c>
      <c r="AE69">
        <v>0.28210299999999999</v>
      </c>
      <c r="AF69">
        <v>0.41973100000000002</v>
      </c>
      <c r="AG69">
        <v>81</v>
      </c>
      <c r="AH69">
        <v>84</v>
      </c>
      <c r="AI69">
        <v>3.5108E-2</v>
      </c>
      <c r="AJ69">
        <v>0.18330399999999999</v>
      </c>
      <c r="AK69">
        <v>0.236427</v>
      </c>
      <c r="AL69" t="s">
        <v>1391</v>
      </c>
      <c r="AM69" t="s">
        <v>1392</v>
      </c>
      <c r="AN69">
        <v>0</v>
      </c>
    </row>
    <row r="70" spans="1:40" x14ac:dyDescent="0.35">
      <c r="A70">
        <v>13732</v>
      </c>
      <c r="B70" t="s">
        <v>1385</v>
      </c>
      <c r="C70" t="s">
        <v>219</v>
      </c>
      <c r="D70" t="s">
        <v>1386</v>
      </c>
      <c r="E70" t="s">
        <v>1387</v>
      </c>
      <c r="F70" t="s">
        <v>1388</v>
      </c>
      <c r="G70" t="s">
        <v>1389</v>
      </c>
      <c r="H70" t="s">
        <v>1390</v>
      </c>
      <c r="I70">
        <v>1320</v>
      </c>
      <c r="J70">
        <v>0.785829</v>
      </c>
      <c r="K70">
        <v>0.99</v>
      </c>
      <c r="L70">
        <v>0.36</v>
      </c>
      <c r="M70">
        <v>0.18224799999999999</v>
      </c>
      <c r="N70">
        <v>0.17775199999999999</v>
      </c>
      <c r="O70">
        <v>0.46915499999999999</v>
      </c>
      <c r="P70">
        <v>20019</v>
      </c>
      <c r="Q70">
        <v>0.39022200000000001</v>
      </c>
      <c r="R70">
        <v>7</v>
      </c>
      <c r="S70">
        <v>21448</v>
      </c>
      <c r="T70">
        <v>0.34676600000000002</v>
      </c>
      <c r="U70">
        <v>7</v>
      </c>
      <c r="V70">
        <v>14860</v>
      </c>
      <c r="W70">
        <v>0.54755699999999996</v>
      </c>
      <c r="X70">
        <v>6</v>
      </c>
      <c r="Y70">
        <v>0.81</v>
      </c>
      <c r="Z70">
        <v>0.605263</v>
      </c>
      <c r="AA70">
        <v>8.3360000000000003</v>
      </c>
      <c r="AB70">
        <v>6.5110000000000001</v>
      </c>
      <c r="AC70">
        <v>0.26620500000000002</v>
      </c>
      <c r="AD70">
        <v>0.78137699999999999</v>
      </c>
      <c r="AE70">
        <v>0.30501899999999998</v>
      </c>
      <c r="AF70">
        <v>0.43863600000000003</v>
      </c>
      <c r="AG70">
        <v>76</v>
      </c>
      <c r="AH70">
        <v>84</v>
      </c>
      <c r="AI70">
        <v>5.1320999999999999E-2</v>
      </c>
      <c r="AJ70">
        <v>0.162879</v>
      </c>
      <c r="AK70">
        <v>0.275758</v>
      </c>
      <c r="AL70" t="s">
        <v>1391</v>
      </c>
      <c r="AM70" t="s">
        <v>1392</v>
      </c>
      <c r="AN70">
        <v>0</v>
      </c>
    </row>
    <row r="71" spans="1:40" x14ac:dyDescent="0.35">
      <c r="A71">
        <v>13733</v>
      </c>
      <c r="B71" t="s">
        <v>1385</v>
      </c>
      <c r="C71" t="s">
        <v>329</v>
      </c>
      <c r="D71" t="s">
        <v>1386</v>
      </c>
      <c r="E71" t="s">
        <v>1387</v>
      </c>
      <c r="F71" t="s">
        <v>1388</v>
      </c>
      <c r="G71" t="s">
        <v>1389</v>
      </c>
      <c r="H71" t="s">
        <v>1390</v>
      </c>
      <c r="I71">
        <v>1437</v>
      </c>
      <c r="J71">
        <v>0.56307200000000002</v>
      </c>
      <c r="K71">
        <v>0.5</v>
      </c>
      <c r="L71">
        <v>0.3</v>
      </c>
      <c r="M71">
        <v>0.32269999999999999</v>
      </c>
      <c r="N71">
        <v>0</v>
      </c>
      <c r="O71">
        <v>0.54214200000000001</v>
      </c>
      <c r="P71">
        <v>17180</v>
      </c>
      <c r="Q71">
        <v>0.47656199999999999</v>
      </c>
      <c r="R71">
        <v>6</v>
      </c>
      <c r="S71">
        <v>14855</v>
      </c>
      <c r="T71">
        <v>0.54746799999999995</v>
      </c>
      <c r="U71">
        <v>5</v>
      </c>
      <c r="V71">
        <v>9049</v>
      </c>
      <c r="W71">
        <v>0.72446999999999995</v>
      </c>
      <c r="X71">
        <v>4</v>
      </c>
      <c r="Y71">
        <v>-0.36</v>
      </c>
      <c r="Z71">
        <v>0.52828900000000001</v>
      </c>
      <c r="AA71">
        <v>8.266</v>
      </c>
      <c r="AB71">
        <v>6.4660000000000002</v>
      </c>
      <c r="AC71">
        <v>0.26206499999999999</v>
      </c>
      <c r="AD71">
        <v>1.0440970000000001</v>
      </c>
      <c r="AE71">
        <v>0.40875899999999998</v>
      </c>
      <c r="AF71">
        <v>0.51078599999999996</v>
      </c>
      <c r="AG71">
        <v>100</v>
      </c>
      <c r="AH71">
        <v>84</v>
      </c>
      <c r="AI71">
        <v>1.3986E-2</v>
      </c>
      <c r="AJ71">
        <v>0.167015</v>
      </c>
      <c r="AK71">
        <v>0.34377200000000002</v>
      </c>
      <c r="AL71" t="s">
        <v>1391</v>
      </c>
      <c r="AM71" t="s">
        <v>1392</v>
      </c>
      <c r="AN71">
        <v>0</v>
      </c>
    </row>
    <row r="72" spans="1:40" x14ac:dyDescent="0.35">
      <c r="A72">
        <v>13734</v>
      </c>
      <c r="B72" t="s">
        <v>1385</v>
      </c>
      <c r="C72" t="s">
        <v>118</v>
      </c>
      <c r="D72" t="s">
        <v>1386</v>
      </c>
      <c r="E72" t="s">
        <v>1387</v>
      </c>
      <c r="F72" t="s">
        <v>1388</v>
      </c>
      <c r="G72" t="s">
        <v>1389</v>
      </c>
      <c r="H72" t="s">
        <v>1390</v>
      </c>
      <c r="I72">
        <v>2814</v>
      </c>
      <c r="J72">
        <v>2.4626209999999999</v>
      </c>
      <c r="K72">
        <v>1</v>
      </c>
      <c r="L72">
        <v>0.36</v>
      </c>
      <c r="M72">
        <v>0.28077000000000002</v>
      </c>
      <c r="N72">
        <v>7.9229999999999995E-2</v>
      </c>
      <c r="O72">
        <v>0.50400100000000003</v>
      </c>
      <c r="P72">
        <v>14249</v>
      </c>
      <c r="Q72">
        <v>0.56583000000000006</v>
      </c>
      <c r="R72">
        <v>5</v>
      </c>
      <c r="S72">
        <v>16344</v>
      </c>
      <c r="T72">
        <v>0.50219599999999998</v>
      </c>
      <c r="U72">
        <v>6</v>
      </c>
      <c r="V72">
        <v>10566</v>
      </c>
      <c r="W72">
        <v>0.678284</v>
      </c>
      <c r="X72">
        <v>4</v>
      </c>
      <c r="Y72">
        <v>-0.78</v>
      </c>
      <c r="Z72">
        <v>0.50065800000000005</v>
      </c>
      <c r="AA72">
        <v>9.2650000000000006</v>
      </c>
      <c r="AB72">
        <v>6.44</v>
      </c>
      <c r="AC72">
        <v>0.27522799999999997</v>
      </c>
      <c r="AD72">
        <v>0.44233699999999998</v>
      </c>
      <c r="AE72">
        <v>0.17114399999999999</v>
      </c>
      <c r="AF72">
        <v>0.30668099999999998</v>
      </c>
      <c r="AG72">
        <v>88</v>
      </c>
      <c r="AH72">
        <v>84</v>
      </c>
      <c r="AI72">
        <v>9.2335E-2</v>
      </c>
      <c r="AJ72">
        <v>0.196162</v>
      </c>
      <c r="AK72">
        <v>0.11051900000000001</v>
      </c>
      <c r="AL72" t="s">
        <v>1391</v>
      </c>
      <c r="AM72" t="s">
        <v>1392</v>
      </c>
      <c r="AN72">
        <v>0</v>
      </c>
    </row>
    <row r="73" spans="1:40" x14ac:dyDescent="0.35">
      <c r="A73">
        <v>13735</v>
      </c>
      <c r="B73" t="s">
        <v>1385</v>
      </c>
      <c r="C73" t="s">
        <v>367</v>
      </c>
      <c r="D73" t="s">
        <v>1386</v>
      </c>
      <c r="E73" t="s">
        <v>1387</v>
      </c>
      <c r="F73" t="s">
        <v>1388</v>
      </c>
      <c r="G73" t="s">
        <v>1389</v>
      </c>
      <c r="H73" t="s">
        <v>1390</v>
      </c>
      <c r="I73">
        <v>1332</v>
      </c>
      <c r="J73">
        <v>0.25340600000000002</v>
      </c>
      <c r="K73">
        <v>1</v>
      </c>
      <c r="L73">
        <v>0.24</v>
      </c>
      <c r="M73">
        <v>0.21146599999999999</v>
      </c>
      <c r="N73">
        <v>2.8534E-2</v>
      </c>
      <c r="O73">
        <v>0.62487499999999996</v>
      </c>
      <c r="P73">
        <v>8397</v>
      </c>
      <c r="Q73">
        <v>0.74406099999999997</v>
      </c>
      <c r="R73">
        <v>3</v>
      </c>
      <c r="S73">
        <v>7403</v>
      </c>
      <c r="T73">
        <v>0.77437500000000004</v>
      </c>
      <c r="U73">
        <v>3</v>
      </c>
      <c r="V73">
        <v>5123</v>
      </c>
      <c r="W73">
        <v>0.84401700000000002</v>
      </c>
      <c r="X73">
        <v>2</v>
      </c>
      <c r="Y73">
        <v>-0.41</v>
      </c>
      <c r="Z73">
        <v>0.52500000000000002</v>
      </c>
      <c r="AA73">
        <v>8.1950000000000003</v>
      </c>
      <c r="AB73">
        <v>6.4640000000000004</v>
      </c>
      <c r="AC73">
        <v>0.26086599999999999</v>
      </c>
      <c r="AD73">
        <v>0.89743600000000001</v>
      </c>
      <c r="AE73">
        <v>0.35084700000000002</v>
      </c>
      <c r="AF73">
        <v>0.47297299999999998</v>
      </c>
      <c r="AG73">
        <v>94</v>
      </c>
      <c r="AH73">
        <v>84</v>
      </c>
      <c r="AI73">
        <v>2.9301000000000001E-2</v>
      </c>
      <c r="AJ73">
        <v>0.176426</v>
      </c>
      <c r="AK73">
        <v>0.29654700000000001</v>
      </c>
      <c r="AL73" t="s">
        <v>1391</v>
      </c>
      <c r="AM73" t="s">
        <v>1392</v>
      </c>
      <c r="AN73">
        <v>0</v>
      </c>
    </row>
    <row r="74" spans="1:40" x14ac:dyDescent="0.35">
      <c r="A74">
        <v>13736</v>
      </c>
      <c r="B74" t="s">
        <v>1385</v>
      </c>
      <c r="C74" t="s">
        <v>189</v>
      </c>
      <c r="D74" t="s">
        <v>1386</v>
      </c>
      <c r="E74" t="s">
        <v>1387</v>
      </c>
      <c r="F74" t="s">
        <v>1388</v>
      </c>
      <c r="G74" t="s">
        <v>1389</v>
      </c>
      <c r="H74" t="s">
        <v>1390</v>
      </c>
      <c r="I74">
        <v>1530</v>
      </c>
      <c r="J74">
        <v>0.43848599999999999</v>
      </c>
      <c r="K74">
        <v>0.99</v>
      </c>
      <c r="L74">
        <v>0.3</v>
      </c>
      <c r="M74">
        <v>0.17349200000000001</v>
      </c>
      <c r="N74">
        <v>0.12650800000000001</v>
      </c>
      <c r="O74">
        <v>0.647922</v>
      </c>
      <c r="P74">
        <v>8044</v>
      </c>
      <c r="Q74">
        <v>0.754826</v>
      </c>
      <c r="R74">
        <v>3</v>
      </c>
      <c r="S74">
        <v>7089</v>
      </c>
      <c r="T74">
        <v>0.78395400000000004</v>
      </c>
      <c r="U74">
        <v>3</v>
      </c>
      <c r="V74">
        <v>4300</v>
      </c>
      <c r="W74">
        <v>0.86905900000000003</v>
      </c>
      <c r="X74">
        <v>2</v>
      </c>
      <c r="Y74">
        <v>1.63</v>
      </c>
      <c r="Z74">
        <v>0.65921099999999999</v>
      </c>
      <c r="AA74">
        <v>7.9</v>
      </c>
      <c r="AB74">
        <v>6.4740000000000002</v>
      </c>
      <c r="AC74">
        <v>0.25713799999999998</v>
      </c>
      <c r="AD74">
        <v>0.84115499999999999</v>
      </c>
      <c r="AE74">
        <v>0.32862400000000003</v>
      </c>
      <c r="AF74">
        <v>0.45686300000000002</v>
      </c>
      <c r="AG74">
        <v>76</v>
      </c>
      <c r="AH74">
        <v>84</v>
      </c>
      <c r="AI74">
        <v>4.4474E-2</v>
      </c>
      <c r="AJ74">
        <v>0.23071900000000001</v>
      </c>
      <c r="AK74">
        <v>0.22614400000000001</v>
      </c>
      <c r="AL74" t="s">
        <v>1391</v>
      </c>
      <c r="AM74" t="s">
        <v>1392</v>
      </c>
      <c r="AN74">
        <v>0</v>
      </c>
    </row>
    <row r="75" spans="1:40" x14ac:dyDescent="0.35">
      <c r="A75">
        <v>13737</v>
      </c>
      <c r="B75" t="s">
        <v>1385</v>
      </c>
      <c r="C75" t="s">
        <v>257</v>
      </c>
      <c r="D75" t="s">
        <v>1386</v>
      </c>
      <c r="E75" t="s">
        <v>1387</v>
      </c>
      <c r="F75" t="s">
        <v>1388</v>
      </c>
      <c r="G75" t="s">
        <v>1389</v>
      </c>
      <c r="H75" t="s">
        <v>1390</v>
      </c>
      <c r="I75">
        <v>1363</v>
      </c>
      <c r="J75">
        <v>0.90978099999999995</v>
      </c>
      <c r="K75">
        <v>0.89</v>
      </c>
      <c r="L75">
        <v>0.36</v>
      </c>
      <c r="M75">
        <v>0.34049000000000001</v>
      </c>
      <c r="N75">
        <v>1.951E-2</v>
      </c>
      <c r="O75">
        <v>0.59761799999999998</v>
      </c>
      <c r="P75">
        <v>10211</v>
      </c>
      <c r="Q75">
        <v>0.68882900000000002</v>
      </c>
      <c r="R75">
        <v>4</v>
      </c>
      <c r="S75">
        <v>9233</v>
      </c>
      <c r="T75">
        <v>0.71867000000000003</v>
      </c>
      <c r="U75">
        <v>4</v>
      </c>
      <c r="V75">
        <v>5430</v>
      </c>
      <c r="W75">
        <v>0.83466399999999996</v>
      </c>
      <c r="X75">
        <v>2</v>
      </c>
      <c r="Y75">
        <v>-1.83</v>
      </c>
      <c r="Z75">
        <v>0.43157899999999999</v>
      </c>
      <c r="AA75">
        <v>8.7550000000000008</v>
      </c>
      <c r="AB75">
        <v>6.5540000000000003</v>
      </c>
      <c r="AC75">
        <v>0.27542899999999998</v>
      </c>
      <c r="AD75">
        <v>0.94159499999999996</v>
      </c>
      <c r="AE75">
        <v>0.36828499999999997</v>
      </c>
      <c r="AF75">
        <v>0.48496</v>
      </c>
      <c r="AG75">
        <v>96</v>
      </c>
      <c r="AH75">
        <v>84</v>
      </c>
      <c r="AI75">
        <v>3.2847000000000001E-2</v>
      </c>
      <c r="AJ75">
        <v>0.18121799999999999</v>
      </c>
      <c r="AK75">
        <v>0.30374200000000001</v>
      </c>
      <c r="AL75" t="s">
        <v>1391</v>
      </c>
      <c r="AM75" t="s">
        <v>1392</v>
      </c>
      <c r="AN75">
        <v>0</v>
      </c>
    </row>
    <row r="76" spans="1:40" x14ac:dyDescent="0.35">
      <c r="A76">
        <v>13738</v>
      </c>
      <c r="B76" t="s">
        <v>1385</v>
      </c>
      <c r="C76" t="s">
        <v>213</v>
      </c>
      <c r="D76" t="s">
        <v>1386</v>
      </c>
      <c r="E76" t="s">
        <v>1387</v>
      </c>
      <c r="F76" t="s">
        <v>1388</v>
      </c>
      <c r="G76" t="s">
        <v>1389</v>
      </c>
      <c r="H76" t="s">
        <v>1390</v>
      </c>
      <c r="I76">
        <v>1366</v>
      </c>
      <c r="J76">
        <v>0.25425799999999998</v>
      </c>
      <c r="K76">
        <v>0.56999999999999995</v>
      </c>
      <c r="L76">
        <v>0.24</v>
      </c>
      <c r="M76">
        <v>0.29802600000000001</v>
      </c>
      <c r="N76">
        <v>0</v>
      </c>
      <c r="O76">
        <v>0.63236099999999995</v>
      </c>
      <c r="P76">
        <v>6914</v>
      </c>
      <c r="Q76">
        <v>0.78925900000000004</v>
      </c>
      <c r="R76">
        <v>3</v>
      </c>
      <c r="S76">
        <v>7396</v>
      </c>
      <c r="T76">
        <v>0.77458800000000005</v>
      </c>
      <c r="U76">
        <v>3</v>
      </c>
      <c r="V76">
        <v>4757</v>
      </c>
      <c r="W76">
        <v>0.85516700000000001</v>
      </c>
      <c r="X76">
        <v>2</v>
      </c>
      <c r="Y76">
        <v>0.09</v>
      </c>
      <c r="Z76">
        <v>0.55789500000000003</v>
      </c>
      <c r="AA76">
        <v>7.968</v>
      </c>
      <c r="AB76">
        <v>6.4029999999999996</v>
      </c>
      <c r="AC76">
        <v>0.253278</v>
      </c>
      <c r="AD76">
        <v>0.81648900000000002</v>
      </c>
      <c r="AE76">
        <v>0.318884</v>
      </c>
      <c r="AF76">
        <v>0.449488</v>
      </c>
      <c r="AG76">
        <v>100</v>
      </c>
      <c r="AH76">
        <v>84</v>
      </c>
      <c r="AI76">
        <v>1.6153000000000001E-2</v>
      </c>
      <c r="AJ76">
        <v>0.19619300000000001</v>
      </c>
      <c r="AK76">
        <v>0.25329400000000002</v>
      </c>
      <c r="AL76" t="s">
        <v>1391</v>
      </c>
      <c r="AM76" t="s">
        <v>1392</v>
      </c>
      <c r="AN76">
        <v>0</v>
      </c>
    </row>
    <row r="77" spans="1:40" x14ac:dyDescent="0.35">
      <c r="A77">
        <v>13739</v>
      </c>
      <c r="B77" t="s">
        <v>1385</v>
      </c>
      <c r="C77" t="s">
        <v>121</v>
      </c>
      <c r="D77" t="s">
        <v>1386</v>
      </c>
      <c r="E77" t="s">
        <v>1387</v>
      </c>
      <c r="F77" t="s">
        <v>1388</v>
      </c>
      <c r="G77" t="s">
        <v>1389</v>
      </c>
      <c r="H77" t="s">
        <v>1390</v>
      </c>
      <c r="I77">
        <v>2237</v>
      </c>
      <c r="J77">
        <v>1.090109</v>
      </c>
      <c r="K77">
        <v>0.6</v>
      </c>
      <c r="L77">
        <v>0.3</v>
      </c>
      <c r="M77">
        <v>0.30299199999999998</v>
      </c>
      <c r="N77">
        <v>0</v>
      </c>
      <c r="O77">
        <v>0.47641600000000001</v>
      </c>
      <c r="P77">
        <v>24688</v>
      </c>
      <c r="Q77">
        <v>0.24807100000000001</v>
      </c>
      <c r="R77">
        <v>8</v>
      </c>
      <c r="S77">
        <v>18967</v>
      </c>
      <c r="T77">
        <v>0.42226999999999998</v>
      </c>
      <c r="U77">
        <v>7</v>
      </c>
      <c r="V77">
        <v>13083</v>
      </c>
      <c r="W77">
        <v>0.60169399999999995</v>
      </c>
      <c r="X77">
        <v>5</v>
      </c>
      <c r="Y77">
        <v>0.27</v>
      </c>
      <c r="Z77">
        <v>0.56973700000000005</v>
      </c>
      <c r="AA77">
        <v>8.0530000000000008</v>
      </c>
      <c r="AB77">
        <v>6.59</v>
      </c>
      <c r="AC77">
        <v>0.26739800000000002</v>
      </c>
      <c r="AD77">
        <v>1.0226040000000001</v>
      </c>
      <c r="AE77">
        <v>0.40027200000000002</v>
      </c>
      <c r="AF77">
        <v>0.50558800000000004</v>
      </c>
      <c r="AG77">
        <v>100</v>
      </c>
      <c r="AH77">
        <v>84</v>
      </c>
      <c r="AI77">
        <v>4.8813000000000002E-2</v>
      </c>
      <c r="AJ77">
        <v>0.12606200000000001</v>
      </c>
      <c r="AK77">
        <v>0.37952599999999997</v>
      </c>
      <c r="AL77" t="s">
        <v>1391</v>
      </c>
      <c r="AM77" t="s">
        <v>1392</v>
      </c>
      <c r="AN77">
        <v>0</v>
      </c>
    </row>
    <row r="78" spans="1:40" x14ac:dyDescent="0.35">
      <c r="A78">
        <v>13740</v>
      </c>
      <c r="B78" t="s">
        <v>1385</v>
      </c>
      <c r="C78" t="s">
        <v>303</v>
      </c>
      <c r="D78" t="s">
        <v>1386</v>
      </c>
      <c r="E78" t="s">
        <v>1387</v>
      </c>
      <c r="F78" t="s">
        <v>1393</v>
      </c>
      <c r="G78" t="s">
        <v>1389</v>
      </c>
      <c r="H78" t="s">
        <v>1390</v>
      </c>
      <c r="I78">
        <v>1608</v>
      </c>
      <c r="J78">
        <v>0.16963700000000001</v>
      </c>
      <c r="K78">
        <v>1</v>
      </c>
      <c r="L78">
        <v>0.2</v>
      </c>
      <c r="M78">
        <v>0.13806499999999999</v>
      </c>
      <c r="N78">
        <v>6.1934999999999997E-2</v>
      </c>
      <c r="O78">
        <v>0.44242100000000001</v>
      </c>
      <c r="P78">
        <v>24200</v>
      </c>
      <c r="Q78">
        <v>0.26295400000000002</v>
      </c>
      <c r="R78">
        <v>8</v>
      </c>
      <c r="S78">
        <v>24234</v>
      </c>
      <c r="T78">
        <v>0.26201999999999998</v>
      </c>
      <c r="U78">
        <v>8</v>
      </c>
      <c r="V78">
        <v>19251</v>
      </c>
      <c r="W78">
        <v>0.41381299999999999</v>
      </c>
      <c r="X78">
        <v>7</v>
      </c>
      <c r="Y78">
        <v>3.67</v>
      </c>
      <c r="Z78">
        <v>0.79342100000000004</v>
      </c>
      <c r="AA78">
        <v>9.2940000000000005</v>
      </c>
      <c r="AB78">
        <v>7.0170000000000003</v>
      </c>
      <c r="AC78">
        <v>0.315307</v>
      </c>
      <c r="AD78">
        <v>0.60479000000000005</v>
      </c>
      <c r="AE78">
        <v>0.235291</v>
      </c>
      <c r="AF78">
        <v>0.37686599999999998</v>
      </c>
      <c r="AG78">
        <v>92</v>
      </c>
      <c r="AH78">
        <v>84</v>
      </c>
      <c r="AI78">
        <v>8.7065000000000003E-2</v>
      </c>
      <c r="AJ78">
        <v>0.222637</v>
      </c>
      <c r="AK78">
        <v>0.154229</v>
      </c>
      <c r="AL78" t="s">
        <v>1391</v>
      </c>
      <c r="AM78" t="s">
        <v>1394</v>
      </c>
      <c r="AN78">
        <v>0</v>
      </c>
    </row>
    <row r="79" spans="1:40" x14ac:dyDescent="0.35">
      <c r="A79">
        <v>13741</v>
      </c>
      <c r="B79" t="s">
        <v>1385</v>
      </c>
      <c r="C79" t="s">
        <v>395</v>
      </c>
      <c r="D79" t="s">
        <v>1386</v>
      </c>
      <c r="E79" t="s">
        <v>1387</v>
      </c>
      <c r="F79" t="s">
        <v>1393</v>
      </c>
      <c r="G79" t="s">
        <v>1389</v>
      </c>
      <c r="H79" t="s">
        <v>1390</v>
      </c>
      <c r="I79">
        <v>1437</v>
      </c>
      <c r="J79">
        <v>0.72916099999999995</v>
      </c>
      <c r="K79">
        <v>1</v>
      </c>
      <c r="L79">
        <v>0.36</v>
      </c>
      <c r="M79">
        <v>0.19875399999999999</v>
      </c>
      <c r="N79">
        <v>0.161246</v>
      </c>
      <c r="O79">
        <v>0.40009899999999998</v>
      </c>
      <c r="P79">
        <v>22110</v>
      </c>
      <c r="Q79">
        <v>0.32663399999999998</v>
      </c>
      <c r="R79">
        <v>8</v>
      </c>
      <c r="S79">
        <v>24809</v>
      </c>
      <c r="T79">
        <v>0.244509</v>
      </c>
      <c r="U79">
        <v>8</v>
      </c>
      <c r="V79">
        <v>21034</v>
      </c>
      <c r="W79">
        <v>0.35952400000000001</v>
      </c>
      <c r="X79">
        <v>7</v>
      </c>
      <c r="Y79">
        <v>0.02</v>
      </c>
      <c r="Z79">
        <v>0.55328900000000003</v>
      </c>
      <c r="AA79">
        <v>9.6329999999999991</v>
      </c>
      <c r="AB79">
        <v>6.952</v>
      </c>
      <c r="AC79">
        <v>0.31591399999999997</v>
      </c>
      <c r="AD79">
        <v>0.51742299999999997</v>
      </c>
      <c r="AE79">
        <v>0.200793</v>
      </c>
      <c r="AF79">
        <v>0.34098800000000001</v>
      </c>
      <c r="AG79">
        <v>81</v>
      </c>
      <c r="AH79">
        <v>84</v>
      </c>
      <c r="AI79">
        <v>8.1061999999999995E-2</v>
      </c>
      <c r="AJ79">
        <v>0.19485</v>
      </c>
      <c r="AK79">
        <v>0.14613799999999999</v>
      </c>
      <c r="AL79" t="s">
        <v>1391</v>
      </c>
      <c r="AM79" t="s">
        <v>1394</v>
      </c>
      <c r="AN79">
        <v>0</v>
      </c>
    </row>
    <row r="80" spans="1:40" x14ac:dyDescent="0.35">
      <c r="A80">
        <v>13742</v>
      </c>
      <c r="B80" t="s">
        <v>1385</v>
      </c>
      <c r="C80" t="s">
        <v>269</v>
      </c>
      <c r="D80" t="s">
        <v>1386</v>
      </c>
      <c r="E80" t="s">
        <v>1387</v>
      </c>
      <c r="F80" t="s">
        <v>1393</v>
      </c>
      <c r="G80" t="s">
        <v>1389</v>
      </c>
      <c r="H80" t="s">
        <v>1390</v>
      </c>
      <c r="I80">
        <v>1475</v>
      </c>
      <c r="J80">
        <v>0.18026</v>
      </c>
      <c r="K80">
        <v>1</v>
      </c>
      <c r="L80">
        <v>0.2</v>
      </c>
      <c r="M80">
        <v>0.18171200000000001</v>
      </c>
      <c r="N80">
        <v>1.8287999999999999E-2</v>
      </c>
      <c r="O80">
        <v>0.47672100000000001</v>
      </c>
      <c r="P80">
        <v>22870</v>
      </c>
      <c r="Q80">
        <v>0.30348599999999998</v>
      </c>
      <c r="R80">
        <v>8</v>
      </c>
      <c r="S80">
        <v>17770</v>
      </c>
      <c r="T80">
        <v>0.45875500000000002</v>
      </c>
      <c r="U80">
        <v>6</v>
      </c>
      <c r="V80">
        <v>15712</v>
      </c>
      <c r="W80">
        <v>0.52159999999999995</v>
      </c>
      <c r="X80">
        <v>6</v>
      </c>
      <c r="Y80">
        <v>2.6</v>
      </c>
      <c r="Z80">
        <v>0.72302599999999995</v>
      </c>
      <c r="AA80">
        <v>9.3040000000000003</v>
      </c>
      <c r="AB80">
        <v>7.0229999999999997</v>
      </c>
      <c r="AC80">
        <v>0.31586900000000001</v>
      </c>
      <c r="AD80">
        <v>0.48689500000000002</v>
      </c>
      <c r="AE80">
        <v>0.18873799999999999</v>
      </c>
      <c r="AF80">
        <v>0.32745800000000003</v>
      </c>
      <c r="AG80">
        <v>97</v>
      </c>
      <c r="AH80">
        <v>84</v>
      </c>
      <c r="AI80">
        <v>0.10148799999999999</v>
      </c>
      <c r="AJ80">
        <v>0.20338999999999999</v>
      </c>
      <c r="AK80">
        <v>0.124068</v>
      </c>
      <c r="AL80" t="s">
        <v>1391</v>
      </c>
      <c r="AM80" t="s">
        <v>1394</v>
      </c>
      <c r="AN80">
        <v>0</v>
      </c>
    </row>
    <row r="81" spans="1:40" x14ac:dyDescent="0.35">
      <c r="A81">
        <v>13743</v>
      </c>
      <c r="B81" t="s">
        <v>1385</v>
      </c>
      <c r="C81" t="s">
        <v>130</v>
      </c>
      <c r="D81" t="s">
        <v>1386</v>
      </c>
      <c r="E81" t="s">
        <v>1387</v>
      </c>
      <c r="F81" t="s">
        <v>1393</v>
      </c>
      <c r="G81" t="s">
        <v>1389</v>
      </c>
      <c r="H81" t="s">
        <v>1390</v>
      </c>
      <c r="I81">
        <v>1580</v>
      </c>
      <c r="J81">
        <v>0.40890500000000002</v>
      </c>
      <c r="K81">
        <v>1</v>
      </c>
      <c r="L81">
        <v>0.3</v>
      </c>
      <c r="M81">
        <v>0.21351700000000001</v>
      </c>
      <c r="N81">
        <v>8.6483000000000004E-2</v>
      </c>
      <c r="O81">
        <v>0.43741799999999997</v>
      </c>
      <c r="P81">
        <v>29541</v>
      </c>
      <c r="Q81">
        <v>0.100674</v>
      </c>
      <c r="R81">
        <v>10</v>
      </c>
      <c r="S81">
        <v>24255</v>
      </c>
      <c r="T81">
        <v>0.26137899999999997</v>
      </c>
      <c r="U81">
        <v>8</v>
      </c>
      <c r="V81">
        <v>15740</v>
      </c>
      <c r="W81">
        <v>0.52074699999999996</v>
      </c>
      <c r="X81">
        <v>6</v>
      </c>
      <c r="Y81">
        <v>1.18</v>
      </c>
      <c r="Z81">
        <v>0.62960499999999997</v>
      </c>
      <c r="AA81">
        <v>10.981999999999999</v>
      </c>
      <c r="AB81">
        <v>7.1639999999999997</v>
      </c>
      <c r="AC81">
        <v>0.35066599999999998</v>
      </c>
      <c r="AD81">
        <v>0.98742099999999999</v>
      </c>
      <c r="AE81">
        <v>0.38638</v>
      </c>
      <c r="AF81">
        <v>0.49683500000000003</v>
      </c>
      <c r="AG81">
        <v>89</v>
      </c>
      <c r="AH81">
        <v>84</v>
      </c>
      <c r="AI81">
        <v>8.4649000000000002E-2</v>
      </c>
      <c r="AJ81">
        <v>0.17468400000000001</v>
      </c>
      <c r="AK81">
        <v>0.32215199999999999</v>
      </c>
      <c r="AL81" t="s">
        <v>1391</v>
      </c>
      <c r="AM81" t="s">
        <v>1394</v>
      </c>
      <c r="AN81">
        <v>0</v>
      </c>
    </row>
    <row r="82" spans="1:40" x14ac:dyDescent="0.35">
      <c r="A82">
        <v>13744</v>
      </c>
      <c r="B82" t="s">
        <v>1385</v>
      </c>
      <c r="C82" t="s">
        <v>313</v>
      </c>
      <c r="D82" t="s">
        <v>1386</v>
      </c>
      <c r="E82" t="s">
        <v>1387</v>
      </c>
      <c r="F82" t="s">
        <v>1393</v>
      </c>
      <c r="G82" t="s">
        <v>1389</v>
      </c>
      <c r="H82" t="s">
        <v>1390</v>
      </c>
      <c r="I82">
        <v>1634</v>
      </c>
      <c r="J82">
        <v>0.27339599999999997</v>
      </c>
      <c r="K82">
        <v>1</v>
      </c>
      <c r="L82">
        <v>0.24</v>
      </c>
      <c r="M82">
        <v>0.15641099999999999</v>
      </c>
      <c r="N82">
        <v>8.3588999999999997E-2</v>
      </c>
      <c r="O82">
        <v>0.50261199999999995</v>
      </c>
      <c r="P82">
        <v>21502</v>
      </c>
      <c r="Q82">
        <v>0.34514600000000001</v>
      </c>
      <c r="R82">
        <v>7</v>
      </c>
      <c r="S82">
        <v>17613</v>
      </c>
      <c r="T82">
        <v>0.46354499999999998</v>
      </c>
      <c r="U82">
        <v>6</v>
      </c>
      <c r="V82">
        <v>13204</v>
      </c>
      <c r="W82">
        <v>0.59800799999999998</v>
      </c>
      <c r="X82">
        <v>5</v>
      </c>
      <c r="Y82">
        <v>2.44</v>
      </c>
      <c r="Z82">
        <v>0.71250000000000002</v>
      </c>
      <c r="AA82">
        <v>9.4949999999999992</v>
      </c>
      <c r="AB82">
        <v>7.0970000000000004</v>
      </c>
      <c r="AC82">
        <v>0.32381199999999999</v>
      </c>
      <c r="AD82">
        <v>0.619425</v>
      </c>
      <c r="AE82">
        <v>0.24107000000000001</v>
      </c>
      <c r="AF82">
        <v>0.38249699999999998</v>
      </c>
      <c r="AG82">
        <v>88</v>
      </c>
      <c r="AH82">
        <v>84</v>
      </c>
      <c r="AI82">
        <v>7.4300000000000005E-2</v>
      </c>
      <c r="AJ82">
        <v>0.21052599999999999</v>
      </c>
      <c r="AK82">
        <v>0.17197100000000001</v>
      </c>
      <c r="AL82" t="s">
        <v>1391</v>
      </c>
      <c r="AM82" t="s">
        <v>1394</v>
      </c>
      <c r="AN82">
        <v>0</v>
      </c>
    </row>
    <row r="83" spans="1:40" x14ac:dyDescent="0.35">
      <c r="A83">
        <v>13745</v>
      </c>
      <c r="B83" t="s">
        <v>1385</v>
      </c>
      <c r="C83" t="s">
        <v>377</v>
      </c>
      <c r="D83" t="s">
        <v>1386</v>
      </c>
      <c r="E83" t="s">
        <v>1387</v>
      </c>
      <c r="F83" t="s">
        <v>1393</v>
      </c>
      <c r="G83" t="s">
        <v>1389</v>
      </c>
      <c r="H83" t="s">
        <v>1390</v>
      </c>
      <c r="I83">
        <v>1487</v>
      </c>
      <c r="J83">
        <v>0.153333</v>
      </c>
      <c r="K83">
        <v>1</v>
      </c>
      <c r="L83">
        <v>0.2</v>
      </c>
      <c r="M83">
        <v>8.9318999999999996E-2</v>
      </c>
      <c r="N83">
        <v>0.110681</v>
      </c>
      <c r="O83">
        <v>0.51836099999999996</v>
      </c>
      <c r="P83">
        <v>18834</v>
      </c>
      <c r="Q83">
        <v>0.42620999999999998</v>
      </c>
      <c r="R83">
        <v>7</v>
      </c>
      <c r="S83">
        <v>17544</v>
      </c>
      <c r="T83">
        <v>0.46565000000000001</v>
      </c>
      <c r="U83">
        <v>6</v>
      </c>
      <c r="V83">
        <v>14458</v>
      </c>
      <c r="W83">
        <v>0.55980399999999997</v>
      </c>
      <c r="X83">
        <v>5</v>
      </c>
      <c r="Y83">
        <v>3.92</v>
      </c>
      <c r="Z83">
        <v>0.80986800000000003</v>
      </c>
      <c r="AA83">
        <v>9.6340000000000003</v>
      </c>
      <c r="AB83">
        <v>7.1630000000000003</v>
      </c>
      <c r="AC83">
        <v>0.33042700000000003</v>
      </c>
      <c r="AD83">
        <v>0.50811399999999995</v>
      </c>
      <c r="AE83">
        <v>0.19711699999999999</v>
      </c>
      <c r="AF83">
        <v>0.33692</v>
      </c>
      <c r="AG83">
        <v>83</v>
      </c>
      <c r="AH83">
        <v>84</v>
      </c>
      <c r="AI83">
        <v>6.9034999999999999E-2</v>
      </c>
      <c r="AJ83">
        <v>0.21923300000000001</v>
      </c>
      <c r="AK83">
        <v>0.117687</v>
      </c>
      <c r="AL83" t="s">
        <v>1391</v>
      </c>
      <c r="AM83" t="s">
        <v>1394</v>
      </c>
      <c r="AN83">
        <v>0</v>
      </c>
    </row>
    <row r="84" spans="1:40" x14ac:dyDescent="0.35">
      <c r="A84">
        <v>13746</v>
      </c>
      <c r="B84" t="s">
        <v>1385</v>
      </c>
      <c r="C84" t="s">
        <v>175</v>
      </c>
      <c r="D84" t="s">
        <v>1386</v>
      </c>
      <c r="E84" t="s">
        <v>1387</v>
      </c>
      <c r="F84" t="s">
        <v>1393</v>
      </c>
      <c r="G84" t="s">
        <v>1389</v>
      </c>
      <c r="H84" t="s">
        <v>1390</v>
      </c>
      <c r="I84">
        <v>1505</v>
      </c>
      <c r="J84">
        <v>0.20822499999999999</v>
      </c>
      <c r="K84">
        <v>1</v>
      </c>
      <c r="L84">
        <v>0.24</v>
      </c>
      <c r="M84">
        <v>0.100081</v>
      </c>
      <c r="N84">
        <v>0.13991899999999999</v>
      </c>
      <c r="O84">
        <v>0.44831300000000002</v>
      </c>
      <c r="P84">
        <v>25946</v>
      </c>
      <c r="Q84">
        <v>0.20985699999999999</v>
      </c>
      <c r="R84">
        <v>9</v>
      </c>
      <c r="S84">
        <v>23981</v>
      </c>
      <c r="T84">
        <v>0.26973799999999998</v>
      </c>
      <c r="U84">
        <v>8</v>
      </c>
      <c r="V84">
        <v>18102</v>
      </c>
      <c r="W84">
        <v>0.44881799999999999</v>
      </c>
      <c r="X84">
        <v>7</v>
      </c>
      <c r="Y84">
        <v>3.55</v>
      </c>
      <c r="Z84">
        <v>0.78552599999999995</v>
      </c>
      <c r="AA84">
        <v>9.3719999999999999</v>
      </c>
      <c r="AB84">
        <v>7.2649999999999997</v>
      </c>
      <c r="AC84">
        <v>0.33351399999999998</v>
      </c>
      <c r="AD84">
        <v>0.70441699999999996</v>
      </c>
      <c r="AE84">
        <v>0.27463100000000001</v>
      </c>
      <c r="AF84">
        <v>0.41328900000000002</v>
      </c>
      <c r="AG84">
        <v>82</v>
      </c>
      <c r="AH84">
        <v>84</v>
      </c>
      <c r="AI84">
        <v>5.7333000000000002E-2</v>
      </c>
      <c r="AJ84">
        <v>0.225914</v>
      </c>
      <c r="AK84">
        <v>0.18737500000000001</v>
      </c>
      <c r="AL84" t="s">
        <v>1391</v>
      </c>
      <c r="AM84" t="s">
        <v>1394</v>
      </c>
      <c r="AN84">
        <v>0</v>
      </c>
    </row>
    <row r="85" spans="1:40" x14ac:dyDescent="0.35">
      <c r="A85">
        <v>13747</v>
      </c>
      <c r="B85" t="s">
        <v>1385</v>
      </c>
      <c r="C85" t="s">
        <v>371</v>
      </c>
      <c r="D85" t="s">
        <v>1386</v>
      </c>
      <c r="E85" t="s">
        <v>1387</v>
      </c>
      <c r="F85" t="s">
        <v>1393</v>
      </c>
      <c r="G85" t="s">
        <v>1389</v>
      </c>
      <c r="H85" t="s">
        <v>1390</v>
      </c>
      <c r="I85">
        <v>1530</v>
      </c>
      <c r="J85">
        <v>0.15012600000000001</v>
      </c>
      <c r="K85">
        <v>1</v>
      </c>
      <c r="L85">
        <v>0.2</v>
      </c>
      <c r="M85">
        <v>8.5505999999999999E-2</v>
      </c>
      <c r="N85">
        <v>0.114494</v>
      </c>
      <c r="O85">
        <v>0.43076999999999999</v>
      </c>
      <c r="P85">
        <v>28504</v>
      </c>
      <c r="Q85">
        <v>0.13211700000000001</v>
      </c>
      <c r="R85">
        <v>9</v>
      </c>
      <c r="S85">
        <v>22846</v>
      </c>
      <c r="T85">
        <v>0.30427100000000001</v>
      </c>
      <c r="U85">
        <v>8</v>
      </c>
      <c r="V85">
        <v>17860</v>
      </c>
      <c r="W85">
        <v>0.45619100000000001</v>
      </c>
      <c r="X85">
        <v>6</v>
      </c>
      <c r="Y85">
        <v>3.44</v>
      </c>
      <c r="Z85">
        <v>0.77828900000000001</v>
      </c>
      <c r="AA85">
        <v>9.23</v>
      </c>
      <c r="AB85">
        <v>6.9790000000000001</v>
      </c>
      <c r="AC85">
        <v>0.31173899999999999</v>
      </c>
      <c r="AD85">
        <v>0.57245599999999996</v>
      </c>
      <c r="AE85">
        <v>0.222524</v>
      </c>
      <c r="AF85">
        <v>0.36405199999999999</v>
      </c>
      <c r="AG85">
        <v>86</v>
      </c>
      <c r="AH85">
        <v>84</v>
      </c>
      <c r="AI85">
        <v>8.2844000000000001E-2</v>
      </c>
      <c r="AJ85">
        <v>0.215033</v>
      </c>
      <c r="AK85">
        <v>0.14902000000000001</v>
      </c>
      <c r="AL85" t="s">
        <v>1391</v>
      </c>
      <c r="AM85" t="s">
        <v>1394</v>
      </c>
      <c r="AN85">
        <v>0</v>
      </c>
    </row>
    <row r="86" spans="1:40" x14ac:dyDescent="0.35">
      <c r="A86">
        <v>13748</v>
      </c>
      <c r="B86" t="s">
        <v>1385</v>
      </c>
      <c r="C86" t="s">
        <v>247</v>
      </c>
      <c r="D86" t="s">
        <v>1386</v>
      </c>
      <c r="E86" t="s">
        <v>1387</v>
      </c>
      <c r="F86" t="s">
        <v>1393</v>
      </c>
      <c r="G86" t="s">
        <v>1389</v>
      </c>
      <c r="H86" t="s">
        <v>1390</v>
      </c>
      <c r="I86">
        <v>1218</v>
      </c>
      <c r="J86">
        <v>0.627915</v>
      </c>
      <c r="K86">
        <v>1</v>
      </c>
      <c r="L86">
        <v>0.36</v>
      </c>
      <c r="M86">
        <v>0.224935</v>
      </c>
      <c r="N86">
        <v>0.13506499999999999</v>
      </c>
      <c r="O86">
        <v>0.49558099999999999</v>
      </c>
      <c r="P86">
        <v>19938</v>
      </c>
      <c r="Q86">
        <v>0.39266200000000001</v>
      </c>
      <c r="R86">
        <v>7</v>
      </c>
      <c r="S86">
        <v>17267</v>
      </c>
      <c r="T86">
        <v>0.47406999999999999</v>
      </c>
      <c r="U86">
        <v>6</v>
      </c>
      <c r="V86">
        <v>13767</v>
      </c>
      <c r="W86">
        <v>0.58085500000000001</v>
      </c>
      <c r="X86">
        <v>5</v>
      </c>
      <c r="Y86">
        <v>0.25</v>
      </c>
      <c r="Z86">
        <v>0.56842099999999995</v>
      </c>
      <c r="AA86">
        <v>9.2870000000000008</v>
      </c>
      <c r="AB86">
        <v>7.05</v>
      </c>
      <c r="AC86">
        <v>0.31746999999999997</v>
      </c>
      <c r="AD86">
        <v>0.77810199999999996</v>
      </c>
      <c r="AE86">
        <v>0.303726</v>
      </c>
      <c r="AF86">
        <v>0.43760300000000002</v>
      </c>
      <c r="AG86">
        <v>81</v>
      </c>
      <c r="AH86">
        <v>84</v>
      </c>
      <c r="AI86">
        <v>6.8538000000000002E-2</v>
      </c>
      <c r="AJ86">
        <v>0.20525499999999999</v>
      </c>
      <c r="AK86">
        <v>0.232348</v>
      </c>
      <c r="AL86" t="s">
        <v>1391</v>
      </c>
      <c r="AM86" t="s">
        <v>1394</v>
      </c>
      <c r="AN86">
        <v>0</v>
      </c>
    </row>
    <row r="87" spans="1:40" x14ac:dyDescent="0.35">
      <c r="A87">
        <v>13749</v>
      </c>
      <c r="B87" t="s">
        <v>1385</v>
      </c>
      <c r="C87" t="s">
        <v>309</v>
      </c>
      <c r="D87" t="s">
        <v>1386</v>
      </c>
      <c r="E87" t="s">
        <v>1387</v>
      </c>
      <c r="F87" t="s">
        <v>1395</v>
      </c>
      <c r="G87" t="s">
        <v>1389</v>
      </c>
      <c r="H87" t="s">
        <v>1390</v>
      </c>
      <c r="I87">
        <v>1850</v>
      </c>
      <c r="J87">
        <v>0.31880599999999998</v>
      </c>
      <c r="K87">
        <v>1</v>
      </c>
      <c r="L87">
        <v>0.24</v>
      </c>
      <c r="M87">
        <v>0.22691700000000001</v>
      </c>
      <c r="N87">
        <v>1.3082999999999999E-2</v>
      </c>
      <c r="O87">
        <v>0.48858600000000002</v>
      </c>
      <c r="P87">
        <v>17283</v>
      </c>
      <c r="Q87">
        <v>0.47345100000000001</v>
      </c>
      <c r="R87">
        <v>6</v>
      </c>
      <c r="S87">
        <v>18134</v>
      </c>
      <c r="T87">
        <v>0.44765100000000002</v>
      </c>
      <c r="U87">
        <v>6</v>
      </c>
      <c r="V87">
        <v>12604</v>
      </c>
      <c r="W87">
        <v>0.61628700000000003</v>
      </c>
      <c r="X87">
        <v>5</v>
      </c>
      <c r="Y87">
        <v>0.36</v>
      </c>
      <c r="Z87">
        <v>0.575658</v>
      </c>
      <c r="AA87">
        <v>7.7039999999999997</v>
      </c>
      <c r="AB87">
        <v>6.5579999999999998</v>
      </c>
      <c r="AC87">
        <v>0.25997700000000001</v>
      </c>
      <c r="AD87">
        <v>0.55986499999999995</v>
      </c>
      <c r="AE87">
        <v>0.217552</v>
      </c>
      <c r="AF87">
        <v>0.35891899999999999</v>
      </c>
      <c r="AG87">
        <v>98</v>
      </c>
      <c r="AH87">
        <v>84</v>
      </c>
      <c r="AI87">
        <v>3.2467999999999997E-2</v>
      </c>
      <c r="AJ87">
        <v>0.244865</v>
      </c>
      <c r="AK87">
        <v>0.114054</v>
      </c>
      <c r="AL87" t="s">
        <v>1391</v>
      </c>
      <c r="AM87" t="s">
        <v>1396</v>
      </c>
      <c r="AN87">
        <v>0</v>
      </c>
    </row>
    <row r="88" spans="1:40" x14ac:dyDescent="0.35">
      <c r="A88">
        <v>13750</v>
      </c>
      <c r="B88" t="s">
        <v>1385</v>
      </c>
      <c r="C88" t="s">
        <v>163</v>
      </c>
      <c r="D88" t="s">
        <v>1386</v>
      </c>
      <c r="E88" t="s">
        <v>1387</v>
      </c>
      <c r="F88" t="s">
        <v>1395</v>
      </c>
      <c r="G88" t="s">
        <v>1389</v>
      </c>
      <c r="H88" t="s">
        <v>1390</v>
      </c>
      <c r="I88">
        <v>1819</v>
      </c>
      <c r="J88">
        <v>0.37095800000000001</v>
      </c>
      <c r="K88">
        <v>1</v>
      </c>
      <c r="L88">
        <v>0.24</v>
      </c>
      <c r="M88">
        <v>0.188802</v>
      </c>
      <c r="N88">
        <v>5.1198E-2</v>
      </c>
      <c r="O88">
        <v>0.38611200000000001</v>
      </c>
      <c r="P88">
        <v>27861</v>
      </c>
      <c r="Q88">
        <v>0.15160599999999999</v>
      </c>
      <c r="R88">
        <v>9</v>
      </c>
      <c r="S88">
        <v>24469</v>
      </c>
      <c r="T88">
        <v>0.25488100000000002</v>
      </c>
      <c r="U88">
        <v>8</v>
      </c>
      <c r="V88">
        <v>18389</v>
      </c>
      <c r="W88">
        <v>0.44007400000000002</v>
      </c>
      <c r="X88">
        <v>7</v>
      </c>
      <c r="Y88">
        <v>-0.1</v>
      </c>
      <c r="Z88">
        <v>0.54539499999999996</v>
      </c>
      <c r="AA88">
        <v>7.8070000000000004</v>
      </c>
      <c r="AB88">
        <v>6.5140000000000002</v>
      </c>
      <c r="AC88">
        <v>0.25849499999999997</v>
      </c>
      <c r="AD88">
        <v>0.65967200000000004</v>
      </c>
      <c r="AE88">
        <v>0.25696200000000002</v>
      </c>
      <c r="AF88">
        <v>0.39747100000000002</v>
      </c>
      <c r="AG88">
        <v>94</v>
      </c>
      <c r="AH88">
        <v>84</v>
      </c>
      <c r="AI88">
        <v>2.9169E-2</v>
      </c>
      <c r="AJ88">
        <v>0.233095</v>
      </c>
      <c r="AK88">
        <v>0.16437599999999999</v>
      </c>
      <c r="AL88" t="s">
        <v>1391</v>
      </c>
      <c r="AM88" t="s">
        <v>1396</v>
      </c>
      <c r="AN88">
        <v>0</v>
      </c>
    </row>
    <row r="89" spans="1:40" x14ac:dyDescent="0.35">
      <c r="A89">
        <v>13751</v>
      </c>
      <c r="B89" t="s">
        <v>1385</v>
      </c>
      <c r="C89" t="s">
        <v>393</v>
      </c>
      <c r="D89" t="s">
        <v>1386</v>
      </c>
      <c r="E89" t="s">
        <v>1387</v>
      </c>
      <c r="F89" t="s">
        <v>1395</v>
      </c>
      <c r="G89" t="s">
        <v>1389</v>
      </c>
      <c r="H89" t="s">
        <v>1390</v>
      </c>
      <c r="I89">
        <v>1327</v>
      </c>
      <c r="J89">
        <v>0.32278899999999999</v>
      </c>
      <c r="K89">
        <v>1</v>
      </c>
      <c r="L89">
        <v>0.24</v>
      </c>
      <c r="M89">
        <v>0.21435199999999999</v>
      </c>
      <c r="N89">
        <v>2.5648000000000001E-2</v>
      </c>
      <c r="O89">
        <v>0.438361</v>
      </c>
      <c r="P89">
        <v>22067</v>
      </c>
      <c r="Q89">
        <v>0.32794499999999999</v>
      </c>
      <c r="R89">
        <v>8</v>
      </c>
      <c r="S89">
        <v>20095</v>
      </c>
      <c r="T89">
        <v>0.38795000000000002</v>
      </c>
      <c r="U89">
        <v>7</v>
      </c>
      <c r="V89">
        <v>13945</v>
      </c>
      <c r="W89">
        <v>0.57543299999999997</v>
      </c>
      <c r="X89">
        <v>5</v>
      </c>
      <c r="Y89">
        <v>-0.83</v>
      </c>
      <c r="Z89">
        <v>0.49736799999999998</v>
      </c>
      <c r="AA89">
        <v>8.1929999999999996</v>
      </c>
      <c r="AB89">
        <v>6.4059999999999997</v>
      </c>
      <c r="AC89">
        <v>0.256851</v>
      </c>
      <c r="AD89">
        <v>0.54123100000000002</v>
      </c>
      <c r="AE89">
        <v>0.21019399999999999</v>
      </c>
      <c r="AF89">
        <v>0.35116799999999998</v>
      </c>
      <c r="AG89">
        <v>96</v>
      </c>
      <c r="AH89">
        <v>84</v>
      </c>
      <c r="AI89">
        <v>1.5730000000000001E-2</v>
      </c>
      <c r="AJ89">
        <v>0.17106299999999999</v>
      </c>
      <c r="AK89">
        <v>0.18010599999999999</v>
      </c>
      <c r="AL89" t="s">
        <v>1391</v>
      </c>
      <c r="AM89" t="s">
        <v>1396</v>
      </c>
      <c r="AN89">
        <v>0</v>
      </c>
    </row>
    <row r="90" spans="1:40" x14ac:dyDescent="0.35">
      <c r="A90">
        <v>13752</v>
      </c>
      <c r="B90" t="s">
        <v>1385</v>
      </c>
      <c r="C90" t="s">
        <v>140</v>
      </c>
      <c r="D90" t="s">
        <v>1386</v>
      </c>
      <c r="E90" t="s">
        <v>1387</v>
      </c>
      <c r="F90" t="s">
        <v>1395</v>
      </c>
      <c r="G90" t="s">
        <v>1389</v>
      </c>
      <c r="H90" t="s">
        <v>1390</v>
      </c>
      <c r="I90">
        <v>1496</v>
      </c>
      <c r="J90">
        <v>0.27531499999999998</v>
      </c>
      <c r="K90">
        <v>0.94</v>
      </c>
      <c r="L90">
        <v>0.24</v>
      </c>
      <c r="M90">
        <v>0.21382000000000001</v>
      </c>
      <c r="N90">
        <v>2.6179999999999998E-2</v>
      </c>
      <c r="O90">
        <v>0.388131</v>
      </c>
      <c r="P90">
        <v>29268</v>
      </c>
      <c r="Q90">
        <v>0.108969</v>
      </c>
      <c r="R90">
        <v>9</v>
      </c>
      <c r="S90">
        <v>26274</v>
      </c>
      <c r="T90">
        <v>0.19993900000000001</v>
      </c>
      <c r="U90">
        <v>9</v>
      </c>
      <c r="V90">
        <v>17129</v>
      </c>
      <c r="W90">
        <v>0.47846100000000003</v>
      </c>
      <c r="X90">
        <v>6</v>
      </c>
      <c r="Y90">
        <v>0.69</v>
      </c>
      <c r="Z90">
        <v>0.59736800000000001</v>
      </c>
      <c r="AA90">
        <v>7.6779999999999999</v>
      </c>
      <c r="AB90">
        <v>6.5890000000000004</v>
      </c>
      <c r="AC90">
        <v>0.26171800000000001</v>
      </c>
      <c r="AD90">
        <v>0.70387200000000005</v>
      </c>
      <c r="AE90">
        <v>0.27441599999999999</v>
      </c>
      <c r="AF90">
        <v>0.41310200000000002</v>
      </c>
      <c r="AG90">
        <v>97</v>
      </c>
      <c r="AH90">
        <v>84</v>
      </c>
      <c r="AI90">
        <v>2.2727000000000001E-2</v>
      </c>
      <c r="AJ90">
        <v>0.20254</v>
      </c>
      <c r="AK90">
        <v>0.210561</v>
      </c>
      <c r="AL90" t="s">
        <v>1391</v>
      </c>
      <c r="AM90" t="s">
        <v>1396</v>
      </c>
      <c r="AN90">
        <v>0</v>
      </c>
    </row>
    <row r="91" spans="1:40" x14ac:dyDescent="0.35">
      <c r="A91">
        <v>13753</v>
      </c>
      <c r="B91" t="s">
        <v>1385</v>
      </c>
      <c r="C91" t="s">
        <v>169</v>
      </c>
      <c r="D91" t="s">
        <v>1386</v>
      </c>
      <c r="E91" t="s">
        <v>1387</v>
      </c>
      <c r="F91" t="s">
        <v>1395</v>
      </c>
      <c r="G91" t="s">
        <v>1389</v>
      </c>
      <c r="H91" t="s">
        <v>1390</v>
      </c>
      <c r="I91">
        <v>1740</v>
      </c>
      <c r="J91">
        <v>0.23206499999999999</v>
      </c>
      <c r="K91">
        <v>0.99</v>
      </c>
      <c r="L91">
        <v>0.24</v>
      </c>
      <c r="M91">
        <v>0.15389</v>
      </c>
      <c r="N91">
        <v>8.6110000000000006E-2</v>
      </c>
      <c r="O91">
        <v>0.48244500000000001</v>
      </c>
      <c r="P91">
        <v>21290</v>
      </c>
      <c r="Q91">
        <v>0.35158099999999998</v>
      </c>
      <c r="R91">
        <v>7</v>
      </c>
      <c r="S91">
        <v>18381</v>
      </c>
      <c r="T91">
        <v>0.44011600000000001</v>
      </c>
      <c r="U91">
        <v>7</v>
      </c>
      <c r="V91">
        <v>12595</v>
      </c>
      <c r="W91">
        <v>0.61656100000000003</v>
      </c>
      <c r="X91">
        <v>5</v>
      </c>
      <c r="Y91">
        <v>2.04</v>
      </c>
      <c r="Z91">
        <v>0.68618400000000002</v>
      </c>
      <c r="AA91">
        <v>8.1430000000000007</v>
      </c>
      <c r="AB91">
        <v>6.3760000000000003</v>
      </c>
      <c r="AC91">
        <v>0.25404100000000002</v>
      </c>
      <c r="AD91">
        <v>0.51832500000000004</v>
      </c>
      <c r="AE91">
        <v>0.20114899999999999</v>
      </c>
      <c r="AF91">
        <v>0.34137899999999999</v>
      </c>
      <c r="AG91">
        <v>88</v>
      </c>
      <c r="AH91">
        <v>84</v>
      </c>
      <c r="AI91">
        <v>2.2530000000000001E-2</v>
      </c>
      <c r="AJ91">
        <v>0.23103399999999999</v>
      </c>
      <c r="AK91">
        <v>0.110345</v>
      </c>
      <c r="AL91" t="s">
        <v>1391</v>
      </c>
      <c r="AM91" t="s">
        <v>1396</v>
      </c>
      <c r="AN91">
        <v>0</v>
      </c>
    </row>
    <row r="92" spans="1:40" x14ac:dyDescent="0.35">
      <c r="A92">
        <v>13754</v>
      </c>
      <c r="B92" t="s">
        <v>1385</v>
      </c>
      <c r="C92" t="s">
        <v>265</v>
      </c>
      <c r="D92" t="s">
        <v>1386</v>
      </c>
      <c r="E92" t="s">
        <v>1387</v>
      </c>
      <c r="F92" t="s">
        <v>1395</v>
      </c>
      <c r="G92" t="s">
        <v>1389</v>
      </c>
      <c r="H92" t="s">
        <v>1390</v>
      </c>
      <c r="I92">
        <v>1652</v>
      </c>
      <c r="J92">
        <v>0.29083599999999998</v>
      </c>
      <c r="K92">
        <v>0.25</v>
      </c>
      <c r="L92">
        <v>0.24</v>
      </c>
      <c r="M92">
        <v>0.177734</v>
      </c>
      <c r="N92">
        <v>6.2266000000000002E-2</v>
      </c>
      <c r="O92">
        <v>0.500162</v>
      </c>
      <c r="P92">
        <v>22680</v>
      </c>
      <c r="Q92">
        <v>0.30928099999999997</v>
      </c>
      <c r="R92">
        <v>8</v>
      </c>
      <c r="S92">
        <v>16264</v>
      </c>
      <c r="T92">
        <v>0.504637</v>
      </c>
      <c r="U92">
        <v>6</v>
      </c>
      <c r="V92">
        <v>8890</v>
      </c>
      <c r="W92">
        <v>0.72931400000000002</v>
      </c>
      <c r="X92">
        <v>4</v>
      </c>
      <c r="Y92">
        <v>0.36</v>
      </c>
      <c r="Z92">
        <v>0.575658</v>
      </c>
      <c r="AA92">
        <v>8.9870000000000001</v>
      </c>
      <c r="AB92">
        <v>6.6230000000000002</v>
      </c>
      <c r="AC92">
        <v>0.28364200000000001</v>
      </c>
      <c r="AD92">
        <v>0.68057000000000001</v>
      </c>
      <c r="AE92">
        <v>0.26521400000000001</v>
      </c>
      <c r="AF92">
        <v>0.40496399999999999</v>
      </c>
      <c r="AG92">
        <v>91</v>
      </c>
      <c r="AH92">
        <v>84</v>
      </c>
      <c r="AI92">
        <v>2.6634000000000001E-2</v>
      </c>
      <c r="AJ92">
        <v>0.214891</v>
      </c>
      <c r="AK92">
        <v>0.19007299999999999</v>
      </c>
      <c r="AL92" t="s">
        <v>1391</v>
      </c>
      <c r="AM92" t="s">
        <v>1396</v>
      </c>
      <c r="AN92">
        <v>0</v>
      </c>
    </row>
    <row r="93" spans="1:40" x14ac:dyDescent="0.35">
      <c r="A93">
        <v>13755</v>
      </c>
      <c r="B93" t="s">
        <v>1385</v>
      </c>
      <c r="C93" t="s">
        <v>281</v>
      </c>
      <c r="D93" t="s">
        <v>1386</v>
      </c>
      <c r="E93" t="s">
        <v>1387</v>
      </c>
      <c r="F93" t="s">
        <v>1395</v>
      </c>
      <c r="G93" t="s">
        <v>1389</v>
      </c>
      <c r="H93" t="s">
        <v>1390</v>
      </c>
      <c r="I93">
        <v>1462</v>
      </c>
      <c r="J93">
        <v>0.74865300000000001</v>
      </c>
      <c r="K93">
        <v>0.68</v>
      </c>
      <c r="L93">
        <v>0.36</v>
      </c>
      <c r="M93">
        <v>0.188777</v>
      </c>
      <c r="N93">
        <v>0.17122299999999999</v>
      </c>
      <c r="O93">
        <v>0.380602</v>
      </c>
      <c r="P93">
        <v>29681</v>
      </c>
      <c r="Q93">
        <v>9.6404000000000004E-2</v>
      </c>
      <c r="R93">
        <v>10</v>
      </c>
      <c r="S93">
        <v>28245</v>
      </c>
      <c r="T93">
        <v>0.139963</v>
      </c>
      <c r="U93">
        <v>9</v>
      </c>
      <c r="V93">
        <v>18553</v>
      </c>
      <c r="W93">
        <v>0.43507800000000002</v>
      </c>
      <c r="X93">
        <v>7</v>
      </c>
      <c r="Y93">
        <v>-0.03</v>
      </c>
      <c r="Z93">
        <v>0.55000000000000004</v>
      </c>
      <c r="AA93">
        <v>10.753</v>
      </c>
      <c r="AB93">
        <v>7.0860000000000003</v>
      </c>
      <c r="AC93">
        <v>0.34188000000000002</v>
      </c>
      <c r="AD93">
        <v>0.78728600000000004</v>
      </c>
      <c r="AE93">
        <v>0.30735299999999999</v>
      </c>
      <c r="AF93">
        <v>0.44049199999999999</v>
      </c>
      <c r="AG93">
        <v>81</v>
      </c>
      <c r="AH93">
        <v>84</v>
      </c>
      <c r="AI93">
        <v>2.0534E-2</v>
      </c>
      <c r="AJ93">
        <v>0.20930199999999999</v>
      </c>
      <c r="AK93">
        <v>0.23119000000000001</v>
      </c>
      <c r="AL93" t="s">
        <v>1391</v>
      </c>
      <c r="AM93" t="s">
        <v>1396</v>
      </c>
      <c r="AN93">
        <v>0</v>
      </c>
    </row>
    <row r="94" spans="1:40" x14ac:dyDescent="0.35">
      <c r="A94">
        <v>13756</v>
      </c>
      <c r="B94" t="s">
        <v>1385</v>
      </c>
      <c r="C94" t="s">
        <v>261</v>
      </c>
      <c r="D94" t="s">
        <v>1386</v>
      </c>
      <c r="E94" t="s">
        <v>1387</v>
      </c>
      <c r="F94" t="s">
        <v>1395</v>
      </c>
      <c r="G94" t="s">
        <v>1389</v>
      </c>
      <c r="H94" t="s">
        <v>1390</v>
      </c>
      <c r="I94">
        <v>1462</v>
      </c>
      <c r="J94">
        <v>0.34018799999999999</v>
      </c>
      <c r="K94">
        <v>0.56999999999999995</v>
      </c>
      <c r="L94">
        <v>0.24</v>
      </c>
      <c r="M94">
        <v>0.28408</v>
      </c>
      <c r="N94">
        <v>0</v>
      </c>
      <c r="O94">
        <v>0.42875999999999997</v>
      </c>
      <c r="P94">
        <v>21626</v>
      </c>
      <c r="Q94">
        <v>0.341395</v>
      </c>
      <c r="R94">
        <v>8</v>
      </c>
      <c r="S94">
        <v>20782</v>
      </c>
      <c r="T94">
        <v>0.36705300000000002</v>
      </c>
      <c r="U94">
        <v>7</v>
      </c>
      <c r="V94">
        <v>17013</v>
      </c>
      <c r="W94">
        <v>0.48199500000000001</v>
      </c>
      <c r="X94">
        <v>6</v>
      </c>
      <c r="Y94">
        <v>-1.4</v>
      </c>
      <c r="Z94">
        <v>0.459868</v>
      </c>
      <c r="AA94">
        <v>7.9820000000000002</v>
      </c>
      <c r="AB94">
        <v>6.4249999999999998</v>
      </c>
      <c r="AC94">
        <v>0.25499899999999998</v>
      </c>
      <c r="AD94">
        <v>0.73428199999999999</v>
      </c>
      <c r="AE94">
        <v>0.28642299999999998</v>
      </c>
      <c r="AF94">
        <v>0.42339300000000002</v>
      </c>
      <c r="AG94">
        <v>100</v>
      </c>
      <c r="AH94">
        <v>84</v>
      </c>
      <c r="AI94">
        <v>1.4997E-2</v>
      </c>
      <c r="AJ94">
        <v>0.20588200000000001</v>
      </c>
      <c r="AK94">
        <v>0.21751000000000001</v>
      </c>
      <c r="AL94" t="s">
        <v>1391</v>
      </c>
      <c r="AM94" t="s">
        <v>1396</v>
      </c>
      <c r="AN94">
        <v>0</v>
      </c>
    </row>
    <row r="95" spans="1:40" x14ac:dyDescent="0.35">
      <c r="A95">
        <v>13757</v>
      </c>
      <c r="B95" t="s">
        <v>1385</v>
      </c>
      <c r="C95" t="s">
        <v>291</v>
      </c>
      <c r="D95" t="s">
        <v>1386</v>
      </c>
      <c r="E95" t="s">
        <v>1387</v>
      </c>
      <c r="F95" t="s">
        <v>1395</v>
      </c>
      <c r="G95" t="s">
        <v>1389</v>
      </c>
      <c r="H95" t="s">
        <v>1390</v>
      </c>
      <c r="I95">
        <v>1372</v>
      </c>
      <c r="J95">
        <v>0.46184399999999998</v>
      </c>
      <c r="K95">
        <v>0.92</v>
      </c>
      <c r="L95">
        <v>0.3</v>
      </c>
      <c r="M95">
        <v>0.223111</v>
      </c>
      <c r="N95">
        <v>7.6888999999999999E-2</v>
      </c>
      <c r="O95">
        <v>0.63321700000000003</v>
      </c>
      <c r="P95">
        <v>6019</v>
      </c>
      <c r="Q95">
        <v>0.81652400000000003</v>
      </c>
      <c r="R95">
        <v>3</v>
      </c>
      <c r="S95">
        <v>6282</v>
      </c>
      <c r="T95">
        <v>0.80854199999999998</v>
      </c>
      <c r="U95">
        <v>3</v>
      </c>
      <c r="V95">
        <v>3717</v>
      </c>
      <c r="W95">
        <v>0.88682099999999997</v>
      </c>
      <c r="X95">
        <v>2</v>
      </c>
      <c r="Y95">
        <v>-1.65</v>
      </c>
      <c r="Z95">
        <v>0.44342100000000001</v>
      </c>
      <c r="AA95">
        <v>7.3440000000000003</v>
      </c>
      <c r="AB95">
        <v>6.3170000000000002</v>
      </c>
      <c r="AC95">
        <v>0.23803099999999999</v>
      </c>
      <c r="AD95">
        <v>0.92426399999999997</v>
      </c>
      <c r="AE95">
        <v>0.36144100000000001</v>
      </c>
      <c r="AF95">
        <v>0.480321</v>
      </c>
      <c r="AG95">
        <v>86</v>
      </c>
      <c r="AH95">
        <v>84</v>
      </c>
      <c r="AI95">
        <v>1.6105000000000001E-2</v>
      </c>
      <c r="AJ95">
        <v>0.19242000000000001</v>
      </c>
      <c r="AK95">
        <v>0.28790100000000002</v>
      </c>
      <c r="AL95" t="s">
        <v>1391</v>
      </c>
      <c r="AM95" t="s">
        <v>1396</v>
      </c>
      <c r="AN95">
        <v>0</v>
      </c>
    </row>
    <row r="96" spans="1:40" x14ac:dyDescent="0.35">
      <c r="A96">
        <v>13758</v>
      </c>
      <c r="B96" t="s">
        <v>1385</v>
      </c>
      <c r="C96" t="s">
        <v>337</v>
      </c>
      <c r="D96" t="s">
        <v>1386</v>
      </c>
      <c r="E96" t="s">
        <v>1387</v>
      </c>
      <c r="F96" t="s">
        <v>1395</v>
      </c>
      <c r="G96" t="s">
        <v>1389</v>
      </c>
      <c r="H96" t="s">
        <v>1390</v>
      </c>
      <c r="I96">
        <v>1417</v>
      </c>
      <c r="J96">
        <v>0.301792</v>
      </c>
      <c r="K96">
        <v>1</v>
      </c>
      <c r="L96">
        <v>0.24</v>
      </c>
      <c r="M96">
        <v>0.16309000000000001</v>
      </c>
      <c r="N96">
        <v>7.6910000000000006E-2</v>
      </c>
      <c r="O96">
        <v>0.470308</v>
      </c>
      <c r="P96">
        <v>22535</v>
      </c>
      <c r="Q96">
        <v>0.31367200000000001</v>
      </c>
      <c r="R96">
        <v>8</v>
      </c>
      <c r="S96">
        <v>17904</v>
      </c>
      <c r="T96">
        <v>0.45466699999999999</v>
      </c>
      <c r="U96">
        <v>6</v>
      </c>
      <c r="V96">
        <v>16583</v>
      </c>
      <c r="W96">
        <v>0.49506499999999998</v>
      </c>
      <c r="X96">
        <v>6</v>
      </c>
      <c r="Y96">
        <v>0.72</v>
      </c>
      <c r="Z96">
        <v>0.59934200000000004</v>
      </c>
      <c r="AA96">
        <v>7.7590000000000003</v>
      </c>
      <c r="AB96">
        <v>6.4930000000000003</v>
      </c>
      <c r="AC96">
        <v>0.25633400000000001</v>
      </c>
      <c r="AD96">
        <v>0.89438499999999999</v>
      </c>
      <c r="AE96">
        <v>0.34964299999999998</v>
      </c>
      <c r="AF96">
        <v>0.47212399999999999</v>
      </c>
      <c r="AG96">
        <v>89</v>
      </c>
      <c r="AH96">
        <v>84</v>
      </c>
      <c r="AI96">
        <v>2.5316000000000002E-2</v>
      </c>
      <c r="AJ96">
        <v>0.21383199999999999</v>
      </c>
      <c r="AK96">
        <v>0.25829200000000002</v>
      </c>
      <c r="AL96" t="s">
        <v>1391</v>
      </c>
      <c r="AM96" t="s">
        <v>1396</v>
      </c>
      <c r="AN96">
        <v>0</v>
      </c>
    </row>
    <row r="97" spans="1:40" x14ac:dyDescent="0.35">
      <c r="A97">
        <v>13759</v>
      </c>
      <c r="B97" t="s">
        <v>1385</v>
      </c>
      <c r="C97" t="s">
        <v>186</v>
      </c>
      <c r="D97" t="s">
        <v>1386</v>
      </c>
      <c r="E97" t="s">
        <v>1387</v>
      </c>
      <c r="F97" t="s">
        <v>1395</v>
      </c>
      <c r="G97" t="s">
        <v>1389</v>
      </c>
      <c r="H97" t="s">
        <v>1390</v>
      </c>
      <c r="I97">
        <v>1382</v>
      </c>
      <c r="J97">
        <v>0.237847</v>
      </c>
      <c r="K97">
        <v>0.56999999999999995</v>
      </c>
      <c r="L97">
        <v>0.24</v>
      </c>
      <c r="M97">
        <v>0.20189299999999999</v>
      </c>
      <c r="N97">
        <v>3.8107000000000002E-2</v>
      </c>
      <c r="O97">
        <v>0.44744200000000001</v>
      </c>
      <c r="P97">
        <v>23047</v>
      </c>
      <c r="Q97">
        <v>0.29808800000000002</v>
      </c>
      <c r="R97">
        <v>8</v>
      </c>
      <c r="S97">
        <v>18437</v>
      </c>
      <c r="T97">
        <v>0.43843799999999999</v>
      </c>
      <c r="U97">
        <v>7</v>
      </c>
      <c r="V97">
        <v>16631</v>
      </c>
      <c r="W97">
        <v>0.49360199999999999</v>
      </c>
      <c r="X97">
        <v>6</v>
      </c>
      <c r="Y97">
        <v>-0.25</v>
      </c>
      <c r="Z97">
        <v>0.53552599999999995</v>
      </c>
      <c r="AA97">
        <v>7.827</v>
      </c>
      <c r="AB97">
        <v>6.4420000000000002</v>
      </c>
      <c r="AC97">
        <v>0.25384699999999999</v>
      </c>
      <c r="AD97">
        <v>0.76051000000000002</v>
      </c>
      <c r="AE97">
        <v>0.29677999999999999</v>
      </c>
      <c r="AF97">
        <v>0.43198300000000001</v>
      </c>
      <c r="AG97">
        <v>95</v>
      </c>
      <c r="AH97">
        <v>84</v>
      </c>
      <c r="AI97">
        <v>2.0334000000000001E-2</v>
      </c>
      <c r="AJ97">
        <v>0.190304</v>
      </c>
      <c r="AK97">
        <v>0.241679</v>
      </c>
      <c r="AL97" t="s">
        <v>1391</v>
      </c>
      <c r="AM97" t="s">
        <v>1396</v>
      </c>
      <c r="AN97">
        <v>0</v>
      </c>
    </row>
    <row r="98" spans="1:40" x14ac:dyDescent="0.35">
      <c r="A98">
        <v>13760</v>
      </c>
      <c r="B98" t="s">
        <v>1385</v>
      </c>
      <c r="C98" t="s">
        <v>149</v>
      </c>
      <c r="D98" t="s">
        <v>1386</v>
      </c>
      <c r="E98" t="s">
        <v>1387</v>
      </c>
      <c r="F98" t="s">
        <v>1395</v>
      </c>
      <c r="G98" t="s">
        <v>1389</v>
      </c>
      <c r="H98" t="s">
        <v>1390</v>
      </c>
      <c r="I98">
        <v>1631</v>
      </c>
      <c r="J98">
        <v>0.48439399999999999</v>
      </c>
      <c r="K98">
        <v>0.96</v>
      </c>
      <c r="L98">
        <v>0.3</v>
      </c>
      <c r="M98">
        <v>0.20650499999999999</v>
      </c>
      <c r="N98">
        <v>9.3494999999999995E-2</v>
      </c>
      <c r="O98">
        <v>0.45191799999999999</v>
      </c>
      <c r="P98">
        <v>27112</v>
      </c>
      <c r="Q98">
        <v>0.17441799999999999</v>
      </c>
      <c r="R98">
        <v>9</v>
      </c>
      <c r="S98">
        <v>20634</v>
      </c>
      <c r="T98">
        <v>0.37153799999999998</v>
      </c>
      <c r="U98">
        <v>7</v>
      </c>
      <c r="V98">
        <v>14706</v>
      </c>
      <c r="W98">
        <v>0.55224799999999996</v>
      </c>
      <c r="X98">
        <v>5</v>
      </c>
      <c r="Y98">
        <v>0.87</v>
      </c>
      <c r="Z98">
        <v>0.60921099999999995</v>
      </c>
      <c r="AA98">
        <v>9.9309999999999992</v>
      </c>
      <c r="AB98">
        <v>6.9219999999999997</v>
      </c>
      <c r="AC98">
        <v>0.31831199999999998</v>
      </c>
      <c r="AD98">
        <v>0.82031299999999996</v>
      </c>
      <c r="AE98">
        <v>0.32039400000000001</v>
      </c>
      <c r="AF98">
        <v>0.45064399999999999</v>
      </c>
      <c r="AG98">
        <v>88</v>
      </c>
      <c r="AH98">
        <v>84</v>
      </c>
      <c r="AI98">
        <v>1.9007E-2</v>
      </c>
      <c r="AJ98">
        <v>0.212753</v>
      </c>
      <c r="AK98">
        <v>0.23789099999999999</v>
      </c>
      <c r="AL98" t="s">
        <v>1391</v>
      </c>
      <c r="AM98" t="s">
        <v>1396</v>
      </c>
      <c r="AN98">
        <v>0</v>
      </c>
    </row>
    <row r="99" spans="1:40" x14ac:dyDescent="0.35">
      <c r="A99">
        <v>13761</v>
      </c>
      <c r="B99" t="s">
        <v>1385</v>
      </c>
      <c r="C99" t="s">
        <v>293</v>
      </c>
      <c r="D99" t="s">
        <v>1386</v>
      </c>
      <c r="E99" t="s">
        <v>1387</v>
      </c>
      <c r="F99" t="s">
        <v>1395</v>
      </c>
      <c r="G99" t="s">
        <v>1389</v>
      </c>
      <c r="H99" t="s">
        <v>1390</v>
      </c>
      <c r="I99">
        <v>1620</v>
      </c>
      <c r="J99">
        <v>0.31436999999999998</v>
      </c>
      <c r="K99">
        <v>0.71</v>
      </c>
      <c r="L99">
        <v>0.24</v>
      </c>
      <c r="M99">
        <v>0.22955300000000001</v>
      </c>
      <c r="N99">
        <v>1.0447E-2</v>
      </c>
      <c r="O99">
        <v>0.38932899999999998</v>
      </c>
      <c r="P99">
        <v>28789</v>
      </c>
      <c r="Q99">
        <v>0.123456</v>
      </c>
      <c r="R99">
        <v>9</v>
      </c>
      <c r="S99">
        <v>23549</v>
      </c>
      <c r="T99">
        <v>0.28285500000000002</v>
      </c>
      <c r="U99">
        <v>8</v>
      </c>
      <c r="V99">
        <v>18060</v>
      </c>
      <c r="W99">
        <v>0.45009700000000002</v>
      </c>
      <c r="X99">
        <v>7</v>
      </c>
      <c r="Y99">
        <v>0.38</v>
      </c>
      <c r="Z99">
        <v>0.57697399999999999</v>
      </c>
      <c r="AA99">
        <v>7.3209999999999997</v>
      </c>
      <c r="AB99">
        <v>6.444</v>
      </c>
      <c r="AC99">
        <v>0.24641299999999999</v>
      </c>
      <c r="AD99">
        <v>0.63967600000000002</v>
      </c>
      <c r="AE99">
        <v>0.24906700000000001</v>
      </c>
      <c r="AF99">
        <v>0.390123</v>
      </c>
      <c r="AG99">
        <v>98</v>
      </c>
      <c r="AH99">
        <v>84</v>
      </c>
      <c r="AI99">
        <v>2.2277000000000002E-2</v>
      </c>
      <c r="AJ99">
        <v>0.21604899999999999</v>
      </c>
      <c r="AK99">
        <v>0.17407400000000001</v>
      </c>
      <c r="AL99" t="s">
        <v>1391</v>
      </c>
      <c r="AM99" t="s">
        <v>1396</v>
      </c>
      <c r="AN99">
        <v>0</v>
      </c>
    </row>
    <row r="100" spans="1:40" x14ac:dyDescent="0.35">
      <c r="A100">
        <v>13762</v>
      </c>
      <c r="B100" t="s">
        <v>1385</v>
      </c>
      <c r="C100" t="s">
        <v>112</v>
      </c>
      <c r="D100" t="s">
        <v>1386</v>
      </c>
      <c r="E100" t="s">
        <v>1387</v>
      </c>
      <c r="F100" t="s">
        <v>1395</v>
      </c>
      <c r="G100" t="s">
        <v>1389</v>
      </c>
      <c r="H100" t="s">
        <v>1390</v>
      </c>
      <c r="I100">
        <v>1570</v>
      </c>
      <c r="J100">
        <v>0.491371</v>
      </c>
      <c r="K100">
        <v>0.28000000000000003</v>
      </c>
      <c r="L100">
        <v>0.3</v>
      </c>
      <c r="M100">
        <v>0.18651499999999999</v>
      </c>
      <c r="N100">
        <v>0.113485</v>
      </c>
      <c r="O100">
        <v>0.488983</v>
      </c>
      <c r="P100">
        <v>21652</v>
      </c>
      <c r="Q100">
        <v>0.34060200000000002</v>
      </c>
      <c r="R100">
        <v>8</v>
      </c>
      <c r="S100">
        <v>17696</v>
      </c>
      <c r="T100">
        <v>0.46101300000000001</v>
      </c>
      <c r="U100">
        <v>6</v>
      </c>
      <c r="V100">
        <v>12174</v>
      </c>
      <c r="W100">
        <v>0.62938700000000003</v>
      </c>
      <c r="X100">
        <v>5</v>
      </c>
      <c r="Y100">
        <v>0.31</v>
      </c>
      <c r="Z100">
        <v>0.57236799999999999</v>
      </c>
      <c r="AA100">
        <v>8.2940000000000005</v>
      </c>
      <c r="AB100">
        <v>6.5250000000000004</v>
      </c>
      <c r="AC100">
        <v>0.266538</v>
      </c>
      <c r="AD100">
        <v>0.82770699999999997</v>
      </c>
      <c r="AE100">
        <v>0.32331399999999999</v>
      </c>
      <c r="AF100">
        <v>0.45286599999999999</v>
      </c>
      <c r="AG100">
        <v>84</v>
      </c>
      <c r="AH100">
        <v>84</v>
      </c>
      <c r="AI100">
        <v>2.7335999999999999E-2</v>
      </c>
      <c r="AJ100">
        <v>0.192357</v>
      </c>
      <c r="AK100">
        <v>0.26051000000000002</v>
      </c>
      <c r="AL100" t="s">
        <v>1391</v>
      </c>
      <c r="AM100" t="s">
        <v>1396</v>
      </c>
      <c r="AN100">
        <v>0</v>
      </c>
    </row>
    <row r="101" spans="1:40" x14ac:dyDescent="0.35">
      <c r="A101">
        <v>13763</v>
      </c>
      <c r="B101" t="s">
        <v>1385</v>
      </c>
      <c r="C101" t="s">
        <v>79</v>
      </c>
      <c r="D101" t="s">
        <v>1386</v>
      </c>
      <c r="E101" t="s">
        <v>1387</v>
      </c>
      <c r="F101" t="s">
        <v>1395</v>
      </c>
      <c r="G101" t="s">
        <v>1389</v>
      </c>
      <c r="H101" t="s">
        <v>1390</v>
      </c>
      <c r="I101">
        <v>1507</v>
      </c>
      <c r="J101">
        <v>0.28080899999999998</v>
      </c>
      <c r="K101">
        <v>0.52</v>
      </c>
      <c r="L101">
        <v>0.24</v>
      </c>
      <c r="M101">
        <v>9.9291000000000004E-2</v>
      </c>
      <c r="N101">
        <v>0.140709</v>
      </c>
      <c r="O101">
        <v>0.451237</v>
      </c>
      <c r="P101">
        <v>27373</v>
      </c>
      <c r="Q101">
        <v>0.166489</v>
      </c>
      <c r="R101">
        <v>9</v>
      </c>
      <c r="S101">
        <v>22835</v>
      </c>
      <c r="T101">
        <v>0.30460599999999999</v>
      </c>
      <c r="U101">
        <v>8</v>
      </c>
      <c r="V101">
        <v>15531</v>
      </c>
      <c r="W101">
        <v>0.52711399999999997</v>
      </c>
      <c r="X101">
        <v>6</v>
      </c>
      <c r="Y101">
        <v>2.69</v>
      </c>
      <c r="Z101">
        <v>0.72894700000000001</v>
      </c>
      <c r="AA101">
        <v>7.8520000000000003</v>
      </c>
      <c r="AB101">
        <v>6.4640000000000004</v>
      </c>
      <c r="AC101">
        <v>0.25573299999999999</v>
      </c>
      <c r="AD101">
        <v>0.91730299999999998</v>
      </c>
      <c r="AE101">
        <v>0.35869200000000001</v>
      </c>
      <c r="AF101">
        <v>0.47843400000000003</v>
      </c>
      <c r="AG101">
        <v>82</v>
      </c>
      <c r="AH101">
        <v>84</v>
      </c>
      <c r="AI101">
        <v>3.0523999999999999E-2</v>
      </c>
      <c r="AJ101">
        <v>0.177837</v>
      </c>
      <c r="AK101">
        <v>0.300597</v>
      </c>
      <c r="AL101" t="s">
        <v>1391</v>
      </c>
      <c r="AM101" t="s">
        <v>1396</v>
      </c>
      <c r="AN101">
        <v>0</v>
      </c>
    </row>
    <row r="102" spans="1:40" x14ac:dyDescent="0.35">
      <c r="A102">
        <v>13764</v>
      </c>
      <c r="B102" t="s">
        <v>1385</v>
      </c>
      <c r="C102" t="s">
        <v>91</v>
      </c>
      <c r="D102" t="s">
        <v>1386</v>
      </c>
      <c r="E102" t="s">
        <v>1387</v>
      </c>
      <c r="F102" t="s">
        <v>1395</v>
      </c>
      <c r="G102" t="s">
        <v>1389</v>
      </c>
      <c r="H102" t="s">
        <v>1390</v>
      </c>
      <c r="I102">
        <v>1593</v>
      </c>
      <c r="J102">
        <v>0.314859</v>
      </c>
      <c r="K102">
        <v>1</v>
      </c>
      <c r="L102">
        <v>0.24</v>
      </c>
      <c r="M102">
        <v>0.110099</v>
      </c>
      <c r="N102">
        <v>0.12990099999999999</v>
      </c>
      <c r="O102">
        <v>0.45186100000000001</v>
      </c>
      <c r="P102">
        <v>26263</v>
      </c>
      <c r="Q102">
        <v>0.20025000000000001</v>
      </c>
      <c r="R102">
        <v>9</v>
      </c>
      <c r="S102">
        <v>24739</v>
      </c>
      <c r="T102">
        <v>0.246644</v>
      </c>
      <c r="U102">
        <v>8</v>
      </c>
      <c r="V102">
        <v>12758</v>
      </c>
      <c r="W102">
        <v>0.611595</v>
      </c>
      <c r="X102">
        <v>5</v>
      </c>
      <c r="Y102">
        <v>1.46</v>
      </c>
      <c r="Z102">
        <v>0.64802599999999999</v>
      </c>
      <c r="AA102">
        <v>9.6059999999999999</v>
      </c>
      <c r="AB102">
        <v>6.8410000000000002</v>
      </c>
      <c r="AC102">
        <v>0.30788300000000002</v>
      </c>
      <c r="AD102">
        <v>0.848028</v>
      </c>
      <c r="AE102">
        <v>0.33133800000000002</v>
      </c>
      <c r="AF102">
        <v>0.45888299999999999</v>
      </c>
      <c r="AG102">
        <v>83</v>
      </c>
      <c r="AH102">
        <v>84</v>
      </c>
      <c r="AI102">
        <v>2.8732000000000001E-2</v>
      </c>
      <c r="AJ102">
        <v>0.227244</v>
      </c>
      <c r="AK102">
        <v>0.23163800000000001</v>
      </c>
      <c r="AL102" t="s">
        <v>1391</v>
      </c>
      <c r="AM102" t="s">
        <v>1396</v>
      </c>
      <c r="AN102">
        <v>0</v>
      </c>
    </row>
    <row r="103" spans="1:40" x14ac:dyDescent="0.35">
      <c r="A103">
        <v>13765</v>
      </c>
      <c r="B103" t="s">
        <v>1385</v>
      </c>
      <c r="C103" t="s">
        <v>279</v>
      </c>
      <c r="D103" t="s">
        <v>1386</v>
      </c>
      <c r="E103" t="s">
        <v>1387</v>
      </c>
      <c r="F103" t="s">
        <v>1395</v>
      </c>
      <c r="G103" t="s">
        <v>1389</v>
      </c>
      <c r="H103" t="s">
        <v>1390</v>
      </c>
      <c r="I103">
        <v>1647</v>
      </c>
      <c r="J103">
        <v>0.51461299999999999</v>
      </c>
      <c r="K103">
        <v>1</v>
      </c>
      <c r="L103">
        <v>0.3</v>
      </c>
      <c r="M103">
        <v>0.211725</v>
      </c>
      <c r="N103">
        <v>8.8275000000000006E-2</v>
      </c>
      <c r="O103">
        <v>0.55905000000000005</v>
      </c>
      <c r="P103">
        <v>16171</v>
      </c>
      <c r="Q103">
        <v>0.50733499999999998</v>
      </c>
      <c r="R103">
        <v>6</v>
      </c>
      <c r="S103">
        <v>14809</v>
      </c>
      <c r="T103">
        <v>0.54884100000000002</v>
      </c>
      <c r="U103">
        <v>5</v>
      </c>
      <c r="V103">
        <v>10693</v>
      </c>
      <c r="W103">
        <v>0.67441499999999999</v>
      </c>
      <c r="X103">
        <v>4</v>
      </c>
      <c r="Y103">
        <v>1.1399999999999999</v>
      </c>
      <c r="Z103">
        <v>0.62697400000000003</v>
      </c>
      <c r="AA103">
        <v>8.9049999999999994</v>
      </c>
      <c r="AB103">
        <v>6.6630000000000003</v>
      </c>
      <c r="AC103">
        <v>0.285163</v>
      </c>
      <c r="AD103">
        <v>1.0664990000000001</v>
      </c>
      <c r="AE103">
        <v>0.417605</v>
      </c>
      <c r="AF103">
        <v>0.51609000000000005</v>
      </c>
      <c r="AG103">
        <v>86</v>
      </c>
      <c r="AH103">
        <v>84</v>
      </c>
      <c r="AI103">
        <v>2.4969999999999999E-2</v>
      </c>
      <c r="AJ103">
        <v>0.120826</v>
      </c>
      <c r="AK103">
        <v>0.395264</v>
      </c>
      <c r="AL103" t="s">
        <v>1391</v>
      </c>
      <c r="AM103" t="s">
        <v>1396</v>
      </c>
      <c r="AN103">
        <v>0</v>
      </c>
    </row>
    <row r="104" spans="1:40" x14ac:dyDescent="0.35">
      <c r="A104">
        <v>13766</v>
      </c>
      <c r="B104" t="s">
        <v>1385</v>
      </c>
      <c r="C104" t="s">
        <v>241</v>
      </c>
      <c r="D104" t="s">
        <v>1386</v>
      </c>
      <c r="E104" t="s">
        <v>1387</v>
      </c>
      <c r="F104" t="s">
        <v>1395</v>
      </c>
      <c r="G104" t="s">
        <v>1389</v>
      </c>
      <c r="H104" t="s">
        <v>1390</v>
      </c>
      <c r="I104">
        <v>1531</v>
      </c>
      <c r="J104">
        <v>0.69717700000000005</v>
      </c>
      <c r="K104">
        <v>0.99</v>
      </c>
      <c r="L104">
        <v>0.3</v>
      </c>
      <c r="M104">
        <v>0.22433500000000001</v>
      </c>
      <c r="N104">
        <v>7.5664999999999996E-2</v>
      </c>
      <c r="O104">
        <v>0.44709399999999999</v>
      </c>
      <c r="P104">
        <v>25954</v>
      </c>
      <c r="Q104">
        <v>0.20961299999999999</v>
      </c>
      <c r="R104">
        <v>9</v>
      </c>
      <c r="S104">
        <v>20419</v>
      </c>
      <c r="T104">
        <v>0.37806600000000001</v>
      </c>
      <c r="U104">
        <v>7</v>
      </c>
      <c r="V104">
        <v>17410</v>
      </c>
      <c r="W104">
        <v>0.46989999999999998</v>
      </c>
      <c r="X104">
        <v>6</v>
      </c>
      <c r="Y104">
        <v>0.94</v>
      </c>
      <c r="Z104">
        <v>0.61381600000000003</v>
      </c>
      <c r="AA104">
        <v>8.1039999999999992</v>
      </c>
      <c r="AB104">
        <v>6.7279999999999998</v>
      </c>
      <c r="AC104">
        <v>0.27764299999999997</v>
      </c>
      <c r="AD104">
        <v>0.93308100000000005</v>
      </c>
      <c r="AE104">
        <v>0.36492200000000002</v>
      </c>
      <c r="AF104">
        <v>0.48269099999999998</v>
      </c>
      <c r="AG104">
        <v>90</v>
      </c>
      <c r="AH104">
        <v>84</v>
      </c>
      <c r="AI104">
        <v>9.7979999999999994E-3</v>
      </c>
      <c r="AJ104">
        <v>0.17896799999999999</v>
      </c>
      <c r="AK104">
        <v>0.30372300000000002</v>
      </c>
      <c r="AL104" t="s">
        <v>1391</v>
      </c>
      <c r="AM104" t="s">
        <v>1396</v>
      </c>
      <c r="AN104">
        <v>0</v>
      </c>
    </row>
    <row r="105" spans="1:40" x14ac:dyDescent="0.35">
      <c r="A105">
        <v>13767</v>
      </c>
      <c r="B105" t="s">
        <v>1385</v>
      </c>
      <c r="C105" t="s">
        <v>233</v>
      </c>
      <c r="D105" t="s">
        <v>1386</v>
      </c>
      <c r="E105" t="s">
        <v>1387</v>
      </c>
      <c r="F105" t="s">
        <v>1395</v>
      </c>
      <c r="G105" t="s">
        <v>1389</v>
      </c>
      <c r="H105" t="s">
        <v>1390</v>
      </c>
      <c r="I105">
        <v>1470</v>
      </c>
      <c r="J105">
        <v>0.279447</v>
      </c>
      <c r="K105">
        <v>0.4</v>
      </c>
      <c r="L105">
        <v>0.24</v>
      </c>
      <c r="M105">
        <v>0.18809400000000001</v>
      </c>
      <c r="N105">
        <v>5.1906000000000001E-2</v>
      </c>
      <c r="O105">
        <v>0.48215000000000002</v>
      </c>
      <c r="P105">
        <v>24002</v>
      </c>
      <c r="Q105">
        <v>0.26899299999999998</v>
      </c>
      <c r="R105">
        <v>8</v>
      </c>
      <c r="S105">
        <v>16083</v>
      </c>
      <c r="T105">
        <v>0.51009800000000005</v>
      </c>
      <c r="U105">
        <v>6</v>
      </c>
      <c r="V105">
        <v>16123</v>
      </c>
      <c r="W105">
        <v>0.50907899999999995</v>
      </c>
      <c r="X105">
        <v>6</v>
      </c>
      <c r="Y105">
        <v>1.47</v>
      </c>
      <c r="Z105">
        <v>0.64868400000000004</v>
      </c>
      <c r="AA105">
        <v>7.8049999999999997</v>
      </c>
      <c r="AB105">
        <v>7.1</v>
      </c>
      <c r="AC105">
        <v>0.29872900000000002</v>
      </c>
      <c r="AD105">
        <v>0.79926600000000003</v>
      </c>
      <c r="AE105">
        <v>0.312083</v>
      </c>
      <c r="AF105">
        <v>0.444218</v>
      </c>
      <c r="AG105">
        <v>92</v>
      </c>
      <c r="AH105">
        <v>84</v>
      </c>
      <c r="AI105">
        <v>1.1509999999999999E-2</v>
      </c>
      <c r="AJ105">
        <v>0.18639500000000001</v>
      </c>
      <c r="AK105">
        <v>0.25782300000000002</v>
      </c>
      <c r="AL105" t="s">
        <v>1391</v>
      </c>
      <c r="AM105" t="s">
        <v>1396</v>
      </c>
      <c r="AN105">
        <v>0</v>
      </c>
    </row>
    <row r="106" spans="1:40" x14ac:dyDescent="0.35">
      <c r="A106">
        <v>13768</v>
      </c>
      <c r="B106" t="s">
        <v>1385</v>
      </c>
      <c r="C106" t="s">
        <v>106</v>
      </c>
      <c r="D106" t="s">
        <v>1386</v>
      </c>
      <c r="E106" t="s">
        <v>1387</v>
      </c>
      <c r="F106" t="s">
        <v>1395</v>
      </c>
      <c r="G106" t="s">
        <v>1389</v>
      </c>
      <c r="H106" t="s">
        <v>1390</v>
      </c>
      <c r="I106">
        <v>1532</v>
      </c>
      <c r="J106">
        <v>0.416991</v>
      </c>
      <c r="K106">
        <v>1</v>
      </c>
      <c r="L106">
        <v>0.3</v>
      </c>
      <c r="M106">
        <v>0.162772</v>
      </c>
      <c r="N106">
        <v>0.13722799999999999</v>
      </c>
      <c r="O106">
        <v>0.43996099999999999</v>
      </c>
      <c r="P106">
        <v>25941</v>
      </c>
      <c r="Q106">
        <v>0.210009</v>
      </c>
      <c r="R106">
        <v>9</v>
      </c>
      <c r="S106">
        <v>24767</v>
      </c>
      <c r="T106">
        <v>0.24579000000000001</v>
      </c>
      <c r="U106">
        <v>8</v>
      </c>
      <c r="V106">
        <v>16721</v>
      </c>
      <c r="W106">
        <v>0.49086000000000002</v>
      </c>
      <c r="X106">
        <v>6</v>
      </c>
      <c r="Y106">
        <v>1.5</v>
      </c>
      <c r="Z106">
        <v>0.65065799999999996</v>
      </c>
      <c r="AA106">
        <v>7.0149999999999997</v>
      </c>
      <c r="AB106">
        <v>6.35</v>
      </c>
      <c r="AC106">
        <v>0.235375</v>
      </c>
      <c r="AD106">
        <v>1.1072900000000001</v>
      </c>
      <c r="AE106">
        <v>0.43371199999999999</v>
      </c>
      <c r="AF106">
        <v>0.52545699999999995</v>
      </c>
      <c r="AG106">
        <v>82</v>
      </c>
      <c r="AH106">
        <v>84</v>
      </c>
      <c r="AI106">
        <v>1.6982000000000001E-2</v>
      </c>
      <c r="AJ106">
        <v>0.171018</v>
      </c>
      <c r="AK106">
        <v>0.354439</v>
      </c>
      <c r="AL106" t="s">
        <v>1391</v>
      </c>
      <c r="AM106" t="s">
        <v>1396</v>
      </c>
      <c r="AN106">
        <v>0</v>
      </c>
    </row>
    <row r="107" spans="1:40" x14ac:dyDescent="0.35">
      <c r="A107">
        <v>13769</v>
      </c>
      <c r="B107" t="s">
        <v>1385</v>
      </c>
      <c r="C107" t="s">
        <v>143</v>
      </c>
      <c r="D107" t="s">
        <v>1386</v>
      </c>
      <c r="E107" t="s">
        <v>1387</v>
      </c>
      <c r="F107" t="s">
        <v>1395</v>
      </c>
      <c r="G107" t="s">
        <v>1389</v>
      </c>
      <c r="H107" t="s">
        <v>1390</v>
      </c>
      <c r="I107">
        <v>1462</v>
      </c>
      <c r="J107">
        <v>0.35404400000000003</v>
      </c>
      <c r="K107">
        <v>0.94</v>
      </c>
      <c r="L107">
        <v>0.24</v>
      </c>
      <c r="M107">
        <v>0.21820600000000001</v>
      </c>
      <c r="N107">
        <v>2.1794000000000001E-2</v>
      </c>
      <c r="O107">
        <v>0.54584999999999995</v>
      </c>
      <c r="P107">
        <v>16318</v>
      </c>
      <c r="Q107">
        <v>0.50285199999999997</v>
      </c>
      <c r="R107">
        <v>6</v>
      </c>
      <c r="S107">
        <v>12690</v>
      </c>
      <c r="T107">
        <v>0.61342300000000005</v>
      </c>
      <c r="U107">
        <v>5</v>
      </c>
      <c r="V107">
        <v>10455</v>
      </c>
      <c r="W107">
        <v>0.68166599999999999</v>
      </c>
      <c r="X107">
        <v>4</v>
      </c>
      <c r="Y107">
        <v>1.1399999999999999</v>
      </c>
      <c r="Z107">
        <v>0.62697400000000003</v>
      </c>
      <c r="AA107">
        <v>6.1479999999999997</v>
      </c>
      <c r="AB107">
        <v>6.0789999999999997</v>
      </c>
      <c r="AC107">
        <v>0.20378199999999999</v>
      </c>
      <c r="AD107">
        <v>0.87917699999999999</v>
      </c>
      <c r="AE107">
        <v>0.343638</v>
      </c>
      <c r="AF107">
        <v>0.46785199999999999</v>
      </c>
      <c r="AG107">
        <v>96</v>
      </c>
      <c r="AH107">
        <v>84</v>
      </c>
      <c r="AI107">
        <v>1.6506E-2</v>
      </c>
      <c r="AJ107">
        <v>0.166211</v>
      </c>
      <c r="AK107">
        <v>0.30164200000000002</v>
      </c>
      <c r="AL107" t="s">
        <v>1391</v>
      </c>
      <c r="AM107" t="s">
        <v>1396</v>
      </c>
      <c r="AN107">
        <v>0</v>
      </c>
    </row>
    <row r="108" spans="1:40" x14ac:dyDescent="0.35">
      <c r="A108">
        <v>13770</v>
      </c>
      <c r="B108" t="s">
        <v>1385</v>
      </c>
      <c r="C108" t="s">
        <v>255</v>
      </c>
      <c r="D108" t="s">
        <v>1386</v>
      </c>
      <c r="E108" t="s">
        <v>1387</v>
      </c>
      <c r="F108" t="s">
        <v>1395</v>
      </c>
      <c r="G108" t="s">
        <v>1389</v>
      </c>
      <c r="H108" t="s">
        <v>1390</v>
      </c>
      <c r="I108">
        <v>1545</v>
      </c>
      <c r="J108">
        <v>0.40522000000000002</v>
      </c>
      <c r="K108">
        <v>0.93</v>
      </c>
      <c r="L108">
        <v>0.3</v>
      </c>
      <c r="M108">
        <v>0.21743699999999999</v>
      </c>
      <c r="N108">
        <v>8.2562999999999998E-2</v>
      </c>
      <c r="O108">
        <v>0.448878</v>
      </c>
      <c r="P108">
        <v>21419</v>
      </c>
      <c r="Q108">
        <v>0.34767799999999999</v>
      </c>
      <c r="R108">
        <v>7</v>
      </c>
      <c r="S108">
        <v>21899</v>
      </c>
      <c r="T108">
        <v>0.333038</v>
      </c>
      <c r="U108">
        <v>8</v>
      </c>
      <c r="V108">
        <v>17198</v>
      </c>
      <c r="W108">
        <v>0.47635899999999998</v>
      </c>
      <c r="X108">
        <v>6</v>
      </c>
      <c r="Y108">
        <v>0.86</v>
      </c>
      <c r="Z108">
        <v>0.60855300000000001</v>
      </c>
      <c r="AA108">
        <v>6.32</v>
      </c>
      <c r="AB108">
        <v>6.3040000000000003</v>
      </c>
      <c r="AC108">
        <v>0.22181500000000001</v>
      </c>
      <c r="AD108">
        <v>0.86594199999999999</v>
      </c>
      <c r="AE108">
        <v>0.33841100000000002</v>
      </c>
      <c r="AF108">
        <v>0.46407799999999999</v>
      </c>
      <c r="AG108">
        <v>89</v>
      </c>
      <c r="AH108">
        <v>84</v>
      </c>
      <c r="AI108">
        <v>1.6160000000000001E-2</v>
      </c>
      <c r="AJ108">
        <v>0.15728200000000001</v>
      </c>
      <c r="AK108">
        <v>0.30679600000000001</v>
      </c>
      <c r="AL108" t="s">
        <v>1391</v>
      </c>
      <c r="AM108" t="s">
        <v>1396</v>
      </c>
      <c r="AN108">
        <v>0</v>
      </c>
    </row>
    <row r="109" spans="1:40" x14ac:dyDescent="0.35">
      <c r="A109">
        <v>13771</v>
      </c>
      <c r="B109" t="s">
        <v>1385</v>
      </c>
      <c r="C109" t="s">
        <v>409</v>
      </c>
      <c r="D109" t="s">
        <v>1386</v>
      </c>
      <c r="E109" t="s">
        <v>1387</v>
      </c>
      <c r="F109" t="s">
        <v>1395</v>
      </c>
      <c r="G109" t="s">
        <v>1389</v>
      </c>
      <c r="H109" t="s">
        <v>1390</v>
      </c>
      <c r="I109">
        <v>1371</v>
      </c>
      <c r="J109">
        <v>0.24124100000000001</v>
      </c>
      <c r="K109">
        <v>0.71</v>
      </c>
      <c r="L109">
        <v>0.24</v>
      </c>
      <c r="M109">
        <v>0.184999</v>
      </c>
      <c r="N109">
        <v>5.5001000000000001E-2</v>
      </c>
      <c r="O109">
        <v>0.51579399999999997</v>
      </c>
      <c r="P109">
        <v>15099</v>
      </c>
      <c r="Q109">
        <v>0.539937</v>
      </c>
      <c r="R109">
        <v>6</v>
      </c>
      <c r="S109">
        <v>13906</v>
      </c>
      <c r="T109">
        <v>0.57638800000000001</v>
      </c>
      <c r="U109">
        <v>5</v>
      </c>
      <c r="V109">
        <v>8144</v>
      </c>
      <c r="W109">
        <v>0.75201099999999999</v>
      </c>
      <c r="X109">
        <v>3</v>
      </c>
      <c r="Y109">
        <v>-0.87</v>
      </c>
      <c r="Z109">
        <v>0.49473699999999998</v>
      </c>
      <c r="AA109">
        <v>5.6779999999999999</v>
      </c>
      <c r="AB109">
        <v>6.0010000000000003</v>
      </c>
      <c r="AC109">
        <v>0.191389</v>
      </c>
      <c r="AD109">
        <v>0.55972699999999997</v>
      </c>
      <c r="AE109">
        <v>0.217497</v>
      </c>
      <c r="AF109">
        <v>0.35886200000000001</v>
      </c>
      <c r="AG109">
        <v>91</v>
      </c>
      <c r="AH109">
        <v>84</v>
      </c>
      <c r="AI109">
        <v>2.1121999999999998E-2</v>
      </c>
      <c r="AJ109">
        <v>0.19766600000000001</v>
      </c>
      <c r="AK109">
        <v>0.16119600000000001</v>
      </c>
      <c r="AL109" t="s">
        <v>1391</v>
      </c>
      <c r="AM109" t="s">
        <v>1396</v>
      </c>
      <c r="AN109">
        <v>0</v>
      </c>
    </row>
    <row r="110" spans="1:40" x14ac:dyDescent="0.35">
      <c r="A110">
        <v>13772</v>
      </c>
      <c r="B110" t="s">
        <v>1385</v>
      </c>
      <c r="C110" t="s">
        <v>387</v>
      </c>
      <c r="D110" t="s">
        <v>1386</v>
      </c>
      <c r="E110" t="s">
        <v>1387</v>
      </c>
      <c r="F110" t="s">
        <v>1395</v>
      </c>
      <c r="G110" t="s">
        <v>1389</v>
      </c>
      <c r="H110" t="s">
        <v>1390</v>
      </c>
      <c r="I110">
        <v>1561</v>
      </c>
      <c r="J110">
        <v>0.25849699999999998</v>
      </c>
      <c r="K110">
        <v>0.34</v>
      </c>
      <c r="L110">
        <v>0.24</v>
      </c>
      <c r="M110">
        <v>0.19472100000000001</v>
      </c>
      <c r="N110">
        <v>4.5279E-2</v>
      </c>
      <c r="O110">
        <v>0.34782600000000002</v>
      </c>
      <c r="P110">
        <v>28867</v>
      </c>
      <c r="Q110">
        <v>0.121077</v>
      </c>
      <c r="R110">
        <v>9</v>
      </c>
      <c r="S110">
        <v>28173</v>
      </c>
      <c r="T110">
        <v>0.14216000000000001</v>
      </c>
      <c r="U110">
        <v>9</v>
      </c>
      <c r="V110">
        <v>20391</v>
      </c>
      <c r="W110">
        <v>0.37908199999999997</v>
      </c>
      <c r="X110">
        <v>7</v>
      </c>
      <c r="Y110">
        <v>-0.59</v>
      </c>
      <c r="Z110">
        <v>0.513158</v>
      </c>
      <c r="AA110">
        <v>6.2560000000000002</v>
      </c>
      <c r="AB110">
        <v>6.2149999999999999</v>
      </c>
      <c r="AC110">
        <v>0.21474199999999999</v>
      </c>
      <c r="AD110">
        <v>0.72295799999999999</v>
      </c>
      <c r="AE110">
        <v>0.28195199999999998</v>
      </c>
      <c r="AF110">
        <v>0.419603</v>
      </c>
      <c r="AG110">
        <v>95</v>
      </c>
      <c r="AH110">
        <v>84</v>
      </c>
      <c r="AI110">
        <v>2.9031999999999999E-2</v>
      </c>
      <c r="AJ110">
        <v>0.240871</v>
      </c>
      <c r="AK110">
        <v>0.178732</v>
      </c>
      <c r="AL110" t="s">
        <v>1391</v>
      </c>
      <c r="AM110" t="s">
        <v>1396</v>
      </c>
      <c r="AN110">
        <v>0</v>
      </c>
    </row>
    <row r="111" spans="1:40" x14ac:dyDescent="0.35">
      <c r="A111">
        <v>13773</v>
      </c>
      <c r="B111" t="s">
        <v>1385</v>
      </c>
      <c r="C111" t="s">
        <v>249</v>
      </c>
      <c r="D111" t="s">
        <v>1386</v>
      </c>
      <c r="E111" t="s">
        <v>1387</v>
      </c>
      <c r="F111" t="s">
        <v>1395</v>
      </c>
      <c r="G111" t="s">
        <v>1389</v>
      </c>
      <c r="H111" t="s">
        <v>1390</v>
      </c>
      <c r="I111">
        <v>2424</v>
      </c>
      <c r="J111">
        <v>0.65152100000000002</v>
      </c>
      <c r="K111">
        <v>0.25</v>
      </c>
      <c r="L111">
        <v>0.3</v>
      </c>
      <c r="M111">
        <v>0.1686</v>
      </c>
      <c r="N111">
        <v>0.13139999999999999</v>
      </c>
      <c r="O111">
        <v>0.339916</v>
      </c>
      <c r="P111">
        <v>30748</v>
      </c>
      <c r="Q111">
        <v>6.3863000000000003E-2</v>
      </c>
      <c r="R111">
        <v>10</v>
      </c>
      <c r="S111">
        <v>28022</v>
      </c>
      <c r="T111">
        <v>0.14676600000000001</v>
      </c>
      <c r="U111">
        <v>9</v>
      </c>
      <c r="V111">
        <v>24413</v>
      </c>
      <c r="W111">
        <v>0.25667200000000001</v>
      </c>
      <c r="X111">
        <v>8</v>
      </c>
      <c r="Y111">
        <v>0.26</v>
      </c>
      <c r="Z111">
        <v>0.569079</v>
      </c>
      <c r="AA111">
        <v>6.37</v>
      </c>
      <c r="AB111">
        <v>5.9930000000000003</v>
      </c>
      <c r="AC111">
        <v>0.20119400000000001</v>
      </c>
      <c r="AD111">
        <v>0.92533799999999999</v>
      </c>
      <c r="AE111">
        <v>0.36186499999999999</v>
      </c>
      <c r="AF111">
        <v>0.48061100000000001</v>
      </c>
      <c r="AG111">
        <v>87</v>
      </c>
      <c r="AH111">
        <v>84</v>
      </c>
      <c r="AI111">
        <v>2.3858000000000001E-2</v>
      </c>
      <c r="AJ111">
        <v>0.20668300000000001</v>
      </c>
      <c r="AK111">
        <v>0.27392699999999998</v>
      </c>
      <c r="AL111" t="s">
        <v>1391</v>
      </c>
      <c r="AM111" t="s">
        <v>1396</v>
      </c>
      <c r="AN111">
        <v>0</v>
      </c>
    </row>
    <row r="112" spans="1:40" x14ac:dyDescent="0.35">
      <c r="A112">
        <v>13774</v>
      </c>
      <c r="B112" t="s">
        <v>1385</v>
      </c>
      <c r="C112" t="s">
        <v>103</v>
      </c>
      <c r="D112" t="s">
        <v>1386</v>
      </c>
      <c r="E112" t="s">
        <v>1387</v>
      </c>
      <c r="F112" t="s">
        <v>1395</v>
      </c>
      <c r="G112" t="s">
        <v>1389</v>
      </c>
      <c r="H112" t="s">
        <v>1390</v>
      </c>
      <c r="I112">
        <v>1501</v>
      </c>
      <c r="J112">
        <v>0.37455500000000003</v>
      </c>
      <c r="K112">
        <v>0.57999999999999996</v>
      </c>
      <c r="L112">
        <v>0.24</v>
      </c>
      <c r="M112">
        <v>0.233014</v>
      </c>
      <c r="N112">
        <v>6.986E-3</v>
      </c>
      <c r="O112">
        <v>0.56496299999999999</v>
      </c>
      <c r="P112">
        <v>13398</v>
      </c>
      <c r="Q112">
        <v>0.591723</v>
      </c>
      <c r="R112">
        <v>5</v>
      </c>
      <c r="S112">
        <v>10341</v>
      </c>
      <c r="T112">
        <v>0.68493000000000004</v>
      </c>
      <c r="U112">
        <v>4</v>
      </c>
      <c r="V112">
        <v>11285</v>
      </c>
      <c r="W112">
        <v>0.65641000000000005</v>
      </c>
      <c r="X112">
        <v>4</v>
      </c>
      <c r="Y112">
        <v>-0.06</v>
      </c>
      <c r="Z112">
        <v>0.54802600000000001</v>
      </c>
      <c r="AA112">
        <v>7.8879999999999999</v>
      </c>
      <c r="AB112">
        <v>6.4059999999999997</v>
      </c>
      <c r="AC112">
        <v>0.25228699999999998</v>
      </c>
      <c r="AD112">
        <v>0.936774</v>
      </c>
      <c r="AE112">
        <v>0.36638100000000001</v>
      </c>
      <c r="AF112">
        <v>0.483678</v>
      </c>
      <c r="AG112">
        <v>98</v>
      </c>
      <c r="AH112">
        <v>84</v>
      </c>
      <c r="AI112">
        <v>2.1447999999999998E-2</v>
      </c>
      <c r="AJ112">
        <v>0.20652899999999999</v>
      </c>
      <c r="AK112">
        <v>0.27714899999999998</v>
      </c>
      <c r="AL112" t="s">
        <v>1391</v>
      </c>
      <c r="AM112" t="s">
        <v>1396</v>
      </c>
      <c r="AN112">
        <v>0</v>
      </c>
    </row>
    <row r="113" spans="1:40" x14ac:dyDescent="0.35">
      <c r="A113">
        <v>13775</v>
      </c>
      <c r="B113" t="s">
        <v>1385</v>
      </c>
      <c r="C113" t="s">
        <v>114</v>
      </c>
      <c r="D113" t="s">
        <v>1386</v>
      </c>
      <c r="E113" t="s">
        <v>1387</v>
      </c>
      <c r="F113" t="s">
        <v>1395</v>
      </c>
      <c r="G113" t="s">
        <v>1389</v>
      </c>
      <c r="H113" t="s">
        <v>1390</v>
      </c>
      <c r="I113">
        <v>1463</v>
      </c>
      <c r="J113">
        <v>0.38458999999999999</v>
      </c>
      <c r="K113">
        <v>0.81</v>
      </c>
      <c r="L113">
        <v>0.3</v>
      </c>
      <c r="M113">
        <v>0.177896</v>
      </c>
      <c r="N113">
        <v>0.122104</v>
      </c>
      <c r="O113">
        <v>0.42289700000000002</v>
      </c>
      <c r="P113">
        <v>28582</v>
      </c>
      <c r="Q113">
        <v>0.129769</v>
      </c>
      <c r="R113">
        <v>9</v>
      </c>
      <c r="S113">
        <v>22821</v>
      </c>
      <c r="T113">
        <v>0.30503400000000003</v>
      </c>
      <c r="U113">
        <v>8</v>
      </c>
      <c r="V113">
        <v>17900</v>
      </c>
      <c r="W113">
        <v>0.45497199999999999</v>
      </c>
      <c r="X113">
        <v>6</v>
      </c>
      <c r="Y113">
        <v>1.49</v>
      </c>
      <c r="Z113">
        <v>0.65</v>
      </c>
      <c r="AA113">
        <v>7.492</v>
      </c>
      <c r="AB113">
        <v>6.343</v>
      </c>
      <c r="AC113">
        <v>0.242032</v>
      </c>
      <c r="AD113">
        <v>0.94806900000000005</v>
      </c>
      <c r="AE113">
        <v>0.37084099999999998</v>
      </c>
      <c r="AF113">
        <v>0.48667100000000002</v>
      </c>
      <c r="AG113">
        <v>85</v>
      </c>
      <c r="AH113">
        <v>84</v>
      </c>
      <c r="AI113">
        <v>1.4402999999999999E-2</v>
      </c>
      <c r="AJ113">
        <v>0.16883100000000001</v>
      </c>
      <c r="AK113">
        <v>0.31784000000000001</v>
      </c>
      <c r="AL113" t="s">
        <v>1391</v>
      </c>
      <c r="AM113" t="s">
        <v>1396</v>
      </c>
      <c r="AN113">
        <v>0</v>
      </c>
    </row>
    <row r="114" spans="1:40" x14ac:dyDescent="0.35">
      <c r="A114">
        <v>13776</v>
      </c>
      <c r="B114" t="s">
        <v>1385</v>
      </c>
      <c r="C114" t="s">
        <v>171</v>
      </c>
      <c r="D114" t="s">
        <v>1386</v>
      </c>
      <c r="E114" t="s">
        <v>1387</v>
      </c>
      <c r="F114" t="s">
        <v>1395</v>
      </c>
      <c r="G114" t="s">
        <v>1389</v>
      </c>
      <c r="H114" t="s">
        <v>1390</v>
      </c>
      <c r="I114">
        <v>1535</v>
      </c>
      <c r="J114">
        <v>0.43684099999999998</v>
      </c>
      <c r="K114">
        <v>1</v>
      </c>
      <c r="L114">
        <v>0.3</v>
      </c>
      <c r="M114">
        <v>0.134795</v>
      </c>
      <c r="N114">
        <v>0.16520499999999999</v>
      </c>
      <c r="O114">
        <v>0.47273900000000002</v>
      </c>
      <c r="P114">
        <v>25979</v>
      </c>
      <c r="Q114">
        <v>0.20885100000000001</v>
      </c>
      <c r="R114">
        <v>9</v>
      </c>
      <c r="S114">
        <v>19464</v>
      </c>
      <c r="T114">
        <v>0.407138</v>
      </c>
      <c r="U114">
        <v>7</v>
      </c>
      <c r="V114">
        <v>12336</v>
      </c>
      <c r="W114">
        <v>0.62445200000000001</v>
      </c>
      <c r="X114">
        <v>5</v>
      </c>
      <c r="Y114">
        <v>1.66</v>
      </c>
      <c r="Z114">
        <v>0.66118399999999999</v>
      </c>
      <c r="AA114">
        <v>7.984</v>
      </c>
      <c r="AB114">
        <v>6.4740000000000002</v>
      </c>
      <c r="AC114">
        <v>0.25839499999999999</v>
      </c>
      <c r="AD114">
        <v>0.83174199999999998</v>
      </c>
      <c r="AE114">
        <v>0.324907</v>
      </c>
      <c r="AF114">
        <v>0.45407199999999998</v>
      </c>
      <c r="AG114">
        <v>77</v>
      </c>
      <c r="AH114">
        <v>84</v>
      </c>
      <c r="AI114">
        <v>3.7182E-2</v>
      </c>
      <c r="AJ114">
        <v>0.18892500000000001</v>
      </c>
      <c r="AK114">
        <v>0.26514700000000002</v>
      </c>
      <c r="AL114" t="s">
        <v>1391</v>
      </c>
      <c r="AM114" t="s">
        <v>1396</v>
      </c>
      <c r="AN114">
        <v>0</v>
      </c>
    </row>
    <row r="115" spans="1:40" x14ac:dyDescent="0.35">
      <c r="A115">
        <v>13777</v>
      </c>
      <c r="B115" t="s">
        <v>1385</v>
      </c>
      <c r="C115" t="s">
        <v>307</v>
      </c>
      <c r="D115" t="s">
        <v>1386</v>
      </c>
      <c r="E115" t="s">
        <v>1387</v>
      </c>
      <c r="F115" t="s">
        <v>1395</v>
      </c>
      <c r="G115" t="s">
        <v>1389</v>
      </c>
      <c r="H115" t="s">
        <v>1390</v>
      </c>
      <c r="I115">
        <v>1466</v>
      </c>
      <c r="J115">
        <v>0.44270900000000002</v>
      </c>
      <c r="K115">
        <v>0.93</v>
      </c>
      <c r="L115">
        <v>0.3</v>
      </c>
      <c r="M115">
        <v>0.143066</v>
      </c>
      <c r="N115">
        <v>0.15693399999999999</v>
      </c>
      <c r="O115">
        <v>0.44983400000000001</v>
      </c>
      <c r="P115">
        <v>23681</v>
      </c>
      <c r="Q115">
        <v>0.278752</v>
      </c>
      <c r="R115">
        <v>8</v>
      </c>
      <c r="S115">
        <v>18651</v>
      </c>
      <c r="T115">
        <v>0.43191000000000002</v>
      </c>
      <c r="U115">
        <v>7</v>
      </c>
      <c r="V115">
        <v>14743</v>
      </c>
      <c r="W115">
        <v>0.55112099999999997</v>
      </c>
      <c r="X115">
        <v>5</v>
      </c>
      <c r="Y115">
        <v>-0.32</v>
      </c>
      <c r="Z115">
        <v>0.53092099999999998</v>
      </c>
      <c r="AA115">
        <v>8.2799999999999994</v>
      </c>
      <c r="AB115">
        <v>6.4569999999999999</v>
      </c>
      <c r="AC115">
        <v>0.26165699999999997</v>
      </c>
      <c r="AD115">
        <v>0.71261699999999994</v>
      </c>
      <c r="AE115">
        <v>0.277868</v>
      </c>
      <c r="AF115">
        <v>0.41609800000000002</v>
      </c>
      <c r="AG115">
        <v>80</v>
      </c>
      <c r="AH115">
        <v>84</v>
      </c>
      <c r="AI115">
        <v>1.9701E-2</v>
      </c>
      <c r="AJ115">
        <v>0.187585</v>
      </c>
      <c r="AK115">
        <v>0.22851299999999999</v>
      </c>
      <c r="AL115" t="s">
        <v>1391</v>
      </c>
      <c r="AM115" t="s">
        <v>1396</v>
      </c>
      <c r="AN115">
        <v>0</v>
      </c>
    </row>
    <row r="116" spans="1:40" x14ac:dyDescent="0.35">
      <c r="A116">
        <v>13778</v>
      </c>
      <c r="B116" t="s">
        <v>1385</v>
      </c>
      <c r="C116" t="s">
        <v>277</v>
      </c>
      <c r="D116" t="s">
        <v>1386</v>
      </c>
      <c r="E116" t="s">
        <v>1387</v>
      </c>
      <c r="F116" t="s">
        <v>1395</v>
      </c>
      <c r="G116" t="s">
        <v>1389</v>
      </c>
      <c r="H116" t="s">
        <v>1390</v>
      </c>
      <c r="I116">
        <v>1782</v>
      </c>
      <c r="J116">
        <v>0.45373799999999997</v>
      </c>
      <c r="K116">
        <v>0.95</v>
      </c>
      <c r="L116">
        <v>0.3</v>
      </c>
      <c r="M116">
        <v>0.225938</v>
      </c>
      <c r="N116">
        <v>7.4062000000000003E-2</v>
      </c>
      <c r="O116">
        <v>0.42463899999999999</v>
      </c>
      <c r="P116">
        <v>19719</v>
      </c>
      <c r="Q116">
        <v>0.39931100000000003</v>
      </c>
      <c r="R116">
        <v>7</v>
      </c>
      <c r="S116">
        <v>18946</v>
      </c>
      <c r="T116">
        <v>0.42291000000000001</v>
      </c>
      <c r="U116">
        <v>7</v>
      </c>
      <c r="V116">
        <v>17888</v>
      </c>
      <c r="W116">
        <v>0.45533800000000002</v>
      </c>
      <c r="X116">
        <v>6</v>
      </c>
      <c r="Y116">
        <v>-3.08</v>
      </c>
      <c r="Z116">
        <v>0.34934199999999999</v>
      </c>
      <c r="AA116">
        <v>8.625</v>
      </c>
      <c r="AB116">
        <v>6.4020000000000001</v>
      </c>
      <c r="AC116">
        <v>0.26304</v>
      </c>
      <c r="AD116">
        <v>0.70363299999999995</v>
      </c>
      <c r="AE116">
        <v>0.27432099999999998</v>
      </c>
      <c r="AF116">
        <v>0.41301900000000002</v>
      </c>
      <c r="AG116">
        <v>91</v>
      </c>
      <c r="AH116">
        <v>84</v>
      </c>
      <c r="AI116">
        <v>1.9685000000000001E-2</v>
      </c>
      <c r="AJ116">
        <v>0.212121</v>
      </c>
      <c r="AK116">
        <v>0.20089799999999999</v>
      </c>
      <c r="AL116" t="s">
        <v>1391</v>
      </c>
      <c r="AM116" t="s">
        <v>1396</v>
      </c>
      <c r="AN116">
        <v>0</v>
      </c>
    </row>
    <row r="117" spans="1:40" x14ac:dyDescent="0.35">
      <c r="A117">
        <v>13779</v>
      </c>
      <c r="B117" t="s">
        <v>1385</v>
      </c>
      <c r="C117" t="s">
        <v>215</v>
      </c>
      <c r="D117" t="s">
        <v>1386</v>
      </c>
      <c r="E117" t="s">
        <v>1387</v>
      </c>
      <c r="F117" t="s">
        <v>1395</v>
      </c>
      <c r="G117" t="s">
        <v>1389</v>
      </c>
      <c r="H117" t="s">
        <v>1390</v>
      </c>
      <c r="I117">
        <v>1884</v>
      </c>
      <c r="J117">
        <v>0.54408800000000002</v>
      </c>
      <c r="K117">
        <v>0.7</v>
      </c>
      <c r="L117">
        <v>0.3</v>
      </c>
      <c r="M117">
        <v>0.13802700000000001</v>
      </c>
      <c r="N117">
        <v>0.16197300000000001</v>
      </c>
      <c r="O117">
        <v>0.40973599999999999</v>
      </c>
      <c r="P117">
        <v>22248</v>
      </c>
      <c r="Q117">
        <v>0.32242500000000002</v>
      </c>
      <c r="R117">
        <v>8</v>
      </c>
      <c r="S117">
        <v>17629</v>
      </c>
      <c r="T117">
        <v>0.463057</v>
      </c>
      <c r="U117">
        <v>6</v>
      </c>
      <c r="V117">
        <v>17725</v>
      </c>
      <c r="W117">
        <v>0.46030300000000002</v>
      </c>
      <c r="X117">
        <v>6</v>
      </c>
      <c r="Y117">
        <v>-3.91</v>
      </c>
      <c r="Z117">
        <v>0.29473700000000003</v>
      </c>
      <c r="AA117">
        <v>7.4669999999999996</v>
      </c>
      <c r="AB117">
        <v>6.032</v>
      </c>
      <c r="AC117">
        <v>0.22028900000000001</v>
      </c>
      <c r="AD117">
        <v>0.77903699999999998</v>
      </c>
      <c r="AE117">
        <v>0.30409599999999998</v>
      </c>
      <c r="AF117">
        <v>0.43789800000000001</v>
      </c>
      <c r="AG117">
        <v>81</v>
      </c>
      <c r="AH117">
        <v>84</v>
      </c>
      <c r="AI117">
        <v>2.2317E-2</v>
      </c>
      <c r="AJ117">
        <v>0.16879</v>
      </c>
      <c r="AK117">
        <v>0.26910800000000001</v>
      </c>
      <c r="AL117" t="s">
        <v>1391</v>
      </c>
      <c r="AM117" t="s">
        <v>1396</v>
      </c>
      <c r="AN117">
        <v>0</v>
      </c>
    </row>
    <row r="118" spans="1:40" x14ac:dyDescent="0.35">
      <c r="A118">
        <v>13780</v>
      </c>
      <c r="B118" t="s">
        <v>1385</v>
      </c>
      <c r="C118" t="s">
        <v>315</v>
      </c>
      <c r="D118" t="s">
        <v>1386</v>
      </c>
      <c r="E118" t="s">
        <v>1387</v>
      </c>
      <c r="F118" t="s">
        <v>1395</v>
      </c>
      <c r="G118" t="s">
        <v>1389</v>
      </c>
      <c r="H118" t="s">
        <v>1390</v>
      </c>
      <c r="I118">
        <v>1431</v>
      </c>
      <c r="J118">
        <v>0.31831799999999999</v>
      </c>
      <c r="K118">
        <v>0.26</v>
      </c>
      <c r="L118">
        <v>0.24</v>
      </c>
      <c r="M118">
        <v>0.276702</v>
      </c>
      <c r="N118">
        <v>0</v>
      </c>
      <c r="O118">
        <v>0.51493100000000003</v>
      </c>
      <c r="P118">
        <v>15401</v>
      </c>
      <c r="Q118">
        <v>0.53078800000000004</v>
      </c>
      <c r="R118">
        <v>6</v>
      </c>
      <c r="S118">
        <v>12086</v>
      </c>
      <c r="T118">
        <v>0.63181799999999999</v>
      </c>
      <c r="U118">
        <v>5</v>
      </c>
      <c r="V118">
        <v>10711</v>
      </c>
      <c r="W118">
        <v>0.67386699999999999</v>
      </c>
      <c r="X118">
        <v>4</v>
      </c>
      <c r="Y118">
        <v>-2.41</v>
      </c>
      <c r="Z118">
        <v>0.39342100000000002</v>
      </c>
      <c r="AA118">
        <v>6.5149999999999997</v>
      </c>
      <c r="AB118">
        <v>6.1070000000000002</v>
      </c>
      <c r="AC118">
        <v>0.211197</v>
      </c>
      <c r="AD118">
        <v>0.83226599999999995</v>
      </c>
      <c r="AE118">
        <v>0.32511400000000001</v>
      </c>
      <c r="AF118">
        <v>0.45422800000000002</v>
      </c>
      <c r="AG118">
        <v>100</v>
      </c>
      <c r="AH118">
        <v>84</v>
      </c>
      <c r="AI118">
        <v>3.4722000000000003E-2</v>
      </c>
      <c r="AJ118">
        <v>0.18867900000000001</v>
      </c>
      <c r="AK118">
        <v>0.26554899999999998</v>
      </c>
      <c r="AL118" t="s">
        <v>1391</v>
      </c>
      <c r="AM118" t="s">
        <v>1396</v>
      </c>
      <c r="AN118">
        <v>0</v>
      </c>
    </row>
    <row r="119" spans="1:40" x14ac:dyDescent="0.35">
      <c r="A119">
        <v>13781</v>
      </c>
      <c r="B119" t="s">
        <v>1385</v>
      </c>
      <c r="C119" t="s">
        <v>133</v>
      </c>
      <c r="D119" t="s">
        <v>1386</v>
      </c>
      <c r="E119" t="s">
        <v>1387</v>
      </c>
      <c r="F119" t="s">
        <v>1395</v>
      </c>
      <c r="G119" t="s">
        <v>1389</v>
      </c>
      <c r="H119" t="s">
        <v>1390</v>
      </c>
      <c r="I119">
        <v>1437</v>
      </c>
      <c r="J119">
        <v>0.41923700000000003</v>
      </c>
      <c r="K119">
        <v>1</v>
      </c>
      <c r="L119">
        <v>0.3</v>
      </c>
      <c r="M119">
        <v>0.13828499999999999</v>
      </c>
      <c r="N119">
        <v>0.161715</v>
      </c>
      <c r="O119">
        <v>0.442191</v>
      </c>
      <c r="P119">
        <v>29243</v>
      </c>
      <c r="Q119">
        <v>0.109732</v>
      </c>
      <c r="R119">
        <v>9</v>
      </c>
      <c r="S119">
        <v>20988</v>
      </c>
      <c r="T119">
        <v>0.36079899999999998</v>
      </c>
      <c r="U119">
        <v>7</v>
      </c>
      <c r="V119">
        <v>16004</v>
      </c>
      <c r="W119">
        <v>0.51270400000000005</v>
      </c>
      <c r="X119">
        <v>6</v>
      </c>
      <c r="Y119">
        <v>1.25</v>
      </c>
      <c r="Z119">
        <v>0.63421099999999997</v>
      </c>
      <c r="AA119">
        <v>6.6929999999999996</v>
      </c>
      <c r="AB119">
        <v>6.3449999999999998</v>
      </c>
      <c r="AC119">
        <v>0.230214</v>
      </c>
      <c r="AD119">
        <v>1.107038</v>
      </c>
      <c r="AE119">
        <v>0.433612</v>
      </c>
      <c r="AF119">
        <v>0.52539999999999998</v>
      </c>
      <c r="AG119">
        <v>79</v>
      </c>
      <c r="AH119">
        <v>84</v>
      </c>
      <c r="AI119">
        <v>4.2568000000000002E-2</v>
      </c>
      <c r="AJ119">
        <v>0.18928300000000001</v>
      </c>
      <c r="AK119">
        <v>0.336117</v>
      </c>
      <c r="AL119" t="s">
        <v>1391</v>
      </c>
      <c r="AM119" t="s">
        <v>1396</v>
      </c>
      <c r="AN119">
        <v>0</v>
      </c>
    </row>
    <row r="120" spans="1:40" x14ac:dyDescent="0.35">
      <c r="A120">
        <v>13782</v>
      </c>
      <c r="B120" t="s">
        <v>1385</v>
      </c>
      <c r="C120" t="s">
        <v>327</v>
      </c>
      <c r="D120" t="s">
        <v>1386</v>
      </c>
      <c r="E120" t="s">
        <v>1387</v>
      </c>
      <c r="F120" t="s">
        <v>1395</v>
      </c>
      <c r="G120" t="s">
        <v>1389</v>
      </c>
      <c r="H120" t="s">
        <v>1390</v>
      </c>
      <c r="I120">
        <v>1765</v>
      </c>
      <c r="J120">
        <v>0.50955899999999998</v>
      </c>
      <c r="K120">
        <v>0.77</v>
      </c>
      <c r="L120">
        <v>0.3</v>
      </c>
      <c r="M120">
        <v>0.311913</v>
      </c>
      <c r="N120">
        <v>0</v>
      </c>
      <c r="O120">
        <v>0.41624</v>
      </c>
      <c r="P120">
        <v>26708</v>
      </c>
      <c r="Q120">
        <v>0.18667800000000001</v>
      </c>
      <c r="R120">
        <v>9</v>
      </c>
      <c r="S120">
        <v>18663</v>
      </c>
      <c r="T120">
        <v>0.43154399999999998</v>
      </c>
      <c r="U120">
        <v>7</v>
      </c>
      <c r="V120">
        <v>17720</v>
      </c>
      <c r="W120">
        <v>0.46045599999999998</v>
      </c>
      <c r="X120">
        <v>6</v>
      </c>
      <c r="Y120">
        <v>-2.0099999999999998</v>
      </c>
      <c r="Z120">
        <v>0.41973700000000003</v>
      </c>
      <c r="AA120">
        <v>6.5279999999999996</v>
      </c>
      <c r="AB120">
        <v>6.2039999999999997</v>
      </c>
      <c r="AC120">
        <v>0.218057</v>
      </c>
      <c r="AD120">
        <v>1.001134</v>
      </c>
      <c r="AE120">
        <v>0.39179399999999998</v>
      </c>
      <c r="AF120">
        <v>0.50028300000000003</v>
      </c>
      <c r="AG120">
        <v>100</v>
      </c>
      <c r="AH120">
        <v>84</v>
      </c>
      <c r="AI120">
        <v>2.2689000000000001E-2</v>
      </c>
      <c r="AJ120">
        <v>0.185836</v>
      </c>
      <c r="AK120">
        <v>0.31444800000000001</v>
      </c>
      <c r="AL120" t="s">
        <v>1391</v>
      </c>
      <c r="AM120" t="s">
        <v>1396</v>
      </c>
      <c r="AN120">
        <v>0</v>
      </c>
    </row>
    <row r="121" spans="1:40" x14ac:dyDescent="0.35">
      <c r="A121">
        <v>13783</v>
      </c>
      <c r="B121" t="s">
        <v>1385</v>
      </c>
      <c r="C121" t="s">
        <v>167</v>
      </c>
      <c r="D121" t="s">
        <v>1386</v>
      </c>
      <c r="E121" t="s">
        <v>1387</v>
      </c>
      <c r="F121" t="s">
        <v>1388</v>
      </c>
      <c r="G121" t="s">
        <v>1389</v>
      </c>
      <c r="H121" t="s">
        <v>1390</v>
      </c>
      <c r="I121">
        <v>1413</v>
      </c>
      <c r="J121">
        <v>0.37504399999999999</v>
      </c>
      <c r="K121">
        <v>1</v>
      </c>
      <c r="L121">
        <v>0.3</v>
      </c>
      <c r="M121">
        <v>0.237377</v>
      </c>
      <c r="N121">
        <v>6.2622999999999998E-2</v>
      </c>
      <c r="O121">
        <v>0.56461099999999997</v>
      </c>
      <c r="P121">
        <v>10766</v>
      </c>
      <c r="Q121">
        <v>0.671933</v>
      </c>
      <c r="R121">
        <v>4</v>
      </c>
      <c r="S121">
        <v>9904</v>
      </c>
      <c r="T121">
        <v>0.69820000000000004</v>
      </c>
      <c r="U121">
        <v>4</v>
      </c>
      <c r="V121">
        <v>4966</v>
      </c>
      <c r="W121">
        <v>0.8488</v>
      </c>
      <c r="X121">
        <v>2</v>
      </c>
      <c r="Y121">
        <v>-2.5099999999999998</v>
      </c>
      <c r="Z121">
        <v>0.38684200000000002</v>
      </c>
      <c r="AA121">
        <v>7.3810000000000002</v>
      </c>
      <c r="AB121">
        <v>6.2670000000000003</v>
      </c>
      <c r="AC121">
        <v>0.235149</v>
      </c>
      <c r="AD121">
        <v>0.65845100000000001</v>
      </c>
      <c r="AE121">
        <v>0.25647999999999999</v>
      </c>
      <c r="AF121">
        <v>0.39702799999999999</v>
      </c>
      <c r="AG121">
        <v>90</v>
      </c>
      <c r="AH121">
        <v>84</v>
      </c>
      <c r="AI121">
        <v>1.7767999999999999E-2</v>
      </c>
      <c r="AJ121">
        <v>0.174098</v>
      </c>
      <c r="AK121">
        <v>0.22292999999999999</v>
      </c>
      <c r="AL121" t="s">
        <v>1391</v>
      </c>
      <c r="AM121" t="s">
        <v>1392</v>
      </c>
      <c r="AN121">
        <v>0</v>
      </c>
    </row>
    <row r="122" spans="1:40" x14ac:dyDescent="0.35">
      <c r="A122">
        <v>13784</v>
      </c>
      <c r="B122" t="s">
        <v>1385</v>
      </c>
      <c r="C122" t="s">
        <v>77</v>
      </c>
      <c r="D122" t="s">
        <v>1386</v>
      </c>
      <c r="E122" t="s">
        <v>1387</v>
      </c>
      <c r="F122" t="s">
        <v>1388</v>
      </c>
      <c r="G122" t="s">
        <v>1389</v>
      </c>
      <c r="H122" t="s">
        <v>1390</v>
      </c>
      <c r="I122">
        <v>1301</v>
      </c>
      <c r="J122">
        <v>0.23938200000000001</v>
      </c>
      <c r="K122">
        <v>1</v>
      </c>
      <c r="L122">
        <v>0.24</v>
      </c>
      <c r="M122">
        <v>0.13453399999999999</v>
      </c>
      <c r="N122">
        <v>0.105466</v>
      </c>
      <c r="O122">
        <v>0.619147</v>
      </c>
      <c r="P122">
        <v>9699</v>
      </c>
      <c r="Q122">
        <v>0.70438299999999998</v>
      </c>
      <c r="R122">
        <v>4</v>
      </c>
      <c r="S122">
        <v>8646</v>
      </c>
      <c r="T122">
        <v>0.73651599999999995</v>
      </c>
      <c r="U122">
        <v>3</v>
      </c>
      <c r="V122">
        <v>3949</v>
      </c>
      <c r="W122">
        <v>0.87975300000000001</v>
      </c>
      <c r="X122">
        <v>2</v>
      </c>
      <c r="Y122">
        <v>0.94</v>
      </c>
      <c r="Z122">
        <v>0.61381600000000003</v>
      </c>
      <c r="AA122">
        <v>7.7039999999999997</v>
      </c>
      <c r="AB122">
        <v>6.6619999999999999</v>
      </c>
      <c r="AC122">
        <v>0.267123</v>
      </c>
      <c r="AD122">
        <v>0.66581299999999999</v>
      </c>
      <c r="AE122">
        <v>0.25938699999999998</v>
      </c>
      <c r="AF122">
        <v>0.39969300000000002</v>
      </c>
      <c r="AG122">
        <v>81</v>
      </c>
      <c r="AH122">
        <v>84</v>
      </c>
      <c r="AI122">
        <v>2.7026999999999999E-2</v>
      </c>
      <c r="AJ122">
        <v>0.149116</v>
      </c>
      <c r="AK122">
        <v>0.25057600000000002</v>
      </c>
      <c r="AL122" t="s">
        <v>1391</v>
      </c>
      <c r="AM122" t="s">
        <v>1392</v>
      </c>
      <c r="AN122">
        <v>0</v>
      </c>
    </row>
    <row r="123" spans="1:40" x14ac:dyDescent="0.35">
      <c r="A123">
        <v>13785</v>
      </c>
      <c r="B123" t="s">
        <v>1385</v>
      </c>
      <c r="C123" t="s">
        <v>65</v>
      </c>
      <c r="D123" t="s">
        <v>1386</v>
      </c>
      <c r="E123" t="s">
        <v>1387</v>
      </c>
      <c r="F123" t="s">
        <v>1388</v>
      </c>
      <c r="G123" t="s">
        <v>1389</v>
      </c>
      <c r="H123" t="s">
        <v>1390</v>
      </c>
      <c r="I123">
        <v>1572</v>
      </c>
      <c r="J123">
        <v>0.205982</v>
      </c>
      <c r="K123">
        <v>1</v>
      </c>
      <c r="L123">
        <v>0.24</v>
      </c>
      <c r="M123">
        <v>0.112566</v>
      </c>
      <c r="N123">
        <v>0.12743399999999999</v>
      </c>
      <c r="O123">
        <v>0.68762400000000001</v>
      </c>
      <c r="P123">
        <v>4053</v>
      </c>
      <c r="Q123">
        <v>0.87645200000000001</v>
      </c>
      <c r="R123">
        <v>2</v>
      </c>
      <c r="S123">
        <v>2216</v>
      </c>
      <c r="T123">
        <v>0.93248900000000001</v>
      </c>
      <c r="U123">
        <v>1</v>
      </c>
      <c r="V123">
        <v>2738</v>
      </c>
      <c r="W123">
        <v>0.91664599999999996</v>
      </c>
      <c r="X123">
        <v>1</v>
      </c>
      <c r="Y123">
        <v>1.98</v>
      </c>
      <c r="Z123">
        <v>0.68223699999999998</v>
      </c>
      <c r="AA123">
        <v>7.6989999999999998</v>
      </c>
      <c r="AB123">
        <v>6.61</v>
      </c>
      <c r="AC123">
        <v>0.26347500000000001</v>
      </c>
      <c r="AD123">
        <v>0.63239900000000004</v>
      </c>
      <c r="AE123">
        <v>0.246193</v>
      </c>
      <c r="AF123">
        <v>0.387405</v>
      </c>
      <c r="AG123">
        <v>75</v>
      </c>
      <c r="AH123">
        <v>84</v>
      </c>
      <c r="AI123">
        <v>4.4359999999999997E-2</v>
      </c>
      <c r="AJ123">
        <v>0.25572499999999998</v>
      </c>
      <c r="AK123">
        <v>0.13167899999999999</v>
      </c>
      <c r="AL123" t="s">
        <v>1391</v>
      </c>
      <c r="AM123" t="s">
        <v>1392</v>
      </c>
      <c r="AN123">
        <v>0</v>
      </c>
    </row>
    <row r="124" spans="1:40" x14ac:dyDescent="0.35">
      <c r="A124">
        <v>13786</v>
      </c>
      <c r="B124" t="s">
        <v>1385</v>
      </c>
      <c r="C124" t="s">
        <v>217</v>
      </c>
      <c r="D124" t="s">
        <v>1386</v>
      </c>
      <c r="E124" t="s">
        <v>1387</v>
      </c>
      <c r="F124" t="s">
        <v>1388</v>
      </c>
      <c r="G124" t="s">
        <v>1389</v>
      </c>
      <c r="H124" t="s">
        <v>1390</v>
      </c>
      <c r="I124">
        <v>1334</v>
      </c>
      <c r="J124">
        <v>0.75446299999999999</v>
      </c>
      <c r="K124">
        <v>1</v>
      </c>
      <c r="L124">
        <v>0.36</v>
      </c>
      <c r="M124">
        <v>0.23695099999999999</v>
      </c>
      <c r="N124">
        <v>0.12304900000000001</v>
      </c>
      <c r="O124">
        <v>0.66436700000000004</v>
      </c>
      <c r="P124">
        <v>406</v>
      </c>
      <c r="Q124">
        <v>0.98764799999999997</v>
      </c>
      <c r="R124">
        <v>1</v>
      </c>
      <c r="S124">
        <v>1527</v>
      </c>
      <c r="T124">
        <v>0.95347800000000005</v>
      </c>
      <c r="U124">
        <v>1</v>
      </c>
      <c r="V124">
        <v>1311</v>
      </c>
      <c r="W124">
        <v>0.96009</v>
      </c>
      <c r="X124">
        <v>1</v>
      </c>
      <c r="Y124">
        <v>-2.2400000000000002</v>
      </c>
      <c r="Z124">
        <v>0.40460499999999999</v>
      </c>
      <c r="AA124">
        <v>6.6079999999999997</v>
      </c>
      <c r="AB124">
        <v>6.1529999999999996</v>
      </c>
      <c r="AC124">
        <v>0.215749</v>
      </c>
      <c r="AD124">
        <v>0.61893200000000004</v>
      </c>
      <c r="AE124">
        <v>0.24087500000000001</v>
      </c>
      <c r="AF124">
        <v>0.38230900000000001</v>
      </c>
      <c r="AG124">
        <v>76</v>
      </c>
      <c r="AH124">
        <v>84</v>
      </c>
      <c r="AI124">
        <v>2.9963E-2</v>
      </c>
      <c r="AJ124">
        <v>0.32833600000000002</v>
      </c>
      <c r="AK124">
        <v>5.3973E-2</v>
      </c>
      <c r="AL124" t="s">
        <v>1391</v>
      </c>
      <c r="AM124" t="s">
        <v>1392</v>
      </c>
      <c r="AN124">
        <v>0</v>
      </c>
    </row>
    <row r="125" spans="1:40" x14ac:dyDescent="0.35">
      <c r="A125">
        <v>13787</v>
      </c>
      <c r="B125" t="s">
        <v>1385</v>
      </c>
      <c r="C125" t="s">
        <v>235</v>
      </c>
      <c r="D125" t="s">
        <v>1386</v>
      </c>
      <c r="E125" t="s">
        <v>1387</v>
      </c>
      <c r="F125" t="s">
        <v>1388</v>
      </c>
      <c r="G125" t="s">
        <v>1389</v>
      </c>
      <c r="H125" t="s">
        <v>1390</v>
      </c>
      <c r="I125">
        <v>1941</v>
      </c>
      <c r="J125">
        <v>0.28301300000000001</v>
      </c>
      <c r="K125">
        <v>1</v>
      </c>
      <c r="L125">
        <v>0.24</v>
      </c>
      <c r="M125">
        <v>0.13327700000000001</v>
      </c>
      <c r="N125">
        <v>0.106723</v>
      </c>
      <c r="O125">
        <v>0.66999399999999998</v>
      </c>
      <c r="P125">
        <v>2690</v>
      </c>
      <c r="Q125">
        <v>0.917991</v>
      </c>
      <c r="R125">
        <v>1</v>
      </c>
      <c r="S125">
        <v>2996</v>
      </c>
      <c r="T125">
        <v>0.908725</v>
      </c>
      <c r="U125">
        <v>2</v>
      </c>
      <c r="V125">
        <v>3290</v>
      </c>
      <c r="W125">
        <v>0.89982899999999999</v>
      </c>
      <c r="X125">
        <v>2</v>
      </c>
      <c r="Y125">
        <v>0.34</v>
      </c>
      <c r="Z125">
        <v>0.57434200000000002</v>
      </c>
      <c r="AA125">
        <v>7.234</v>
      </c>
      <c r="AB125">
        <v>6.3470000000000004</v>
      </c>
      <c r="AC125">
        <v>0.23844599999999999</v>
      </c>
      <c r="AD125">
        <v>0.66896</v>
      </c>
      <c r="AE125">
        <v>0.26062999999999997</v>
      </c>
      <c r="AF125">
        <v>0.40082400000000001</v>
      </c>
      <c r="AG125">
        <v>79</v>
      </c>
      <c r="AH125">
        <v>84</v>
      </c>
      <c r="AI125">
        <v>3.4483E-2</v>
      </c>
      <c r="AJ125">
        <v>0.31736199999999998</v>
      </c>
      <c r="AK125">
        <v>8.3461999999999995E-2</v>
      </c>
      <c r="AL125" t="s">
        <v>1391</v>
      </c>
      <c r="AM125" t="s">
        <v>1392</v>
      </c>
      <c r="AN125">
        <v>0</v>
      </c>
    </row>
    <row r="126" spans="1:40" x14ac:dyDescent="0.35">
      <c r="A126">
        <v>13788</v>
      </c>
      <c r="B126" t="s">
        <v>1385</v>
      </c>
      <c r="C126" t="s">
        <v>299</v>
      </c>
      <c r="D126" t="s">
        <v>1386</v>
      </c>
      <c r="E126" t="s">
        <v>1387</v>
      </c>
      <c r="F126" t="s">
        <v>1388</v>
      </c>
      <c r="G126" t="s">
        <v>1389</v>
      </c>
      <c r="H126" t="s">
        <v>1390</v>
      </c>
      <c r="I126">
        <v>1259</v>
      </c>
      <c r="J126">
        <v>0.245728</v>
      </c>
      <c r="K126">
        <v>1</v>
      </c>
      <c r="L126">
        <v>0.24</v>
      </c>
      <c r="M126">
        <v>0.14689099999999999</v>
      </c>
      <c r="N126">
        <v>9.3108999999999997E-2</v>
      </c>
      <c r="O126">
        <v>0.58337300000000003</v>
      </c>
      <c r="P126">
        <v>15973</v>
      </c>
      <c r="Q126">
        <v>0.51337299999999997</v>
      </c>
      <c r="R126">
        <v>6</v>
      </c>
      <c r="S126">
        <v>9417</v>
      </c>
      <c r="T126">
        <v>0.71305700000000005</v>
      </c>
      <c r="U126">
        <v>4</v>
      </c>
      <c r="V126">
        <v>6935</v>
      </c>
      <c r="W126">
        <v>0.78884399999999999</v>
      </c>
      <c r="X126">
        <v>3</v>
      </c>
      <c r="Y126">
        <v>1.01</v>
      </c>
      <c r="Z126">
        <v>0.618421</v>
      </c>
      <c r="AA126">
        <v>7.6959999999999997</v>
      </c>
      <c r="AB126">
        <v>6.6269999999999998</v>
      </c>
      <c r="AC126">
        <v>0.264598</v>
      </c>
      <c r="AD126">
        <v>0.82994199999999996</v>
      </c>
      <c r="AE126">
        <v>0.32419599999999998</v>
      </c>
      <c r="AF126">
        <v>0.45353500000000002</v>
      </c>
      <c r="AG126">
        <v>84</v>
      </c>
      <c r="AH126">
        <v>84</v>
      </c>
      <c r="AI126">
        <v>3.3857999999999999E-2</v>
      </c>
      <c r="AJ126">
        <v>0.19857</v>
      </c>
      <c r="AK126">
        <v>0.25496400000000002</v>
      </c>
      <c r="AL126" t="s">
        <v>1391</v>
      </c>
      <c r="AM126" t="s">
        <v>1392</v>
      </c>
      <c r="AN126">
        <v>0</v>
      </c>
    </row>
    <row r="127" spans="1:40" x14ac:dyDescent="0.35">
      <c r="A127">
        <v>13789</v>
      </c>
      <c r="B127" t="s">
        <v>1385</v>
      </c>
      <c r="C127" t="s">
        <v>193</v>
      </c>
      <c r="D127" t="s">
        <v>1386</v>
      </c>
      <c r="E127" t="s">
        <v>1387</v>
      </c>
      <c r="F127" t="s">
        <v>1388</v>
      </c>
      <c r="G127" t="s">
        <v>1389</v>
      </c>
      <c r="H127" t="s">
        <v>1390</v>
      </c>
      <c r="I127">
        <v>1483</v>
      </c>
      <c r="J127">
        <v>0.62716300000000003</v>
      </c>
      <c r="K127">
        <v>1</v>
      </c>
      <c r="L127">
        <v>0.3</v>
      </c>
      <c r="M127">
        <v>0.41618100000000002</v>
      </c>
      <c r="N127">
        <v>0</v>
      </c>
      <c r="O127">
        <v>0.58071499999999998</v>
      </c>
      <c r="P127">
        <v>9801</v>
      </c>
      <c r="Q127">
        <v>0.70127200000000001</v>
      </c>
      <c r="R127">
        <v>4</v>
      </c>
      <c r="S127">
        <v>8148</v>
      </c>
      <c r="T127">
        <v>0.75170800000000004</v>
      </c>
      <c r="U127">
        <v>3</v>
      </c>
      <c r="V127">
        <v>6139</v>
      </c>
      <c r="W127">
        <v>0.81309399999999998</v>
      </c>
      <c r="X127">
        <v>3</v>
      </c>
      <c r="Y127">
        <v>-1.88</v>
      </c>
      <c r="Z127">
        <v>0.42828899999999998</v>
      </c>
      <c r="AA127">
        <v>7.8929999999999998</v>
      </c>
      <c r="AB127">
        <v>6.7060000000000004</v>
      </c>
      <c r="AC127">
        <v>0.27297399999999999</v>
      </c>
      <c r="AD127">
        <v>0.61020600000000003</v>
      </c>
      <c r="AE127">
        <v>0.23743</v>
      </c>
      <c r="AF127">
        <v>0.37896200000000002</v>
      </c>
      <c r="AG127">
        <v>100</v>
      </c>
      <c r="AH127">
        <v>84</v>
      </c>
      <c r="AI127">
        <v>3.7559000000000002E-2</v>
      </c>
      <c r="AJ127">
        <v>0.20364099999999999</v>
      </c>
      <c r="AK127">
        <v>0.17532</v>
      </c>
      <c r="AL127" t="s">
        <v>1391</v>
      </c>
      <c r="AM127" t="s">
        <v>1392</v>
      </c>
      <c r="AN127">
        <v>0</v>
      </c>
    </row>
    <row r="128" spans="1:40" x14ac:dyDescent="0.35">
      <c r="A128">
        <v>13790</v>
      </c>
      <c r="B128" t="s">
        <v>1385</v>
      </c>
      <c r="C128" t="s">
        <v>195</v>
      </c>
      <c r="D128" t="s">
        <v>1386</v>
      </c>
      <c r="E128" t="s">
        <v>1387</v>
      </c>
      <c r="F128" t="s">
        <v>1388</v>
      </c>
      <c r="G128" t="s">
        <v>1389</v>
      </c>
      <c r="H128" t="s">
        <v>1390</v>
      </c>
      <c r="I128">
        <v>1483</v>
      </c>
      <c r="J128">
        <v>0.203204</v>
      </c>
      <c r="K128">
        <v>1</v>
      </c>
      <c r="L128">
        <v>0.24</v>
      </c>
      <c r="M128">
        <v>0.11647200000000001</v>
      </c>
      <c r="N128">
        <v>0.123528</v>
      </c>
      <c r="O128">
        <v>0.71819599999999995</v>
      </c>
      <c r="P128">
        <v>1547</v>
      </c>
      <c r="Q128">
        <v>0.95284999999999997</v>
      </c>
      <c r="R128">
        <v>1</v>
      </c>
      <c r="S128">
        <v>830</v>
      </c>
      <c r="T128">
        <v>0.97474099999999997</v>
      </c>
      <c r="U128">
        <v>1</v>
      </c>
      <c r="V128">
        <v>1028</v>
      </c>
      <c r="W128">
        <v>0.96871200000000002</v>
      </c>
      <c r="X128">
        <v>1</v>
      </c>
      <c r="Y128">
        <v>1.85</v>
      </c>
      <c r="Z128">
        <v>0.67368399999999995</v>
      </c>
      <c r="AA128">
        <v>7.7279999999999998</v>
      </c>
      <c r="AB128">
        <v>6.6580000000000004</v>
      </c>
      <c r="AC128">
        <v>0.26720699999999997</v>
      </c>
      <c r="AD128">
        <v>0.72843800000000003</v>
      </c>
      <c r="AE128">
        <v>0.28411599999999998</v>
      </c>
      <c r="AF128">
        <v>0.42144300000000001</v>
      </c>
      <c r="AG128">
        <v>74</v>
      </c>
      <c r="AH128">
        <v>84</v>
      </c>
      <c r="AI128">
        <v>3.6962000000000002E-2</v>
      </c>
      <c r="AJ128">
        <v>0.26500299999999999</v>
      </c>
      <c r="AK128">
        <v>0.15644</v>
      </c>
      <c r="AL128" t="s">
        <v>1391</v>
      </c>
      <c r="AM128" t="s">
        <v>1392</v>
      </c>
      <c r="AN128">
        <v>0</v>
      </c>
    </row>
    <row r="129" spans="1:40" x14ac:dyDescent="0.35">
      <c r="A129">
        <v>13791</v>
      </c>
      <c r="B129" t="s">
        <v>1385</v>
      </c>
      <c r="C129" t="s">
        <v>98</v>
      </c>
      <c r="D129" t="s">
        <v>1386</v>
      </c>
      <c r="E129" t="s">
        <v>1387</v>
      </c>
      <c r="F129" t="s">
        <v>1388</v>
      </c>
      <c r="G129" t="s">
        <v>1389</v>
      </c>
      <c r="H129" t="s">
        <v>1390</v>
      </c>
      <c r="I129">
        <v>1415</v>
      </c>
      <c r="J129">
        <v>0.29257300000000003</v>
      </c>
      <c r="K129">
        <v>1</v>
      </c>
      <c r="L129">
        <v>0.24</v>
      </c>
      <c r="M129">
        <v>0.110911</v>
      </c>
      <c r="N129">
        <v>0.12908900000000001</v>
      </c>
      <c r="O129">
        <v>0.63231599999999999</v>
      </c>
      <c r="P129">
        <v>10195</v>
      </c>
      <c r="Q129">
        <v>0.68931699999999996</v>
      </c>
      <c r="R129">
        <v>4</v>
      </c>
      <c r="S129">
        <v>6319</v>
      </c>
      <c r="T129">
        <v>0.80741300000000005</v>
      </c>
      <c r="U129">
        <v>3</v>
      </c>
      <c r="V129">
        <v>4976</v>
      </c>
      <c r="W129">
        <v>0.848495</v>
      </c>
      <c r="X129">
        <v>2</v>
      </c>
      <c r="Y129">
        <v>1.42</v>
      </c>
      <c r="Z129">
        <v>0.64539500000000005</v>
      </c>
      <c r="AA129">
        <v>7.702</v>
      </c>
      <c r="AB129">
        <v>6.5819999999999999</v>
      </c>
      <c r="AC129">
        <v>0.261596</v>
      </c>
      <c r="AD129">
        <v>0.75995000000000001</v>
      </c>
      <c r="AE129">
        <v>0.29655900000000002</v>
      </c>
      <c r="AF129">
        <v>0.43180200000000002</v>
      </c>
      <c r="AG129">
        <v>76</v>
      </c>
      <c r="AH129">
        <v>84</v>
      </c>
      <c r="AI129">
        <v>2.5388000000000001E-2</v>
      </c>
      <c r="AJ129">
        <v>0.17314499999999999</v>
      </c>
      <c r="AK129">
        <v>0.25865700000000003</v>
      </c>
      <c r="AL129" t="s">
        <v>1391</v>
      </c>
      <c r="AM129" t="s">
        <v>1392</v>
      </c>
      <c r="AN129">
        <v>0</v>
      </c>
    </row>
    <row r="130" spans="1:40" x14ac:dyDescent="0.35">
      <c r="A130">
        <v>13792</v>
      </c>
      <c r="B130" t="s">
        <v>1385</v>
      </c>
      <c r="C130" t="s">
        <v>399</v>
      </c>
      <c r="D130" t="s">
        <v>1386</v>
      </c>
      <c r="E130" t="s">
        <v>1387</v>
      </c>
      <c r="F130" t="s">
        <v>1393</v>
      </c>
      <c r="G130" t="s">
        <v>1389</v>
      </c>
      <c r="H130" t="s">
        <v>1390</v>
      </c>
      <c r="I130">
        <v>1813</v>
      </c>
      <c r="J130">
        <v>0.187329</v>
      </c>
      <c r="K130">
        <v>1</v>
      </c>
      <c r="L130">
        <v>0.2</v>
      </c>
      <c r="M130">
        <v>0.15001200000000001</v>
      </c>
      <c r="N130">
        <v>4.9987999999999998E-2</v>
      </c>
      <c r="O130">
        <v>0.69712799999999997</v>
      </c>
      <c r="P130">
        <v>3089</v>
      </c>
      <c r="Q130">
        <v>0.90582200000000002</v>
      </c>
      <c r="R130">
        <v>2</v>
      </c>
      <c r="S130">
        <v>1561</v>
      </c>
      <c r="T130">
        <v>0.95244099999999998</v>
      </c>
      <c r="U130">
        <v>1</v>
      </c>
      <c r="V130">
        <v>575</v>
      </c>
      <c r="W130">
        <v>0.98251299999999997</v>
      </c>
      <c r="X130">
        <v>1</v>
      </c>
      <c r="Y130">
        <v>2.2599999999999998</v>
      </c>
      <c r="Z130">
        <v>0.700658</v>
      </c>
      <c r="AA130">
        <v>10.343</v>
      </c>
      <c r="AB130">
        <v>6.8319999999999999</v>
      </c>
      <c r="AC130">
        <v>0.31829299999999999</v>
      </c>
      <c r="AD130">
        <v>0.31567499999999998</v>
      </c>
      <c r="AE130">
        <v>0.121129</v>
      </c>
      <c r="AF130">
        <v>0.23993400000000001</v>
      </c>
      <c r="AG130">
        <v>90</v>
      </c>
      <c r="AH130">
        <v>84</v>
      </c>
      <c r="AI130">
        <v>0.16162699999999999</v>
      </c>
      <c r="AJ130">
        <v>0.14120199999999999</v>
      </c>
      <c r="AK130">
        <v>9.8730999999999999E-2</v>
      </c>
      <c r="AL130" t="s">
        <v>1391</v>
      </c>
      <c r="AM130" t="s">
        <v>1394</v>
      </c>
      <c r="AN130">
        <v>0</v>
      </c>
    </row>
    <row r="131" spans="1:40" x14ac:dyDescent="0.35">
      <c r="A131">
        <v>13793</v>
      </c>
      <c r="B131" t="s">
        <v>1385</v>
      </c>
      <c r="C131" t="s">
        <v>177</v>
      </c>
      <c r="D131" t="s">
        <v>1386</v>
      </c>
      <c r="E131" t="s">
        <v>1387</v>
      </c>
      <c r="F131" t="s">
        <v>1393</v>
      </c>
      <c r="G131" t="s">
        <v>1389</v>
      </c>
      <c r="H131" t="s">
        <v>1390</v>
      </c>
      <c r="I131">
        <v>2512</v>
      </c>
      <c r="J131">
        <v>0.31628800000000001</v>
      </c>
      <c r="K131">
        <v>1</v>
      </c>
      <c r="L131">
        <v>0.24</v>
      </c>
      <c r="M131">
        <v>7.7911999999999995E-2</v>
      </c>
      <c r="N131">
        <v>0.16208800000000001</v>
      </c>
      <c r="O131">
        <v>0.71336299999999997</v>
      </c>
      <c r="P131">
        <v>1367</v>
      </c>
      <c r="Q131">
        <v>0.95833999999999997</v>
      </c>
      <c r="R131">
        <v>1</v>
      </c>
      <c r="S131">
        <v>862</v>
      </c>
      <c r="T131">
        <v>0.97376399999999996</v>
      </c>
      <c r="U131">
        <v>1</v>
      </c>
      <c r="V131">
        <v>1474</v>
      </c>
      <c r="W131">
        <v>0.95512399999999997</v>
      </c>
      <c r="X131">
        <v>1</v>
      </c>
      <c r="Y131">
        <v>2.97</v>
      </c>
      <c r="Z131">
        <v>0.74736800000000003</v>
      </c>
      <c r="AA131">
        <v>10.818</v>
      </c>
      <c r="AB131">
        <v>6.7350000000000003</v>
      </c>
      <c r="AC131">
        <v>0.31873600000000002</v>
      </c>
      <c r="AD131">
        <v>0.352719</v>
      </c>
      <c r="AE131">
        <v>0.13575699999999999</v>
      </c>
      <c r="AF131">
        <v>0.26074799999999998</v>
      </c>
      <c r="AG131">
        <v>67</v>
      </c>
      <c r="AH131">
        <v>84</v>
      </c>
      <c r="AI131">
        <v>0.230127</v>
      </c>
      <c r="AJ131">
        <v>0.17197499999999999</v>
      </c>
      <c r="AK131">
        <v>8.8774000000000006E-2</v>
      </c>
      <c r="AL131" t="s">
        <v>1391</v>
      </c>
      <c r="AM131" t="s">
        <v>1394</v>
      </c>
      <c r="AN131">
        <v>0</v>
      </c>
    </row>
    <row r="132" spans="1:40" x14ac:dyDescent="0.35">
      <c r="A132">
        <v>13794</v>
      </c>
      <c r="B132" t="s">
        <v>1385</v>
      </c>
      <c r="C132" t="s">
        <v>343</v>
      </c>
      <c r="D132" t="s">
        <v>1386</v>
      </c>
      <c r="E132" t="s">
        <v>1387</v>
      </c>
      <c r="F132" t="s">
        <v>1393</v>
      </c>
      <c r="G132" t="s">
        <v>1389</v>
      </c>
      <c r="H132" t="s">
        <v>1390</v>
      </c>
      <c r="I132">
        <v>1811</v>
      </c>
      <c r="J132">
        <v>0.225385</v>
      </c>
      <c r="K132">
        <v>1</v>
      </c>
      <c r="L132">
        <v>0.2</v>
      </c>
      <c r="M132">
        <v>0.127357</v>
      </c>
      <c r="N132">
        <v>7.2642999999999999E-2</v>
      </c>
      <c r="O132">
        <v>0.721306</v>
      </c>
      <c r="P132">
        <v>317</v>
      </c>
      <c r="Q132">
        <v>0.99036299999999999</v>
      </c>
      <c r="R132">
        <v>1</v>
      </c>
      <c r="S132">
        <v>251</v>
      </c>
      <c r="T132">
        <v>0.99240399999999995</v>
      </c>
      <c r="U132">
        <v>1</v>
      </c>
      <c r="V132">
        <v>542</v>
      </c>
      <c r="W132">
        <v>0.983518</v>
      </c>
      <c r="X132">
        <v>1</v>
      </c>
      <c r="Y132">
        <v>1.57</v>
      </c>
      <c r="Z132">
        <v>0.65526300000000004</v>
      </c>
      <c r="AA132">
        <v>10.705</v>
      </c>
      <c r="AB132">
        <v>6.6890000000000001</v>
      </c>
      <c r="AC132">
        <v>0.313884</v>
      </c>
      <c r="AD132">
        <v>0.53214899999999998</v>
      </c>
      <c r="AE132">
        <v>0.20660800000000001</v>
      </c>
      <c r="AF132">
        <v>0.34732200000000002</v>
      </c>
      <c r="AG132">
        <v>85</v>
      </c>
      <c r="AH132">
        <v>84</v>
      </c>
      <c r="AI132">
        <v>0.13591200000000001</v>
      </c>
      <c r="AJ132">
        <v>0.19436800000000001</v>
      </c>
      <c r="AK132">
        <v>0.15295400000000001</v>
      </c>
      <c r="AL132" t="s">
        <v>1391</v>
      </c>
      <c r="AM132" t="s">
        <v>1394</v>
      </c>
      <c r="AN132">
        <v>0</v>
      </c>
    </row>
    <row r="133" spans="1:40" x14ac:dyDescent="0.35">
      <c r="A133">
        <v>13795</v>
      </c>
      <c r="B133" t="s">
        <v>1385</v>
      </c>
      <c r="C133" t="s">
        <v>89</v>
      </c>
      <c r="D133" t="s">
        <v>1386</v>
      </c>
      <c r="E133" t="s">
        <v>1387</v>
      </c>
      <c r="F133" t="s">
        <v>1393</v>
      </c>
      <c r="G133" t="s">
        <v>1389</v>
      </c>
      <c r="H133" t="s">
        <v>1390</v>
      </c>
      <c r="I133">
        <v>1852</v>
      </c>
      <c r="J133">
        <v>0.23830699999999999</v>
      </c>
      <c r="K133">
        <v>1</v>
      </c>
      <c r="L133">
        <v>0.24</v>
      </c>
      <c r="M133">
        <v>0.103911</v>
      </c>
      <c r="N133">
        <v>0.13608899999999999</v>
      </c>
      <c r="O133">
        <v>0.72893600000000003</v>
      </c>
      <c r="P133">
        <v>132</v>
      </c>
      <c r="Q133">
        <v>0.99600500000000003</v>
      </c>
      <c r="R133">
        <v>1</v>
      </c>
      <c r="S133">
        <v>59</v>
      </c>
      <c r="T133">
        <v>0.99826099999999995</v>
      </c>
      <c r="U133">
        <v>1</v>
      </c>
      <c r="V133">
        <v>34</v>
      </c>
      <c r="W133">
        <v>0.99899499999999997</v>
      </c>
      <c r="X133">
        <v>1</v>
      </c>
      <c r="Y133">
        <v>1.99</v>
      </c>
      <c r="Z133">
        <v>0.68289500000000003</v>
      </c>
      <c r="AA133">
        <v>10.750999999999999</v>
      </c>
      <c r="AB133">
        <v>6.6769999999999996</v>
      </c>
      <c r="AC133">
        <v>0.31374800000000003</v>
      </c>
      <c r="AD133">
        <v>0.52302599999999999</v>
      </c>
      <c r="AE133">
        <v>0.20300499999999999</v>
      </c>
      <c r="AF133">
        <v>0.34341300000000002</v>
      </c>
      <c r="AG133">
        <v>71</v>
      </c>
      <c r="AH133">
        <v>84</v>
      </c>
      <c r="AI133">
        <v>0.143319</v>
      </c>
      <c r="AJ133">
        <v>0.241901</v>
      </c>
      <c r="AK133">
        <v>0.10151200000000001</v>
      </c>
      <c r="AL133" t="s">
        <v>1391</v>
      </c>
      <c r="AM133" t="s">
        <v>1394</v>
      </c>
      <c r="AN133">
        <v>0</v>
      </c>
    </row>
    <row r="134" spans="1:40" x14ac:dyDescent="0.35">
      <c r="A134">
        <v>13796</v>
      </c>
      <c r="B134" t="s">
        <v>1385</v>
      </c>
      <c r="C134" t="s">
        <v>405</v>
      </c>
      <c r="D134" t="s">
        <v>1386</v>
      </c>
      <c r="E134" t="s">
        <v>1387</v>
      </c>
      <c r="F134" t="s">
        <v>1393</v>
      </c>
      <c r="G134" t="s">
        <v>1389</v>
      </c>
      <c r="H134" t="s">
        <v>1390</v>
      </c>
      <c r="I134">
        <v>2012</v>
      </c>
      <c r="J134">
        <v>0.50879700000000005</v>
      </c>
      <c r="K134">
        <v>1</v>
      </c>
      <c r="L134">
        <v>0.3</v>
      </c>
      <c r="M134">
        <v>0.10448200000000001</v>
      </c>
      <c r="N134">
        <v>0.195518</v>
      </c>
      <c r="O134">
        <v>0.61631000000000002</v>
      </c>
      <c r="P134">
        <v>7180</v>
      </c>
      <c r="Q134">
        <v>0.78114600000000001</v>
      </c>
      <c r="R134">
        <v>3</v>
      </c>
      <c r="S134">
        <v>5134</v>
      </c>
      <c r="T134">
        <v>0.84356299999999995</v>
      </c>
      <c r="U134">
        <v>2</v>
      </c>
      <c r="V134">
        <v>2891</v>
      </c>
      <c r="W134">
        <v>0.91198500000000005</v>
      </c>
      <c r="X134">
        <v>2</v>
      </c>
      <c r="Y134">
        <v>-0.62</v>
      </c>
      <c r="Z134">
        <v>0.51118399999999997</v>
      </c>
      <c r="AA134">
        <v>10.420999999999999</v>
      </c>
      <c r="AB134">
        <v>6.6239999999999997</v>
      </c>
      <c r="AC134">
        <v>0.30516900000000002</v>
      </c>
      <c r="AD134">
        <v>0.23435600000000001</v>
      </c>
      <c r="AE134">
        <v>8.9019000000000001E-2</v>
      </c>
      <c r="AF134">
        <v>0.189861</v>
      </c>
      <c r="AG134">
        <v>65</v>
      </c>
      <c r="AH134">
        <v>84</v>
      </c>
      <c r="AI134">
        <v>0.153005</v>
      </c>
      <c r="AJ134">
        <v>6.9583000000000006E-2</v>
      </c>
      <c r="AK134">
        <v>0.120278</v>
      </c>
      <c r="AL134" t="s">
        <v>1391</v>
      </c>
      <c r="AM134" t="s">
        <v>1394</v>
      </c>
      <c r="AN134">
        <v>0</v>
      </c>
    </row>
    <row r="135" spans="1:40" x14ac:dyDescent="0.35">
      <c r="A135">
        <v>13797</v>
      </c>
      <c r="B135" t="s">
        <v>1385</v>
      </c>
      <c r="C135" t="s">
        <v>391</v>
      </c>
      <c r="D135" t="s">
        <v>1386</v>
      </c>
      <c r="E135" t="s">
        <v>1387</v>
      </c>
      <c r="F135" t="s">
        <v>1388</v>
      </c>
      <c r="G135" t="s">
        <v>1389</v>
      </c>
      <c r="H135" t="s">
        <v>1390</v>
      </c>
      <c r="I135">
        <v>1728</v>
      </c>
      <c r="J135">
        <v>0.53440200000000004</v>
      </c>
      <c r="K135">
        <v>1</v>
      </c>
      <c r="L135">
        <v>0.3</v>
      </c>
      <c r="M135">
        <v>0.267428</v>
      </c>
      <c r="N135">
        <v>3.2571999999999997E-2</v>
      </c>
      <c r="O135">
        <v>0.60643100000000005</v>
      </c>
      <c r="P135">
        <v>8546</v>
      </c>
      <c r="Q135">
        <v>0.73954699999999995</v>
      </c>
      <c r="R135">
        <v>4</v>
      </c>
      <c r="S135">
        <v>6255</v>
      </c>
      <c r="T135">
        <v>0.809365</v>
      </c>
      <c r="U135">
        <v>3</v>
      </c>
      <c r="V135">
        <v>6095</v>
      </c>
      <c r="W135">
        <v>0.81443500000000002</v>
      </c>
      <c r="X135">
        <v>3</v>
      </c>
      <c r="Y135">
        <v>-1.25</v>
      </c>
      <c r="Z135">
        <v>0.46973700000000002</v>
      </c>
      <c r="AA135">
        <v>7.2359999999999998</v>
      </c>
      <c r="AB135">
        <v>6.4560000000000004</v>
      </c>
      <c r="AC135">
        <v>0.24596599999999999</v>
      </c>
      <c r="AD135">
        <v>0.76146800000000003</v>
      </c>
      <c r="AE135">
        <v>0.29715799999999998</v>
      </c>
      <c r="AF135">
        <v>0.43229200000000001</v>
      </c>
      <c r="AG135">
        <v>94</v>
      </c>
      <c r="AH135">
        <v>84</v>
      </c>
      <c r="AI135">
        <v>2.4334000000000001E-2</v>
      </c>
      <c r="AJ135">
        <v>0.20080999999999999</v>
      </c>
      <c r="AK135">
        <v>0.23148099999999999</v>
      </c>
      <c r="AL135" t="s">
        <v>1391</v>
      </c>
      <c r="AM135" t="s">
        <v>1392</v>
      </c>
      <c r="AN135">
        <v>0</v>
      </c>
    </row>
    <row r="136" spans="1:40" x14ac:dyDescent="0.35">
      <c r="A136">
        <v>13798</v>
      </c>
      <c r="B136" t="s">
        <v>1385</v>
      </c>
      <c r="C136" t="s">
        <v>365</v>
      </c>
      <c r="D136" t="s">
        <v>1386</v>
      </c>
      <c r="E136" t="s">
        <v>1387</v>
      </c>
      <c r="F136" t="s">
        <v>1388</v>
      </c>
      <c r="G136" t="s">
        <v>1389</v>
      </c>
      <c r="H136" t="s">
        <v>1390</v>
      </c>
      <c r="I136">
        <v>1450</v>
      </c>
      <c r="J136">
        <v>0.49575399999999997</v>
      </c>
      <c r="K136">
        <v>1</v>
      </c>
      <c r="L136">
        <v>0.3</v>
      </c>
      <c r="M136">
        <v>0.17594099999999999</v>
      </c>
      <c r="N136">
        <v>0.124059</v>
      </c>
      <c r="O136">
        <v>0.38456299999999999</v>
      </c>
      <c r="P136">
        <v>29476</v>
      </c>
      <c r="Q136">
        <v>0.102656</v>
      </c>
      <c r="R136">
        <v>10</v>
      </c>
      <c r="S136">
        <v>25313</v>
      </c>
      <c r="T136">
        <v>0.22919500000000001</v>
      </c>
      <c r="U136">
        <v>8</v>
      </c>
      <c r="V136">
        <v>20907</v>
      </c>
      <c r="W136">
        <v>0.36336200000000002</v>
      </c>
      <c r="X136">
        <v>7</v>
      </c>
      <c r="Y136">
        <v>0.2</v>
      </c>
      <c r="Z136">
        <v>0.56513199999999997</v>
      </c>
      <c r="AA136">
        <v>7.5990000000000002</v>
      </c>
      <c r="AB136">
        <v>6.4630000000000001</v>
      </c>
      <c r="AC136">
        <v>0.25187900000000002</v>
      </c>
      <c r="AD136">
        <v>0.98358400000000001</v>
      </c>
      <c r="AE136">
        <v>0.38486399999999998</v>
      </c>
      <c r="AF136">
        <v>0.49586200000000002</v>
      </c>
      <c r="AG136">
        <v>86</v>
      </c>
      <c r="AH136">
        <v>84</v>
      </c>
      <c r="AI136">
        <v>2.7046000000000001E-2</v>
      </c>
      <c r="AJ136">
        <v>0.16137899999999999</v>
      </c>
      <c r="AK136">
        <v>0.33448299999999997</v>
      </c>
      <c r="AL136" t="s">
        <v>1391</v>
      </c>
      <c r="AM136" t="s">
        <v>1392</v>
      </c>
      <c r="AN136">
        <v>0</v>
      </c>
    </row>
    <row r="137" spans="1:40" x14ac:dyDescent="0.35">
      <c r="A137">
        <v>13799</v>
      </c>
      <c r="B137" t="s">
        <v>1385</v>
      </c>
      <c r="C137" t="s">
        <v>357</v>
      </c>
      <c r="D137" t="s">
        <v>1386</v>
      </c>
      <c r="E137" t="s">
        <v>1387</v>
      </c>
      <c r="F137" t="s">
        <v>1388</v>
      </c>
      <c r="G137" t="s">
        <v>1389</v>
      </c>
      <c r="H137" t="s">
        <v>1390</v>
      </c>
      <c r="I137">
        <v>1684</v>
      </c>
      <c r="J137">
        <v>0.28630800000000001</v>
      </c>
      <c r="K137">
        <v>0.96</v>
      </c>
      <c r="L137">
        <v>0.24</v>
      </c>
      <c r="M137">
        <v>7.9791000000000001E-2</v>
      </c>
      <c r="N137">
        <v>0.16020899999999999</v>
      </c>
      <c r="O137">
        <v>0.60210300000000005</v>
      </c>
      <c r="P137">
        <v>10088</v>
      </c>
      <c r="Q137">
        <v>0.69257999999999997</v>
      </c>
      <c r="R137">
        <v>4</v>
      </c>
      <c r="S137">
        <v>7112</v>
      </c>
      <c r="T137">
        <v>0.78325199999999995</v>
      </c>
      <c r="U137">
        <v>3</v>
      </c>
      <c r="V137">
        <v>6433</v>
      </c>
      <c r="W137">
        <v>0.80413699999999999</v>
      </c>
      <c r="X137">
        <v>3</v>
      </c>
      <c r="Y137">
        <v>-0.06</v>
      </c>
      <c r="Z137">
        <v>0.54802600000000001</v>
      </c>
      <c r="AA137">
        <v>6.5629999999999997</v>
      </c>
      <c r="AB137">
        <v>6.3819999999999997</v>
      </c>
      <c r="AC137">
        <v>0.23081099999999999</v>
      </c>
      <c r="AD137">
        <v>0.73966900000000002</v>
      </c>
      <c r="AE137">
        <v>0.288551</v>
      </c>
      <c r="AF137">
        <v>0.425178</v>
      </c>
      <c r="AG137">
        <v>72</v>
      </c>
      <c r="AH137">
        <v>84</v>
      </c>
      <c r="AI137">
        <v>2.5519E-2</v>
      </c>
      <c r="AJ137">
        <v>0.25415700000000002</v>
      </c>
      <c r="AK137">
        <v>0.17102100000000001</v>
      </c>
      <c r="AL137" t="s">
        <v>1391</v>
      </c>
      <c r="AM137" t="s">
        <v>1392</v>
      </c>
      <c r="AN137">
        <v>0</v>
      </c>
    </row>
    <row r="138" spans="1:40" x14ac:dyDescent="0.35">
      <c r="A138">
        <v>13800</v>
      </c>
      <c r="B138" t="s">
        <v>1385</v>
      </c>
      <c r="C138" t="s">
        <v>389</v>
      </c>
      <c r="D138" t="s">
        <v>1386</v>
      </c>
      <c r="E138" t="s">
        <v>1387</v>
      </c>
      <c r="F138" t="s">
        <v>1388</v>
      </c>
      <c r="G138" t="s">
        <v>1389</v>
      </c>
      <c r="H138" t="s">
        <v>1390</v>
      </c>
      <c r="I138">
        <v>1495</v>
      </c>
      <c r="J138">
        <v>0.35221999999999998</v>
      </c>
      <c r="K138">
        <v>1</v>
      </c>
      <c r="L138">
        <v>0.24</v>
      </c>
      <c r="M138">
        <v>0.32666200000000001</v>
      </c>
      <c r="N138">
        <v>0</v>
      </c>
      <c r="O138">
        <v>0.61938899999999997</v>
      </c>
      <c r="P138">
        <v>6493</v>
      </c>
      <c r="Q138">
        <v>0.802068</v>
      </c>
      <c r="R138">
        <v>3</v>
      </c>
      <c r="S138">
        <v>5915</v>
      </c>
      <c r="T138">
        <v>0.81973799999999997</v>
      </c>
      <c r="U138">
        <v>3</v>
      </c>
      <c r="V138">
        <v>4394</v>
      </c>
      <c r="W138">
        <v>0.86619500000000005</v>
      </c>
      <c r="X138">
        <v>2</v>
      </c>
      <c r="Y138">
        <v>-1.85</v>
      </c>
      <c r="Z138">
        <v>0.43026300000000001</v>
      </c>
      <c r="AA138">
        <v>6.82</v>
      </c>
      <c r="AB138">
        <v>6.4589999999999996</v>
      </c>
      <c r="AC138">
        <v>0.23994699999999999</v>
      </c>
      <c r="AD138">
        <v>0.77976199999999996</v>
      </c>
      <c r="AE138">
        <v>0.30438199999999999</v>
      </c>
      <c r="AF138">
        <v>0.43812699999999999</v>
      </c>
      <c r="AG138">
        <v>100</v>
      </c>
      <c r="AH138">
        <v>84</v>
      </c>
      <c r="AI138">
        <v>5.3892000000000002E-2</v>
      </c>
      <c r="AJ138">
        <v>0.24816099999999999</v>
      </c>
      <c r="AK138">
        <v>0.189967</v>
      </c>
      <c r="AL138" t="s">
        <v>1391</v>
      </c>
      <c r="AM138" t="s">
        <v>1392</v>
      </c>
      <c r="AN138">
        <v>0</v>
      </c>
    </row>
    <row r="139" spans="1:40" x14ac:dyDescent="0.35">
      <c r="A139">
        <v>13801</v>
      </c>
      <c r="B139" t="s">
        <v>1385</v>
      </c>
      <c r="C139" t="s">
        <v>173</v>
      </c>
      <c r="D139" t="s">
        <v>1386</v>
      </c>
      <c r="E139" t="s">
        <v>1387</v>
      </c>
      <c r="F139" t="s">
        <v>1388</v>
      </c>
      <c r="G139" t="s">
        <v>1389</v>
      </c>
      <c r="H139" t="s">
        <v>1390</v>
      </c>
      <c r="I139">
        <v>1599</v>
      </c>
      <c r="J139">
        <v>0.40497</v>
      </c>
      <c r="K139">
        <v>0.5</v>
      </c>
      <c r="L139">
        <v>0.3</v>
      </c>
      <c r="M139">
        <v>0.22832</v>
      </c>
      <c r="N139">
        <v>7.1679999999999994E-2</v>
      </c>
      <c r="O139">
        <v>0.57522200000000001</v>
      </c>
      <c r="P139">
        <v>11150</v>
      </c>
      <c r="Q139">
        <v>0.66025199999999995</v>
      </c>
      <c r="R139">
        <v>4</v>
      </c>
      <c r="S139">
        <v>10559</v>
      </c>
      <c r="T139">
        <v>0.67830999999999997</v>
      </c>
      <c r="U139">
        <v>4</v>
      </c>
      <c r="V139">
        <v>5179</v>
      </c>
      <c r="W139">
        <v>0.84231100000000003</v>
      </c>
      <c r="X139">
        <v>2</v>
      </c>
      <c r="Y139">
        <v>-1.53</v>
      </c>
      <c r="Z139">
        <v>0.45131599999999999</v>
      </c>
      <c r="AA139">
        <v>6.3120000000000003</v>
      </c>
      <c r="AB139">
        <v>6.3159999999999998</v>
      </c>
      <c r="AC139">
        <v>0.22252</v>
      </c>
      <c r="AD139">
        <v>0.80270600000000003</v>
      </c>
      <c r="AE139">
        <v>0.313442</v>
      </c>
      <c r="AF139">
        <v>0.44527800000000001</v>
      </c>
      <c r="AG139">
        <v>88</v>
      </c>
      <c r="AH139">
        <v>84</v>
      </c>
      <c r="AI139">
        <v>2.2527999999999999E-2</v>
      </c>
      <c r="AJ139">
        <v>0.193246</v>
      </c>
      <c r="AK139">
        <v>0.25203300000000001</v>
      </c>
      <c r="AL139" t="s">
        <v>1391</v>
      </c>
      <c r="AM139" t="s">
        <v>1392</v>
      </c>
      <c r="AN139">
        <v>0</v>
      </c>
    </row>
    <row r="140" spans="1:40" x14ac:dyDescent="0.35">
      <c r="A140">
        <v>13802</v>
      </c>
      <c r="B140" t="s">
        <v>1385</v>
      </c>
      <c r="C140" t="s">
        <v>123</v>
      </c>
      <c r="D140" t="s">
        <v>1386</v>
      </c>
      <c r="E140" t="s">
        <v>1387</v>
      </c>
      <c r="F140" t="s">
        <v>1388</v>
      </c>
      <c r="G140" t="s">
        <v>1389</v>
      </c>
      <c r="H140" t="s">
        <v>1390</v>
      </c>
      <c r="I140">
        <v>1898</v>
      </c>
      <c r="J140">
        <v>0.480437</v>
      </c>
      <c r="K140">
        <v>0.88</v>
      </c>
      <c r="L140">
        <v>0.3</v>
      </c>
      <c r="M140">
        <v>0.19068199999999999</v>
      </c>
      <c r="N140">
        <v>0.109318</v>
      </c>
      <c r="O140">
        <v>0.56781000000000004</v>
      </c>
      <c r="P140">
        <v>15770</v>
      </c>
      <c r="Q140">
        <v>0.51956400000000003</v>
      </c>
      <c r="R140">
        <v>6</v>
      </c>
      <c r="S140">
        <v>11269</v>
      </c>
      <c r="T140">
        <v>0.65671100000000004</v>
      </c>
      <c r="U140">
        <v>4</v>
      </c>
      <c r="V140">
        <v>6020</v>
      </c>
      <c r="W140">
        <v>0.81671899999999997</v>
      </c>
      <c r="X140">
        <v>3</v>
      </c>
      <c r="Y140">
        <v>0.92</v>
      </c>
      <c r="Z140">
        <v>0.61250000000000004</v>
      </c>
      <c r="AA140">
        <v>7.8449999999999998</v>
      </c>
      <c r="AB140">
        <v>6.2549999999999999</v>
      </c>
      <c r="AC140">
        <v>0.24126800000000001</v>
      </c>
      <c r="AD140">
        <v>0.69767400000000002</v>
      </c>
      <c r="AE140">
        <v>0.27196799999999999</v>
      </c>
      <c r="AF140">
        <v>0.41095900000000002</v>
      </c>
      <c r="AG140">
        <v>82</v>
      </c>
      <c r="AH140">
        <v>84</v>
      </c>
      <c r="AI140">
        <v>4.8370000000000003E-2</v>
      </c>
      <c r="AJ140">
        <v>0.27449899999999999</v>
      </c>
      <c r="AK140">
        <v>0.136459</v>
      </c>
      <c r="AL140" t="s">
        <v>1391</v>
      </c>
      <c r="AM140" t="s">
        <v>1392</v>
      </c>
      <c r="AN140">
        <v>0</v>
      </c>
    </row>
    <row r="141" spans="1:40" x14ac:dyDescent="0.35">
      <c r="A141">
        <v>13803</v>
      </c>
      <c r="B141" t="s">
        <v>1385</v>
      </c>
      <c r="C141" t="s">
        <v>95</v>
      </c>
      <c r="D141" t="s">
        <v>1386</v>
      </c>
      <c r="E141" t="s">
        <v>1387</v>
      </c>
      <c r="F141" t="s">
        <v>1388</v>
      </c>
      <c r="G141" t="s">
        <v>1389</v>
      </c>
      <c r="H141" t="s">
        <v>1390</v>
      </c>
      <c r="I141">
        <v>1704</v>
      </c>
      <c r="J141">
        <v>0.28611599999999998</v>
      </c>
      <c r="K141">
        <v>0.54</v>
      </c>
      <c r="L141">
        <v>0.24</v>
      </c>
      <c r="M141">
        <v>0.17643900000000001</v>
      </c>
      <c r="N141">
        <v>6.3561000000000006E-2</v>
      </c>
      <c r="O141">
        <v>0.45033899999999999</v>
      </c>
      <c r="P141">
        <v>17182</v>
      </c>
      <c r="Q141">
        <v>0.47650100000000001</v>
      </c>
      <c r="R141">
        <v>6</v>
      </c>
      <c r="S141">
        <v>19907</v>
      </c>
      <c r="T141">
        <v>0.39368500000000001</v>
      </c>
      <c r="U141">
        <v>7</v>
      </c>
      <c r="V141">
        <v>15980</v>
      </c>
      <c r="W141">
        <v>0.51343499999999997</v>
      </c>
      <c r="X141">
        <v>6</v>
      </c>
      <c r="Y141">
        <v>-0.42</v>
      </c>
      <c r="Z141">
        <v>0.52434199999999997</v>
      </c>
      <c r="AA141">
        <v>5.694</v>
      </c>
      <c r="AB141">
        <v>6.1749999999999998</v>
      </c>
      <c r="AC141">
        <v>0.20358399999999999</v>
      </c>
      <c r="AD141">
        <v>0.576318</v>
      </c>
      <c r="AE141">
        <v>0.224049</v>
      </c>
      <c r="AF141">
        <v>0.36560999999999999</v>
      </c>
      <c r="AG141">
        <v>91</v>
      </c>
      <c r="AH141">
        <v>84</v>
      </c>
      <c r="AI141">
        <v>4.6552999999999997E-2</v>
      </c>
      <c r="AJ141">
        <v>0.253521</v>
      </c>
      <c r="AK141">
        <v>0.11208899999999999</v>
      </c>
      <c r="AL141" t="s">
        <v>1391</v>
      </c>
      <c r="AM141" t="s">
        <v>1392</v>
      </c>
      <c r="AN141">
        <v>0</v>
      </c>
    </row>
    <row r="142" spans="1:40" x14ac:dyDescent="0.35">
      <c r="A142">
        <v>13804</v>
      </c>
      <c r="B142" t="s">
        <v>1385</v>
      </c>
      <c r="C142" t="s">
        <v>138</v>
      </c>
      <c r="D142" t="s">
        <v>1386</v>
      </c>
      <c r="E142" t="s">
        <v>1387</v>
      </c>
      <c r="F142" t="s">
        <v>1388</v>
      </c>
      <c r="G142" t="s">
        <v>1389</v>
      </c>
      <c r="H142" t="s">
        <v>1390</v>
      </c>
      <c r="I142">
        <v>2201</v>
      </c>
      <c r="J142">
        <v>0.43256899999999998</v>
      </c>
      <c r="K142">
        <v>0.49</v>
      </c>
      <c r="L142">
        <v>0.24</v>
      </c>
      <c r="M142">
        <v>0.197606</v>
      </c>
      <c r="N142">
        <v>4.2394000000000001E-2</v>
      </c>
      <c r="O142">
        <v>0.63510200000000006</v>
      </c>
      <c r="P142">
        <v>6210</v>
      </c>
      <c r="Q142">
        <v>0.81069899999999995</v>
      </c>
      <c r="R142">
        <v>3</v>
      </c>
      <c r="S142">
        <v>5374</v>
      </c>
      <c r="T142">
        <v>0.83624200000000004</v>
      </c>
      <c r="U142">
        <v>2</v>
      </c>
      <c r="V142">
        <v>5093</v>
      </c>
      <c r="W142">
        <v>0.84493099999999999</v>
      </c>
      <c r="X142">
        <v>2</v>
      </c>
      <c r="Y142">
        <v>0.32</v>
      </c>
      <c r="Z142">
        <v>0.57302600000000004</v>
      </c>
      <c r="AA142">
        <v>7.1580000000000004</v>
      </c>
      <c r="AB142">
        <v>6.2889999999999997</v>
      </c>
      <c r="AC142">
        <v>0.233324</v>
      </c>
      <c r="AD142">
        <v>0.69047599999999998</v>
      </c>
      <c r="AE142">
        <v>0.26912599999999998</v>
      </c>
      <c r="AF142">
        <v>0.40845100000000001</v>
      </c>
      <c r="AG142">
        <v>92</v>
      </c>
      <c r="AH142">
        <v>84</v>
      </c>
      <c r="AI142">
        <v>4.0091000000000002E-2</v>
      </c>
      <c r="AJ142">
        <v>0.27396599999999999</v>
      </c>
      <c r="AK142">
        <v>0.13448399999999999</v>
      </c>
      <c r="AL142" t="s">
        <v>1391</v>
      </c>
      <c r="AM142" t="s">
        <v>1392</v>
      </c>
      <c r="AN142">
        <v>0</v>
      </c>
    </row>
    <row r="143" spans="1:40" x14ac:dyDescent="0.35">
      <c r="A143">
        <v>13805</v>
      </c>
      <c r="B143" t="s">
        <v>1385</v>
      </c>
      <c r="C143" t="s">
        <v>363</v>
      </c>
      <c r="D143" t="s">
        <v>1386</v>
      </c>
      <c r="E143" t="s">
        <v>1387</v>
      </c>
      <c r="F143" t="s">
        <v>1393</v>
      </c>
      <c r="G143" t="s">
        <v>1389</v>
      </c>
      <c r="H143" t="s">
        <v>1390</v>
      </c>
      <c r="I143">
        <v>1477</v>
      </c>
      <c r="J143">
        <v>0.15465699999999999</v>
      </c>
      <c r="K143">
        <v>1</v>
      </c>
      <c r="L143">
        <v>0.2</v>
      </c>
      <c r="M143">
        <v>5.3092E-2</v>
      </c>
      <c r="N143">
        <v>0.14690800000000001</v>
      </c>
      <c r="O143">
        <v>0.62766900000000003</v>
      </c>
      <c r="P143">
        <v>10033</v>
      </c>
      <c r="Q143">
        <v>0.69425700000000001</v>
      </c>
      <c r="R143">
        <v>4</v>
      </c>
      <c r="S143">
        <v>8143</v>
      </c>
      <c r="T143">
        <v>0.751861</v>
      </c>
      <c r="U143">
        <v>3</v>
      </c>
      <c r="V143">
        <v>7128</v>
      </c>
      <c r="W143">
        <v>0.78296399999999999</v>
      </c>
      <c r="X143">
        <v>3</v>
      </c>
      <c r="Y143">
        <v>3.43</v>
      </c>
      <c r="Z143">
        <v>0.77763199999999999</v>
      </c>
      <c r="AA143">
        <v>10.048999999999999</v>
      </c>
      <c r="AB143">
        <v>7.2350000000000003</v>
      </c>
      <c r="AC143">
        <v>0.341584</v>
      </c>
      <c r="AD143">
        <v>0.43816899999999998</v>
      </c>
      <c r="AE143">
        <v>0.16949800000000001</v>
      </c>
      <c r="AF143">
        <v>0.304672</v>
      </c>
      <c r="AG143">
        <v>73</v>
      </c>
      <c r="AH143">
        <v>84</v>
      </c>
      <c r="AI143">
        <v>5.5480000000000002E-2</v>
      </c>
      <c r="AJ143">
        <v>0.17671000000000001</v>
      </c>
      <c r="AK143">
        <v>0.12796199999999999</v>
      </c>
      <c r="AL143" t="s">
        <v>1391</v>
      </c>
      <c r="AM143" t="s">
        <v>1394</v>
      </c>
      <c r="AN143">
        <v>0</v>
      </c>
    </row>
    <row r="144" spans="1:40" x14ac:dyDescent="0.35">
      <c r="A144">
        <v>13806</v>
      </c>
      <c r="B144" t="s">
        <v>1385</v>
      </c>
      <c r="C144" t="s">
        <v>317</v>
      </c>
      <c r="D144" t="s">
        <v>1386</v>
      </c>
      <c r="E144" t="s">
        <v>1387</v>
      </c>
      <c r="F144" t="s">
        <v>1393</v>
      </c>
      <c r="G144" t="s">
        <v>1389</v>
      </c>
      <c r="H144" t="s">
        <v>1390</v>
      </c>
      <c r="I144">
        <v>1824</v>
      </c>
      <c r="J144">
        <v>0.209199</v>
      </c>
      <c r="K144">
        <v>1</v>
      </c>
      <c r="L144">
        <v>0.2</v>
      </c>
      <c r="M144">
        <v>0.10893700000000001</v>
      </c>
      <c r="N144">
        <v>9.1063000000000005E-2</v>
      </c>
      <c r="O144">
        <v>0.66423200000000004</v>
      </c>
      <c r="P144">
        <v>7187</v>
      </c>
      <c r="Q144">
        <v>0.78093299999999999</v>
      </c>
      <c r="R144">
        <v>3</v>
      </c>
      <c r="S144">
        <v>6045</v>
      </c>
      <c r="T144">
        <v>0.81577200000000005</v>
      </c>
      <c r="U144">
        <v>3</v>
      </c>
      <c r="V144">
        <v>6279</v>
      </c>
      <c r="W144">
        <v>0.80882900000000002</v>
      </c>
      <c r="X144">
        <v>3</v>
      </c>
      <c r="Y144">
        <v>4.0999999999999996</v>
      </c>
      <c r="Z144">
        <v>0.82171099999999997</v>
      </c>
      <c r="AA144">
        <v>9.8160000000000007</v>
      </c>
      <c r="AB144">
        <v>7.4009999999999998</v>
      </c>
      <c r="AC144">
        <v>0.34950300000000001</v>
      </c>
      <c r="AD144">
        <v>0.47692299999999999</v>
      </c>
      <c r="AE144">
        <v>0.18480099999999999</v>
      </c>
      <c r="AF144">
        <v>0.32291700000000001</v>
      </c>
      <c r="AG144">
        <v>82</v>
      </c>
      <c r="AH144">
        <v>84</v>
      </c>
      <c r="AI144">
        <v>5.6075E-2</v>
      </c>
      <c r="AJ144">
        <v>0.19298199999999999</v>
      </c>
      <c r="AK144">
        <v>0.12993399999999999</v>
      </c>
      <c r="AL144" t="s">
        <v>1391</v>
      </c>
      <c r="AM144" t="s">
        <v>1394</v>
      </c>
      <c r="AN144">
        <v>0</v>
      </c>
    </row>
    <row r="145" spans="1:40" x14ac:dyDescent="0.35">
      <c r="A145">
        <v>13807</v>
      </c>
      <c r="B145" t="s">
        <v>1385</v>
      </c>
      <c r="C145" t="s">
        <v>407</v>
      </c>
      <c r="D145" t="s">
        <v>1386</v>
      </c>
      <c r="E145" t="s">
        <v>1387</v>
      </c>
      <c r="F145" t="s">
        <v>1393</v>
      </c>
      <c r="G145" t="s">
        <v>1389</v>
      </c>
      <c r="H145" t="s">
        <v>1390</v>
      </c>
      <c r="I145">
        <v>1789</v>
      </c>
      <c r="J145">
        <v>0.300543</v>
      </c>
      <c r="K145">
        <v>1</v>
      </c>
      <c r="L145">
        <v>0.24</v>
      </c>
      <c r="M145">
        <v>0.14477699999999999</v>
      </c>
      <c r="N145">
        <v>9.5223000000000002E-2</v>
      </c>
      <c r="O145">
        <v>0.554755</v>
      </c>
      <c r="P145">
        <v>15520</v>
      </c>
      <c r="Q145">
        <v>0.52715800000000002</v>
      </c>
      <c r="R145">
        <v>6</v>
      </c>
      <c r="S145">
        <v>14969</v>
      </c>
      <c r="T145">
        <v>0.54402099999999998</v>
      </c>
      <c r="U145">
        <v>5</v>
      </c>
      <c r="V145">
        <v>5470</v>
      </c>
      <c r="W145">
        <v>0.83344499999999999</v>
      </c>
      <c r="X145">
        <v>2</v>
      </c>
      <c r="Y145">
        <v>1.34</v>
      </c>
      <c r="Z145">
        <v>0.64013200000000003</v>
      </c>
      <c r="AA145">
        <v>9.8989999999999991</v>
      </c>
      <c r="AB145">
        <v>6.93</v>
      </c>
      <c r="AC145">
        <v>0.31838300000000003</v>
      </c>
      <c r="AD145">
        <v>0.43579499999999999</v>
      </c>
      <c r="AE145">
        <v>0.16855999999999999</v>
      </c>
      <c r="AF145">
        <v>0.30352200000000001</v>
      </c>
      <c r="AG145">
        <v>85</v>
      </c>
      <c r="AH145">
        <v>84</v>
      </c>
      <c r="AI145">
        <v>0.12914100000000001</v>
      </c>
      <c r="AJ145">
        <v>0.130799</v>
      </c>
      <c r="AK145">
        <v>0.17272199999999999</v>
      </c>
      <c r="AL145" t="s">
        <v>1391</v>
      </c>
      <c r="AM145" t="s">
        <v>1394</v>
      </c>
      <c r="AN145">
        <v>0</v>
      </c>
    </row>
    <row r="146" spans="1:40" x14ac:dyDescent="0.35">
      <c r="A146">
        <v>13808</v>
      </c>
      <c r="B146" t="s">
        <v>1385</v>
      </c>
      <c r="C146" t="s">
        <v>311</v>
      </c>
      <c r="D146" t="s">
        <v>1386</v>
      </c>
      <c r="E146" t="s">
        <v>1387</v>
      </c>
      <c r="F146" t="s">
        <v>1393</v>
      </c>
      <c r="G146" t="s">
        <v>1389</v>
      </c>
      <c r="H146" t="s">
        <v>1390</v>
      </c>
      <c r="I146">
        <v>1556</v>
      </c>
      <c r="J146">
        <v>0.33132499999999998</v>
      </c>
      <c r="K146">
        <v>1</v>
      </c>
      <c r="L146">
        <v>0.24</v>
      </c>
      <c r="M146">
        <v>0.22500700000000001</v>
      </c>
      <c r="N146">
        <v>1.4992999999999999E-2</v>
      </c>
      <c r="O146">
        <v>0.67878000000000005</v>
      </c>
      <c r="P146">
        <v>4154</v>
      </c>
      <c r="Q146">
        <v>0.87337200000000004</v>
      </c>
      <c r="R146">
        <v>2</v>
      </c>
      <c r="S146">
        <v>3752</v>
      </c>
      <c r="T146">
        <v>0.88566199999999995</v>
      </c>
      <c r="U146">
        <v>2</v>
      </c>
      <c r="V146">
        <v>3230</v>
      </c>
      <c r="W146">
        <v>0.90165700000000004</v>
      </c>
      <c r="X146">
        <v>2</v>
      </c>
      <c r="Y146">
        <v>1.46</v>
      </c>
      <c r="Z146">
        <v>0.64802599999999999</v>
      </c>
      <c r="AA146">
        <v>9.7140000000000004</v>
      </c>
      <c r="AB146">
        <v>6.9180000000000001</v>
      </c>
      <c r="AC146">
        <v>0.31479000000000001</v>
      </c>
      <c r="AD146">
        <v>0.60412399999999999</v>
      </c>
      <c r="AE146">
        <v>0.23502799999999999</v>
      </c>
      <c r="AF146">
        <v>0.37660700000000003</v>
      </c>
      <c r="AG146">
        <v>97</v>
      </c>
      <c r="AH146">
        <v>84</v>
      </c>
      <c r="AI146">
        <v>7.7714000000000005E-2</v>
      </c>
      <c r="AJ146">
        <v>0.19858600000000001</v>
      </c>
      <c r="AK146">
        <v>0.17802100000000001</v>
      </c>
      <c r="AL146" t="s">
        <v>1391</v>
      </c>
      <c r="AM146" t="s">
        <v>1394</v>
      </c>
      <c r="AN146">
        <v>0</v>
      </c>
    </row>
    <row r="147" spans="1:40" x14ac:dyDescent="0.35">
      <c r="A147">
        <v>13809</v>
      </c>
      <c r="B147" t="s">
        <v>1385</v>
      </c>
      <c r="C147" t="s">
        <v>385</v>
      </c>
      <c r="D147" t="s">
        <v>1386</v>
      </c>
      <c r="E147" t="s">
        <v>1387</v>
      </c>
      <c r="F147" t="s">
        <v>1393</v>
      </c>
      <c r="G147" t="s">
        <v>1389</v>
      </c>
      <c r="H147" t="s">
        <v>1390</v>
      </c>
      <c r="I147">
        <v>1738</v>
      </c>
      <c r="J147">
        <v>0.20960000000000001</v>
      </c>
      <c r="K147">
        <v>1</v>
      </c>
      <c r="L147">
        <v>0.2</v>
      </c>
      <c r="M147">
        <v>0.159552</v>
      </c>
      <c r="N147">
        <v>4.0447999999999998E-2</v>
      </c>
      <c r="O147">
        <v>0.64974500000000002</v>
      </c>
      <c r="P147">
        <v>8727</v>
      </c>
      <c r="Q147">
        <v>0.73402699999999999</v>
      </c>
      <c r="R147">
        <v>4</v>
      </c>
      <c r="S147">
        <v>6211</v>
      </c>
      <c r="T147">
        <v>0.81070799999999998</v>
      </c>
      <c r="U147">
        <v>3</v>
      </c>
      <c r="V147">
        <v>3480</v>
      </c>
      <c r="W147">
        <v>0.89404099999999997</v>
      </c>
      <c r="X147">
        <v>2</v>
      </c>
      <c r="Y147">
        <v>2.08</v>
      </c>
      <c r="Z147">
        <v>0.68881599999999998</v>
      </c>
      <c r="AA147">
        <v>10.23</v>
      </c>
      <c r="AB147">
        <v>6.9649999999999999</v>
      </c>
      <c r="AC147">
        <v>0.32573999999999997</v>
      </c>
      <c r="AD147">
        <v>0.54488899999999996</v>
      </c>
      <c r="AE147">
        <v>0.21163799999999999</v>
      </c>
      <c r="AF147">
        <v>0.35270400000000002</v>
      </c>
      <c r="AG147">
        <v>92</v>
      </c>
      <c r="AH147">
        <v>84</v>
      </c>
      <c r="AI147">
        <v>7.6174000000000006E-2</v>
      </c>
      <c r="AJ147">
        <v>0.141542</v>
      </c>
      <c r="AK147">
        <v>0.21116199999999999</v>
      </c>
      <c r="AL147" t="s">
        <v>1391</v>
      </c>
      <c r="AM147" t="s">
        <v>1394</v>
      </c>
      <c r="AN147">
        <v>0</v>
      </c>
    </row>
    <row r="148" spans="1:40" x14ac:dyDescent="0.35">
      <c r="A148">
        <v>13810</v>
      </c>
      <c r="B148" t="s">
        <v>1385</v>
      </c>
      <c r="C148" t="s">
        <v>403</v>
      </c>
      <c r="D148" t="s">
        <v>1386</v>
      </c>
      <c r="E148" t="s">
        <v>1387</v>
      </c>
      <c r="F148" t="s">
        <v>1393</v>
      </c>
      <c r="G148" t="s">
        <v>1389</v>
      </c>
      <c r="H148" t="s">
        <v>1390</v>
      </c>
      <c r="I148">
        <v>1727</v>
      </c>
      <c r="J148">
        <v>0.41242800000000002</v>
      </c>
      <c r="K148">
        <v>1</v>
      </c>
      <c r="L148">
        <v>0.24</v>
      </c>
      <c r="M148">
        <v>0.151422</v>
      </c>
      <c r="N148">
        <v>8.8578000000000004E-2</v>
      </c>
      <c r="O148">
        <v>0.62139200000000006</v>
      </c>
      <c r="P148">
        <v>10447</v>
      </c>
      <c r="Q148">
        <v>0.68166199999999999</v>
      </c>
      <c r="R148">
        <v>4</v>
      </c>
      <c r="S148">
        <v>6397</v>
      </c>
      <c r="T148">
        <v>0.80503400000000003</v>
      </c>
      <c r="U148">
        <v>3</v>
      </c>
      <c r="V148">
        <v>6292</v>
      </c>
      <c r="W148">
        <v>0.80843299999999996</v>
      </c>
      <c r="X148">
        <v>3</v>
      </c>
      <c r="Y148">
        <v>2.14</v>
      </c>
      <c r="Z148">
        <v>0.69276300000000002</v>
      </c>
      <c r="AA148">
        <v>10.644</v>
      </c>
      <c r="AB148">
        <v>6.7919999999999998</v>
      </c>
      <c r="AC148">
        <v>0.32004899999999997</v>
      </c>
      <c r="AD148">
        <v>0.43438500000000002</v>
      </c>
      <c r="AE148">
        <v>0.16800399999999999</v>
      </c>
      <c r="AF148">
        <v>0.30283700000000002</v>
      </c>
      <c r="AG148">
        <v>84</v>
      </c>
      <c r="AH148">
        <v>84</v>
      </c>
      <c r="AI148">
        <v>0.10029</v>
      </c>
      <c r="AJ148">
        <v>0.16444700000000001</v>
      </c>
      <c r="AK148">
        <v>0.13839000000000001</v>
      </c>
      <c r="AL148" t="s">
        <v>1391</v>
      </c>
      <c r="AM148" t="s">
        <v>1394</v>
      </c>
      <c r="AN148">
        <v>0</v>
      </c>
    </row>
    <row r="149" spans="1:40" x14ac:dyDescent="0.35">
      <c r="A149">
        <v>13811</v>
      </c>
      <c r="B149" t="s">
        <v>1385</v>
      </c>
      <c r="C149" t="s">
        <v>341</v>
      </c>
      <c r="D149" t="s">
        <v>1386</v>
      </c>
      <c r="E149" t="s">
        <v>1387</v>
      </c>
      <c r="F149" t="s">
        <v>1393</v>
      </c>
      <c r="G149" t="s">
        <v>1389</v>
      </c>
      <c r="H149" t="s">
        <v>1390</v>
      </c>
      <c r="I149">
        <v>1666</v>
      </c>
      <c r="J149">
        <v>0.362568</v>
      </c>
      <c r="K149">
        <v>1</v>
      </c>
      <c r="L149">
        <v>0.24</v>
      </c>
      <c r="M149">
        <v>0.25806699999999999</v>
      </c>
      <c r="N149">
        <v>0</v>
      </c>
      <c r="O149">
        <v>0.54368399999999995</v>
      </c>
      <c r="P149">
        <v>16832</v>
      </c>
      <c r="Q149">
        <v>0.487176</v>
      </c>
      <c r="R149">
        <v>6</v>
      </c>
      <c r="S149">
        <v>13164</v>
      </c>
      <c r="T149">
        <v>0.59896300000000002</v>
      </c>
      <c r="U149">
        <v>5</v>
      </c>
      <c r="V149">
        <v>8595</v>
      </c>
      <c r="W149">
        <v>0.73827100000000001</v>
      </c>
      <c r="X149">
        <v>3</v>
      </c>
      <c r="Y149">
        <v>0.36</v>
      </c>
      <c r="Z149">
        <v>0.575658</v>
      </c>
      <c r="AA149">
        <v>9.7720000000000002</v>
      </c>
      <c r="AB149">
        <v>6.9180000000000001</v>
      </c>
      <c r="AC149">
        <v>0.31565799999999999</v>
      </c>
      <c r="AD149">
        <v>0.622201</v>
      </c>
      <c r="AE149">
        <v>0.24216599999999999</v>
      </c>
      <c r="AF149">
        <v>0.38355299999999998</v>
      </c>
      <c r="AG149">
        <v>100</v>
      </c>
      <c r="AH149">
        <v>84</v>
      </c>
      <c r="AI149">
        <v>8.6093000000000003E-2</v>
      </c>
      <c r="AJ149">
        <v>0.169268</v>
      </c>
      <c r="AK149">
        <v>0.214286</v>
      </c>
      <c r="AL149" t="s">
        <v>1391</v>
      </c>
      <c r="AM149" t="s">
        <v>1394</v>
      </c>
      <c r="AN149">
        <v>0</v>
      </c>
    </row>
    <row r="150" spans="1:40" x14ac:dyDescent="0.35">
      <c r="A150">
        <v>13812</v>
      </c>
      <c r="B150" t="s">
        <v>1385</v>
      </c>
      <c r="C150" t="s">
        <v>125</v>
      </c>
      <c r="D150" t="s">
        <v>1386</v>
      </c>
      <c r="E150" t="s">
        <v>1387</v>
      </c>
      <c r="F150" t="s">
        <v>1393</v>
      </c>
      <c r="G150" t="s">
        <v>1389</v>
      </c>
      <c r="H150" t="s">
        <v>1390</v>
      </c>
      <c r="I150">
        <v>1675</v>
      </c>
      <c r="J150">
        <v>0.21873100000000001</v>
      </c>
      <c r="K150">
        <v>1</v>
      </c>
      <c r="L150">
        <v>0.24</v>
      </c>
      <c r="M150">
        <v>5.6718999999999999E-2</v>
      </c>
      <c r="N150">
        <v>0.183281</v>
      </c>
      <c r="O150">
        <v>0.53408699999999998</v>
      </c>
      <c r="P150">
        <v>18663</v>
      </c>
      <c r="Q150">
        <v>0.431425</v>
      </c>
      <c r="R150">
        <v>7</v>
      </c>
      <c r="S150">
        <v>17916</v>
      </c>
      <c r="T150">
        <v>0.45430100000000001</v>
      </c>
      <c r="U150">
        <v>6</v>
      </c>
      <c r="V150">
        <v>12976</v>
      </c>
      <c r="W150">
        <v>0.60495399999999999</v>
      </c>
      <c r="X150">
        <v>5</v>
      </c>
      <c r="Y150">
        <v>4.07</v>
      </c>
      <c r="Z150">
        <v>0.81973700000000005</v>
      </c>
      <c r="AA150">
        <v>9.7929999999999993</v>
      </c>
      <c r="AB150">
        <v>7.407</v>
      </c>
      <c r="AC150">
        <v>0.34957100000000002</v>
      </c>
      <c r="AD150">
        <v>0.60133800000000004</v>
      </c>
      <c r="AE150">
        <v>0.233928</v>
      </c>
      <c r="AF150">
        <v>0.37552200000000002</v>
      </c>
      <c r="AG150">
        <v>72</v>
      </c>
      <c r="AH150">
        <v>84</v>
      </c>
      <c r="AI150">
        <v>5.0777000000000003E-2</v>
      </c>
      <c r="AJ150">
        <v>0.186866</v>
      </c>
      <c r="AK150">
        <v>0.18865699999999999</v>
      </c>
      <c r="AL150" t="s">
        <v>1391</v>
      </c>
      <c r="AM150" t="s">
        <v>1394</v>
      </c>
      <c r="AN150">
        <v>0</v>
      </c>
    </row>
    <row r="151" spans="1:40" x14ac:dyDescent="0.35">
      <c r="A151">
        <v>13813</v>
      </c>
      <c r="B151" t="s">
        <v>1385</v>
      </c>
      <c r="C151" t="s">
        <v>206</v>
      </c>
      <c r="D151" t="s">
        <v>1386</v>
      </c>
      <c r="E151" t="s">
        <v>1387</v>
      </c>
      <c r="F151" t="s">
        <v>1393</v>
      </c>
      <c r="G151" t="s">
        <v>1389</v>
      </c>
      <c r="H151" t="s">
        <v>1390</v>
      </c>
      <c r="I151">
        <v>1604</v>
      </c>
      <c r="J151">
        <v>0.14766499999999999</v>
      </c>
      <c r="K151">
        <v>1</v>
      </c>
      <c r="L151">
        <v>0.2</v>
      </c>
      <c r="M151">
        <v>9.4433000000000003E-2</v>
      </c>
      <c r="N151">
        <v>0.10556699999999999</v>
      </c>
      <c r="O151">
        <v>0.60326900000000006</v>
      </c>
      <c r="P151">
        <v>11746</v>
      </c>
      <c r="Q151">
        <v>0.64207499999999995</v>
      </c>
      <c r="R151">
        <v>5</v>
      </c>
      <c r="S151">
        <v>10320</v>
      </c>
      <c r="T151">
        <v>0.68557000000000001</v>
      </c>
      <c r="U151">
        <v>4</v>
      </c>
      <c r="V151">
        <v>9910</v>
      </c>
      <c r="W151">
        <v>0.69826999999999995</v>
      </c>
      <c r="X151">
        <v>4</v>
      </c>
      <c r="Y151">
        <v>3.59</v>
      </c>
      <c r="Z151">
        <v>0.78815800000000003</v>
      </c>
      <c r="AA151">
        <v>10.936</v>
      </c>
      <c r="AB151">
        <v>7.5419999999999998</v>
      </c>
      <c r="AC151">
        <v>0.37595000000000001</v>
      </c>
      <c r="AD151">
        <v>0.42704599999999998</v>
      </c>
      <c r="AE151">
        <v>0.165106</v>
      </c>
      <c r="AF151">
        <v>0.29925200000000002</v>
      </c>
      <c r="AG151">
        <v>82</v>
      </c>
      <c r="AH151">
        <v>84</v>
      </c>
      <c r="AI151">
        <v>9.6393000000000006E-2</v>
      </c>
      <c r="AJ151">
        <v>0.188279</v>
      </c>
      <c r="AK151">
        <v>0.110973</v>
      </c>
      <c r="AL151" t="s">
        <v>1391</v>
      </c>
      <c r="AM151" t="s">
        <v>1394</v>
      </c>
      <c r="AN151">
        <v>0</v>
      </c>
    </row>
    <row r="152" spans="1:40" x14ac:dyDescent="0.35">
      <c r="A152">
        <v>13814</v>
      </c>
      <c r="B152" t="s">
        <v>1385</v>
      </c>
      <c r="C152" t="s">
        <v>361</v>
      </c>
      <c r="D152" t="s">
        <v>1386</v>
      </c>
      <c r="E152" t="s">
        <v>1387</v>
      </c>
      <c r="F152" t="s">
        <v>1393</v>
      </c>
      <c r="G152" t="s">
        <v>1389</v>
      </c>
      <c r="H152" t="s">
        <v>1390</v>
      </c>
      <c r="I152">
        <v>1414</v>
      </c>
      <c r="J152">
        <v>0.30231999999999998</v>
      </c>
      <c r="K152">
        <v>1</v>
      </c>
      <c r="L152">
        <v>0.24</v>
      </c>
      <c r="M152">
        <v>0.13062499999999999</v>
      </c>
      <c r="N152">
        <v>0.109375</v>
      </c>
      <c r="O152">
        <v>0.677643</v>
      </c>
      <c r="P152">
        <v>4884</v>
      </c>
      <c r="Q152">
        <v>0.85113899999999998</v>
      </c>
      <c r="R152">
        <v>2</v>
      </c>
      <c r="S152">
        <v>4764</v>
      </c>
      <c r="T152">
        <v>0.85485100000000003</v>
      </c>
      <c r="U152">
        <v>2</v>
      </c>
      <c r="V152">
        <v>3346</v>
      </c>
      <c r="W152">
        <v>0.898123</v>
      </c>
      <c r="X152">
        <v>2</v>
      </c>
      <c r="Y152">
        <v>1.1599999999999999</v>
      </c>
      <c r="Z152">
        <v>0.62828899999999999</v>
      </c>
      <c r="AA152">
        <v>11.358000000000001</v>
      </c>
      <c r="AB152">
        <v>7.3410000000000002</v>
      </c>
      <c r="AC152">
        <v>0.368454</v>
      </c>
      <c r="AD152">
        <v>0.64227599999999996</v>
      </c>
      <c r="AE152">
        <v>0.25009300000000001</v>
      </c>
      <c r="AF152">
        <v>0.39108900000000002</v>
      </c>
      <c r="AG152">
        <v>79</v>
      </c>
      <c r="AH152">
        <v>84</v>
      </c>
      <c r="AI152">
        <v>7.0563000000000001E-2</v>
      </c>
      <c r="AJ152">
        <v>0.21499299999999999</v>
      </c>
      <c r="AK152">
        <v>0.176096</v>
      </c>
      <c r="AL152" t="s">
        <v>1391</v>
      </c>
      <c r="AM152" t="s">
        <v>1394</v>
      </c>
      <c r="AN152">
        <v>0</v>
      </c>
    </row>
    <row r="153" spans="1:40" x14ac:dyDescent="0.35">
      <c r="A153">
        <v>13815</v>
      </c>
      <c r="B153" t="s">
        <v>1385</v>
      </c>
      <c r="C153" t="s">
        <v>345</v>
      </c>
      <c r="D153" t="s">
        <v>1386</v>
      </c>
      <c r="E153" t="s">
        <v>1387</v>
      </c>
      <c r="F153" t="s">
        <v>1393</v>
      </c>
      <c r="G153" t="s">
        <v>1389</v>
      </c>
      <c r="H153" t="s">
        <v>1390</v>
      </c>
      <c r="I153">
        <v>1705</v>
      </c>
      <c r="J153">
        <v>0.17757000000000001</v>
      </c>
      <c r="K153">
        <v>1</v>
      </c>
      <c r="L153">
        <v>0.2</v>
      </c>
      <c r="M153">
        <v>0.11983000000000001</v>
      </c>
      <c r="N153">
        <v>8.0170000000000005E-2</v>
      </c>
      <c r="O153">
        <v>0.58362199999999997</v>
      </c>
      <c r="P153">
        <v>13103</v>
      </c>
      <c r="Q153">
        <v>0.60072000000000003</v>
      </c>
      <c r="R153">
        <v>5</v>
      </c>
      <c r="S153">
        <v>12090</v>
      </c>
      <c r="T153">
        <v>0.63169600000000004</v>
      </c>
      <c r="U153">
        <v>5</v>
      </c>
      <c r="V153">
        <v>12826</v>
      </c>
      <c r="W153">
        <v>0.60952399999999995</v>
      </c>
      <c r="X153">
        <v>5</v>
      </c>
      <c r="Y153">
        <v>3.29</v>
      </c>
      <c r="Z153">
        <v>0.76842100000000002</v>
      </c>
      <c r="AA153">
        <v>13.744999999999999</v>
      </c>
      <c r="AB153">
        <v>7.5110000000000001</v>
      </c>
      <c r="AC153">
        <v>0.415854</v>
      </c>
      <c r="AD153">
        <v>0.51018600000000003</v>
      </c>
      <c r="AE153">
        <v>0.197935</v>
      </c>
      <c r="AF153">
        <v>0.33783000000000002</v>
      </c>
      <c r="AG153">
        <v>86</v>
      </c>
      <c r="AH153">
        <v>84</v>
      </c>
      <c r="AI153">
        <v>7.1554000000000006E-2</v>
      </c>
      <c r="AJ153">
        <v>0.20410600000000001</v>
      </c>
      <c r="AK153">
        <v>0.13372400000000001</v>
      </c>
      <c r="AL153" t="s">
        <v>1391</v>
      </c>
      <c r="AM153" t="s">
        <v>1394</v>
      </c>
      <c r="AN153">
        <v>0</v>
      </c>
    </row>
    <row r="154" spans="1:40" x14ac:dyDescent="0.35">
      <c r="A154">
        <v>13816</v>
      </c>
      <c r="B154" t="s">
        <v>1385</v>
      </c>
      <c r="C154" t="s">
        <v>379</v>
      </c>
      <c r="D154" t="s">
        <v>1386</v>
      </c>
      <c r="E154" t="s">
        <v>1387</v>
      </c>
      <c r="F154" t="s">
        <v>1393</v>
      </c>
      <c r="G154" t="s">
        <v>1389</v>
      </c>
      <c r="H154" t="s">
        <v>1390</v>
      </c>
      <c r="I154">
        <v>1953</v>
      </c>
      <c r="J154">
        <v>0.17687</v>
      </c>
      <c r="K154">
        <v>1</v>
      </c>
      <c r="L154">
        <v>0.2</v>
      </c>
      <c r="M154">
        <v>6.0033000000000003E-2</v>
      </c>
      <c r="N154">
        <v>0.13996700000000001</v>
      </c>
      <c r="O154">
        <v>0.59400299999999995</v>
      </c>
      <c r="P154">
        <v>12524</v>
      </c>
      <c r="Q154">
        <v>0.61834800000000001</v>
      </c>
      <c r="R154">
        <v>5</v>
      </c>
      <c r="S154">
        <v>11073</v>
      </c>
      <c r="T154">
        <v>0.66269100000000003</v>
      </c>
      <c r="U154">
        <v>4</v>
      </c>
      <c r="V154">
        <v>10326</v>
      </c>
      <c r="W154">
        <v>0.68559599999999998</v>
      </c>
      <c r="X154">
        <v>4</v>
      </c>
      <c r="Y154">
        <v>3.91</v>
      </c>
      <c r="Z154">
        <v>0.80921100000000001</v>
      </c>
      <c r="AA154">
        <v>11.84</v>
      </c>
      <c r="AB154">
        <v>7.4630000000000001</v>
      </c>
      <c r="AC154">
        <v>0.38405</v>
      </c>
      <c r="AD154">
        <v>0.34689700000000001</v>
      </c>
      <c r="AE154">
        <v>0.13345799999999999</v>
      </c>
      <c r="AF154">
        <v>0.257552</v>
      </c>
      <c r="AG154">
        <v>76</v>
      </c>
      <c r="AH154">
        <v>84</v>
      </c>
      <c r="AI154">
        <v>0.13025600000000001</v>
      </c>
      <c r="AJ154">
        <v>0.16897100000000001</v>
      </c>
      <c r="AK154">
        <v>8.8581999999999994E-2</v>
      </c>
      <c r="AL154" t="s">
        <v>1391</v>
      </c>
      <c r="AM154" t="s">
        <v>1394</v>
      </c>
      <c r="AN154">
        <v>0</v>
      </c>
    </row>
    <row r="155" spans="1:40" x14ac:dyDescent="0.35">
      <c r="A155">
        <v>13817</v>
      </c>
      <c r="B155" t="s">
        <v>1385</v>
      </c>
      <c r="C155" t="s">
        <v>383</v>
      </c>
      <c r="D155" t="s">
        <v>1386</v>
      </c>
      <c r="E155" t="s">
        <v>1387</v>
      </c>
      <c r="F155" t="s">
        <v>1393</v>
      </c>
      <c r="G155" t="s">
        <v>1389</v>
      </c>
      <c r="H155" t="s">
        <v>1390</v>
      </c>
      <c r="I155">
        <v>1631</v>
      </c>
      <c r="J155">
        <v>0.13902300000000001</v>
      </c>
      <c r="K155">
        <v>1</v>
      </c>
      <c r="L155">
        <v>0.2</v>
      </c>
      <c r="M155">
        <v>8.6758000000000002E-2</v>
      </c>
      <c r="N155">
        <v>0.113242</v>
      </c>
      <c r="O155">
        <v>0.56059700000000001</v>
      </c>
      <c r="P155">
        <v>14953</v>
      </c>
      <c r="Q155">
        <v>0.54439000000000004</v>
      </c>
      <c r="R155">
        <v>6</v>
      </c>
      <c r="S155">
        <v>14744</v>
      </c>
      <c r="T155">
        <v>0.55082399999999998</v>
      </c>
      <c r="U155">
        <v>5</v>
      </c>
      <c r="V155">
        <v>11468</v>
      </c>
      <c r="W155">
        <v>0.65089600000000003</v>
      </c>
      <c r="X155">
        <v>4</v>
      </c>
      <c r="Y155">
        <v>3.35</v>
      </c>
      <c r="Z155">
        <v>0.77236800000000005</v>
      </c>
      <c r="AA155">
        <v>13.728999999999999</v>
      </c>
      <c r="AB155">
        <v>7.78</v>
      </c>
      <c r="AC155">
        <v>0.43409700000000001</v>
      </c>
      <c r="AD155">
        <v>0.30793900000000002</v>
      </c>
      <c r="AE155">
        <v>0.118075</v>
      </c>
      <c r="AF155">
        <v>0.23543800000000001</v>
      </c>
      <c r="AG155">
        <v>82</v>
      </c>
      <c r="AH155">
        <v>84</v>
      </c>
      <c r="AI155">
        <v>0.13394500000000001</v>
      </c>
      <c r="AJ155">
        <v>0.14530999999999999</v>
      </c>
      <c r="AK155">
        <v>9.0129000000000001E-2</v>
      </c>
      <c r="AL155" t="s">
        <v>1391</v>
      </c>
      <c r="AM155" t="s">
        <v>1394</v>
      </c>
      <c r="AN155">
        <v>0</v>
      </c>
    </row>
    <row r="156" spans="1:40" x14ac:dyDescent="0.35">
      <c r="A156">
        <v>13818</v>
      </c>
      <c r="B156" t="s">
        <v>1385</v>
      </c>
      <c r="C156" t="s">
        <v>253</v>
      </c>
      <c r="D156" t="s">
        <v>1386</v>
      </c>
      <c r="E156" t="s">
        <v>1387</v>
      </c>
      <c r="F156" t="s">
        <v>1393</v>
      </c>
      <c r="G156" t="s">
        <v>1389</v>
      </c>
      <c r="H156" t="s">
        <v>1390</v>
      </c>
      <c r="I156">
        <v>1714</v>
      </c>
      <c r="J156">
        <v>0.37324499999999999</v>
      </c>
      <c r="K156">
        <v>0.9</v>
      </c>
      <c r="L156">
        <v>0.24</v>
      </c>
      <c r="M156">
        <v>0.145066</v>
      </c>
      <c r="N156">
        <v>9.4934000000000004E-2</v>
      </c>
      <c r="O156">
        <v>0.69120099999999995</v>
      </c>
      <c r="P156">
        <v>2850</v>
      </c>
      <c r="Q156">
        <v>0.91311100000000001</v>
      </c>
      <c r="R156">
        <v>2</v>
      </c>
      <c r="S156">
        <v>2339</v>
      </c>
      <c r="T156">
        <v>0.92873700000000003</v>
      </c>
      <c r="U156">
        <v>1</v>
      </c>
      <c r="V156">
        <v>3025</v>
      </c>
      <c r="W156">
        <v>0.90790300000000002</v>
      </c>
      <c r="X156">
        <v>2</v>
      </c>
      <c r="Y156">
        <v>0.56000000000000005</v>
      </c>
      <c r="Z156">
        <v>0.58881600000000001</v>
      </c>
      <c r="AA156">
        <v>14.329000000000001</v>
      </c>
      <c r="AB156">
        <v>7.3369999999999997</v>
      </c>
      <c r="AC156">
        <v>0.41263699999999998</v>
      </c>
      <c r="AD156">
        <v>0.49043500000000001</v>
      </c>
      <c r="AE156">
        <v>0.190136</v>
      </c>
      <c r="AF156">
        <v>0.32905499999999999</v>
      </c>
      <c r="AG156">
        <v>81</v>
      </c>
      <c r="AH156">
        <v>84</v>
      </c>
      <c r="AI156">
        <v>0.10284699999999999</v>
      </c>
      <c r="AJ156">
        <v>0.207701</v>
      </c>
      <c r="AK156">
        <v>0.121354</v>
      </c>
      <c r="AL156" t="s">
        <v>1391</v>
      </c>
      <c r="AM156" t="s">
        <v>1394</v>
      </c>
      <c r="AN156">
        <v>0</v>
      </c>
    </row>
    <row r="157" spans="1:40" x14ac:dyDescent="0.35">
      <c r="A157">
        <v>13819</v>
      </c>
      <c r="B157" t="s">
        <v>1385</v>
      </c>
      <c r="C157" t="s">
        <v>301</v>
      </c>
      <c r="D157" t="s">
        <v>1386</v>
      </c>
      <c r="E157" t="s">
        <v>1387</v>
      </c>
      <c r="F157" t="s">
        <v>1393</v>
      </c>
      <c r="G157" t="s">
        <v>1389</v>
      </c>
      <c r="H157" t="s">
        <v>1390</v>
      </c>
      <c r="I157">
        <v>2170</v>
      </c>
      <c r="J157">
        <v>0.289821</v>
      </c>
      <c r="K157">
        <v>1</v>
      </c>
      <c r="L157">
        <v>0.24</v>
      </c>
      <c r="M157">
        <v>5.3945E-2</v>
      </c>
      <c r="N157">
        <v>0.186055</v>
      </c>
      <c r="O157">
        <v>0.64208399999999999</v>
      </c>
      <c r="P157">
        <v>5924</v>
      </c>
      <c r="Q157">
        <v>0.81942099999999995</v>
      </c>
      <c r="R157">
        <v>3</v>
      </c>
      <c r="S157">
        <v>5650</v>
      </c>
      <c r="T157">
        <v>0.82782199999999995</v>
      </c>
      <c r="U157">
        <v>2</v>
      </c>
      <c r="V157">
        <v>6030</v>
      </c>
      <c r="W157">
        <v>0.816415</v>
      </c>
      <c r="X157">
        <v>3</v>
      </c>
      <c r="Y157">
        <v>0.01</v>
      </c>
      <c r="Z157">
        <v>0.55263200000000001</v>
      </c>
      <c r="AA157">
        <v>14.189</v>
      </c>
      <c r="AB157">
        <v>7.7649999999999997</v>
      </c>
      <c r="AC157">
        <v>0.43995000000000001</v>
      </c>
      <c r="AD157">
        <v>0.40817700000000001</v>
      </c>
      <c r="AE157">
        <v>0.15765499999999999</v>
      </c>
      <c r="AF157">
        <v>0.28986200000000001</v>
      </c>
      <c r="AG157">
        <v>66</v>
      </c>
      <c r="AH157">
        <v>84</v>
      </c>
      <c r="AI157">
        <v>0.154307</v>
      </c>
      <c r="AJ157">
        <v>0.178341</v>
      </c>
      <c r="AK157">
        <v>0.111521</v>
      </c>
      <c r="AL157" t="s">
        <v>1391</v>
      </c>
      <c r="AM157" t="s">
        <v>1394</v>
      </c>
      <c r="AN157">
        <v>0</v>
      </c>
    </row>
    <row r="158" spans="1:40" x14ac:dyDescent="0.35">
      <c r="A158">
        <v>13820</v>
      </c>
      <c r="B158" t="s">
        <v>1385</v>
      </c>
      <c r="C158" t="s">
        <v>275</v>
      </c>
      <c r="D158" t="s">
        <v>1386</v>
      </c>
      <c r="E158" t="s">
        <v>1387</v>
      </c>
      <c r="F158" t="s">
        <v>1393</v>
      </c>
      <c r="G158" t="s">
        <v>1389</v>
      </c>
      <c r="H158" t="s">
        <v>1390</v>
      </c>
      <c r="I158">
        <v>1956</v>
      </c>
      <c r="J158">
        <v>0.89486500000000002</v>
      </c>
      <c r="K158">
        <v>0.99</v>
      </c>
      <c r="L158">
        <v>0.3</v>
      </c>
      <c r="M158">
        <v>6.7246E-2</v>
      </c>
      <c r="N158">
        <v>0.23275399999999999</v>
      </c>
      <c r="O158">
        <v>0.62852300000000005</v>
      </c>
      <c r="P158">
        <v>5925</v>
      </c>
      <c r="Q158">
        <v>0.81939099999999998</v>
      </c>
      <c r="R158">
        <v>3</v>
      </c>
      <c r="S158">
        <v>6461</v>
      </c>
      <c r="T158">
        <v>0.80308100000000004</v>
      </c>
      <c r="U158">
        <v>3</v>
      </c>
      <c r="V158">
        <v>1896</v>
      </c>
      <c r="W158">
        <v>0.94226799999999999</v>
      </c>
      <c r="X158">
        <v>1</v>
      </c>
      <c r="Y158">
        <v>-2.04</v>
      </c>
      <c r="Z158">
        <v>0.417763</v>
      </c>
      <c r="AA158">
        <v>12.223000000000001</v>
      </c>
      <c r="AB158">
        <v>6.907</v>
      </c>
      <c r="AC158">
        <v>0.351578</v>
      </c>
      <c r="AD158">
        <v>0.48858400000000002</v>
      </c>
      <c r="AE158">
        <v>0.18940499999999999</v>
      </c>
      <c r="AF158">
        <v>0.32822099999999998</v>
      </c>
      <c r="AG158">
        <v>58</v>
      </c>
      <c r="AH158">
        <v>84</v>
      </c>
      <c r="AI158">
        <v>7.9283999999999993E-2</v>
      </c>
      <c r="AJ158">
        <v>0.202454</v>
      </c>
      <c r="AK158">
        <v>0.12576699999999999</v>
      </c>
      <c r="AL158" t="s">
        <v>1391</v>
      </c>
      <c r="AM158" t="s">
        <v>1394</v>
      </c>
      <c r="AN158">
        <v>0</v>
      </c>
    </row>
    <row r="159" spans="1:40" x14ac:dyDescent="0.35">
      <c r="A159">
        <v>25671</v>
      </c>
      <c r="B159" t="s">
        <v>1385</v>
      </c>
      <c r="C159" t="s">
        <v>369</v>
      </c>
      <c r="D159" t="s">
        <v>1386</v>
      </c>
      <c r="E159" t="s">
        <v>1387</v>
      </c>
      <c r="F159" t="s">
        <v>1393</v>
      </c>
      <c r="G159" t="s">
        <v>1389</v>
      </c>
      <c r="H159" t="s">
        <v>1390</v>
      </c>
      <c r="I159">
        <v>1303</v>
      </c>
      <c r="J159">
        <v>0.176286</v>
      </c>
      <c r="K159">
        <v>1</v>
      </c>
      <c r="L159">
        <v>0.24</v>
      </c>
      <c r="M159">
        <v>0.187973</v>
      </c>
      <c r="N159">
        <v>5.2026999999999997E-2</v>
      </c>
      <c r="O159">
        <v>0.49392200000000003</v>
      </c>
      <c r="P159">
        <v>17545</v>
      </c>
      <c r="Q159">
        <v>0.46546100000000001</v>
      </c>
      <c r="R159">
        <v>6</v>
      </c>
      <c r="S159">
        <v>20412</v>
      </c>
      <c r="T159">
        <v>0.37827899999999998</v>
      </c>
      <c r="U159">
        <v>7</v>
      </c>
      <c r="V159">
        <v>15004</v>
      </c>
      <c r="W159">
        <v>0.54317000000000004</v>
      </c>
      <c r="X159">
        <v>6</v>
      </c>
      <c r="Y159">
        <v>1.69</v>
      </c>
      <c r="Z159">
        <v>0.66315800000000003</v>
      </c>
      <c r="AA159">
        <v>13.249000000000001</v>
      </c>
      <c r="AB159">
        <v>7.9569999999999999</v>
      </c>
      <c r="AC159">
        <v>0.43907600000000002</v>
      </c>
      <c r="AD159">
        <v>0.355879</v>
      </c>
      <c r="AE159">
        <v>0.13700499999999999</v>
      </c>
      <c r="AF159">
        <v>0.26247100000000001</v>
      </c>
      <c r="AG159">
        <v>92</v>
      </c>
      <c r="AH159">
        <v>84</v>
      </c>
      <c r="AI159">
        <v>0.186973</v>
      </c>
      <c r="AJ159">
        <v>7.9047999999999993E-2</v>
      </c>
      <c r="AK159">
        <v>0.183423</v>
      </c>
      <c r="AL159" t="s">
        <v>1391</v>
      </c>
      <c r="AM159" t="s">
        <v>1394</v>
      </c>
      <c r="AN159">
        <v>0</v>
      </c>
    </row>
    <row r="160" spans="1:40" x14ac:dyDescent="0.35">
      <c r="A160">
        <v>25672</v>
      </c>
      <c r="B160" t="s">
        <v>1385</v>
      </c>
      <c r="C160" t="s">
        <v>295</v>
      </c>
      <c r="D160" t="s">
        <v>1386</v>
      </c>
      <c r="E160" t="s">
        <v>1387</v>
      </c>
      <c r="F160" t="s">
        <v>1393</v>
      </c>
      <c r="G160" t="s">
        <v>1389</v>
      </c>
      <c r="H160" t="s">
        <v>1390</v>
      </c>
      <c r="I160">
        <v>1532</v>
      </c>
      <c r="J160">
        <v>0.19269500000000001</v>
      </c>
      <c r="K160">
        <v>1</v>
      </c>
      <c r="L160">
        <v>0.24</v>
      </c>
      <c r="M160">
        <v>3.8116999999999998E-2</v>
      </c>
      <c r="N160">
        <v>0.20188300000000001</v>
      </c>
      <c r="O160">
        <v>0.70402900000000002</v>
      </c>
      <c r="P160">
        <v>3285</v>
      </c>
      <c r="Q160">
        <v>0.89984399999999998</v>
      </c>
      <c r="R160">
        <v>2</v>
      </c>
      <c r="S160">
        <v>4528</v>
      </c>
      <c r="T160">
        <v>0.86204999999999998</v>
      </c>
      <c r="U160">
        <v>2</v>
      </c>
      <c r="V160">
        <v>1088</v>
      </c>
      <c r="W160">
        <v>0.96688399999999997</v>
      </c>
      <c r="X160">
        <v>1</v>
      </c>
      <c r="Y160">
        <v>2.93</v>
      </c>
      <c r="Z160">
        <v>0.74473699999999998</v>
      </c>
      <c r="AA160">
        <v>13.249000000000001</v>
      </c>
      <c r="AB160">
        <v>7.9569999999999999</v>
      </c>
      <c r="AC160">
        <v>0.43907600000000002</v>
      </c>
      <c r="AD160">
        <v>0.29830499999999999</v>
      </c>
      <c r="AE160">
        <v>0.11427</v>
      </c>
      <c r="AF160">
        <v>0.229765</v>
      </c>
      <c r="AG160">
        <v>59</v>
      </c>
      <c r="AH160">
        <v>84</v>
      </c>
      <c r="AI160">
        <v>0.183647</v>
      </c>
      <c r="AJ160">
        <v>9.0078000000000005E-2</v>
      </c>
      <c r="AK160">
        <v>0.13968700000000001</v>
      </c>
      <c r="AL160" t="s">
        <v>1391</v>
      </c>
      <c r="AM160" t="s">
        <v>1394</v>
      </c>
      <c r="AN160">
        <v>0</v>
      </c>
    </row>
    <row r="161" spans="1:40" x14ac:dyDescent="0.35">
      <c r="A161">
        <v>26750</v>
      </c>
      <c r="B161" t="s">
        <v>1385</v>
      </c>
      <c r="C161" t="s">
        <v>147</v>
      </c>
      <c r="D161" t="s">
        <v>1386</v>
      </c>
      <c r="E161" t="s">
        <v>1387</v>
      </c>
      <c r="F161" t="s">
        <v>1395</v>
      </c>
      <c r="G161" t="s">
        <v>1389</v>
      </c>
      <c r="H161" t="s">
        <v>1390</v>
      </c>
      <c r="I161">
        <v>1860</v>
      </c>
      <c r="J161">
        <v>0.670435</v>
      </c>
      <c r="K161">
        <v>0.17</v>
      </c>
      <c r="L161">
        <v>0.3</v>
      </c>
      <c r="M161">
        <v>0.19769400000000001</v>
      </c>
      <c r="N161">
        <v>0.10230599999999999</v>
      </c>
      <c r="O161">
        <v>0.56574400000000002</v>
      </c>
      <c r="P161">
        <v>10794</v>
      </c>
      <c r="Q161">
        <v>0.67107899999999998</v>
      </c>
      <c r="R161">
        <v>4</v>
      </c>
      <c r="S161">
        <v>6663</v>
      </c>
      <c r="T161">
        <v>0.79691900000000004</v>
      </c>
      <c r="U161">
        <v>3</v>
      </c>
      <c r="V161">
        <v>10071</v>
      </c>
      <c r="W161">
        <v>0.69336500000000001</v>
      </c>
      <c r="X161">
        <v>4</v>
      </c>
      <c r="Y161">
        <v>-1.34</v>
      </c>
      <c r="Z161">
        <v>0.46381600000000001</v>
      </c>
      <c r="AA161">
        <v>8.9710000000000001</v>
      </c>
      <c r="AB161">
        <v>6.4960000000000004</v>
      </c>
      <c r="AC161">
        <v>0.27467599999999998</v>
      </c>
      <c r="AD161">
        <v>0.52834800000000004</v>
      </c>
      <c r="AE161">
        <v>0.20510700000000001</v>
      </c>
      <c r="AF161">
        <v>0.34569899999999998</v>
      </c>
      <c r="AG161">
        <v>83</v>
      </c>
      <c r="AH161">
        <v>84</v>
      </c>
      <c r="AI161">
        <v>5.0241000000000001E-2</v>
      </c>
      <c r="AJ161">
        <v>0.28548400000000002</v>
      </c>
      <c r="AK161">
        <v>6.0214999999999998E-2</v>
      </c>
      <c r="AL161" t="s">
        <v>1391</v>
      </c>
      <c r="AM161" t="s">
        <v>1396</v>
      </c>
      <c r="AN161">
        <v>0</v>
      </c>
    </row>
    <row r="162" spans="1:40" x14ac:dyDescent="0.35">
      <c r="A162">
        <v>26751</v>
      </c>
      <c r="B162" t="s">
        <v>1385</v>
      </c>
      <c r="C162" t="s">
        <v>287</v>
      </c>
      <c r="D162" t="s">
        <v>1386</v>
      </c>
      <c r="E162" t="s">
        <v>1387</v>
      </c>
      <c r="F162" t="s">
        <v>1395</v>
      </c>
      <c r="G162" t="s">
        <v>1389</v>
      </c>
      <c r="H162" t="s">
        <v>1390</v>
      </c>
      <c r="I162">
        <v>1129</v>
      </c>
      <c r="J162">
        <v>0.26291700000000001</v>
      </c>
      <c r="K162">
        <v>1</v>
      </c>
      <c r="L162">
        <v>0.24</v>
      </c>
      <c r="M162">
        <v>0.12343</v>
      </c>
      <c r="N162">
        <v>0.11656999999999999</v>
      </c>
      <c r="O162">
        <v>0.59428899999999996</v>
      </c>
      <c r="P162">
        <v>10794</v>
      </c>
      <c r="Q162">
        <v>0.67107899999999998</v>
      </c>
      <c r="R162">
        <v>4</v>
      </c>
      <c r="S162">
        <v>6663</v>
      </c>
      <c r="T162">
        <v>0.79691900000000004</v>
      </c>
      <c r="U162">
        <v>3</v>
      </c>
      <c r="V162">
        <v>10071</v>
      </c>
      <c r="W162">
        <v>0.69336500000000001</v>
      </c>
      <c r="X162">
        <v>4</v>
      </c>
      <c r="Y162">
        <v>0.38</v>
      </c>
      <c r="Z162">
        <v>0.57697399999999999</v>
      </c>
      <c r="AA162">
        <v>8.3559999999999999</v>
      </c>
      <c r="AB162">
        <v>6.4610000000000003</v>
      </c>
      <c r="AC162">
        <v>0.263069</v>
      </c>
      <c r="AD162">
        <v>0.75310600000000005</v>
      </c>
      <c r="AE162">
        <v>0.29385600000000001</v>
      </c>
      <c r="AF162">
        <v>0.42958400000000002</v>
      </c>
      <c r="AG162">
        <v>80</v>
      </c>
      <c r="AH162">
        <v>84</v>
      </c>
      <c r="AI162">
        <v>2.3914999999999999E-2</v>
      </c>
      <c r="AJ162">
        <v>0.19574800000000001</v>
      </c>
      <c r="AK162">
        <v>0.23383499999999999</v>
      </c>
      <c r="AL162" t="s">
        <v>1391</v>
      </c>
      <c r="AM162" t="s">
        <v>1396</v>
      </c>
      <c r="AN162">
        <v>0</v>
      </c>
    </row>
    <row r="163" spans="1:40" x14ac:dyDescent="0.35">
      <c r="A163">
        <v>26752</v>
      </c>
      <c r="B163" t="s">
        <v>1385</v>
      </c>
      <c r="C163" t="s">
        <v>86</v>
      </c>
      <c r="D163" t="s">
        <v>1386</v>
      </c>
      <c r="E163" t="s">
        <v>1387</v>
      </c>
      <c r="F163" t="s">
        <v>1393</v>
      </c>
      <c r="G163" t="s">
        <v>1389</v>
      </c>
      <c r="H163" t="s">
        <v>1390</v>
      </c>
      <c r="I163">
        <v>1181</v>
      </c>
      <c r="J163">
        <v>0.25559199999999999</v>
      </c>
      <c r="K163">
        <v>1</v>
      </c>
      <c r="L163">
        <v>0.24</v>
      </c>
      <c r="M163">
        <v>6.4486000000000002E-2</v>
      </c>
      <c r="N163">
        <v>0.175514</v>
      </c>
      <c r="O163">
        <v>0.63981699999999997</v>
      </c>
      <c r="P163">
        <v>7563</v>
      </c>
      <c r="Q163">
        <v>0.76946499999999995</v>
      </c>
      <c r="R163">
        <v>3</v>
      </c>
      <c r="S163">
        <v>5509</v>
      </c>
      <c r="T163">
        <v>0.83212299999999995</v>
      </c>
      <c r="U163">
        <v>2</v>
      </c>
      <c r="V163">
        <v>3553</v>
      </c>
      <c r="W163">
        <v>0.89181699999999997</v>
      </c>
      <c r="X163">
        <v>2</v>
      </c>
      <c r="Y163">
        <v>1.7</v>
      </c>
      <c r="Z163">
        <v>0.66381599999999996</v>
      </c>
      <c r="AA163">
        <v>10.457000000000001</v>
      </c>
      <c r="AB163">
        <v>6.6070000000000002</v>
      </c>
      <c r="AC163">
        <v>0.304539</v>
      </c>
      <c r="AD163">
        <v>0.35591299999999998</v>
      </c>
      <c r="AE163">
        <v>0.137018</v>
      </c>
      <c r="AF163">
        <v>0.26248899999999997</v>
      </c>
      <c r="AG163">
        <v>68</v>
      </c>
      <c r="AH163">
        <v>84</v>
      </c>
      <c r="AI163">
        <v>9.2372999999999997E-2</v>
      </c>
      <c r="AJ163">
        <v>0.132938</v>
      </c>
      <c r="AK163">
        <v>0.129551</v>
      </c>
      <c r="AL163" t="s">
        <v>1391</v>
      </c>
      <c r="AM163" t="s">
        <v>1394</v>
      </c>
      <c r="AN163">
        <v>0</v>
      </c>
    </row>
    <row r="164" spans="1:40" x14ac:dyDescent="0.35">
      <c r="A164">
        <v>26753</v>
      </c>
      <c r="B164" t="s">
        <v>1385</v>
      </c>
      <c r="C164" t="s">
        <v>359</v>
      </c>
      <c r="D164" t="s">
        <v>1386</v>
      </c>
      <c r="E164" t="s">
        <v>1387</v>
      </c>
      <c r="F164" t="s">
        <v>1393</v>
      </c>
      <c r="G164" t="s">
        <v>1389</v>
      </c>
      <c r="H164" t="s">
        <v>1390</v>
      </c>
      <c r="I164">
        <v>1462</v>
      </c>
      <c r="J164">
        <v>0.318548</v>
      </c>
      <c r="K164">
        <v>0.97</v>
      </c>
      <c r="L164">
        <v>0.24</v>
      </c>
      <c r="M164">
        <v>5.4878999999999997E-2</v>
      </c>
      <c r="N164">
        <v>0.18512100000000001</v>
      </c>
      <c r="O164">
        <v>0.612904</v>
      </c>
      <c r="P164">
        <v>9561</v>
      </c>
      <c r="Q164">
        <v>0.70859099999999997</v>
      </c>
      <c r="R164">
        <v>4</v>
      </c>
      <c r="S164">
        <v>6856</v>
      </c>
      <c r="T164">
        <v>0.79106200000000004</v>
      </c>
      <c r="U164">
        <v>3</v>
      </c>
      <c r="V164">
        <v>2016</v>
      </c>
      <c r="W164">
        <v>0.938612</v>
      </c>
      <c r="X164">
        <v>1</v>
      </c>
      <c r="Y164">
        <v>-0.85</v>
      </c>
      <c r="Z164">
        <v>0.49605300000000002</v>
      </c>
      <c r="AA164">
        <v>10.349</v>
      </c>
      <c r="AB164">
        <v>6.5860000000000003</v>
      </c>
      <c r="AC164">
        <v>0.30148000000000003</v>
      </c>
      <c r="AD164">
        <v>0.47378999999999999</v>
      </c>
      <c r="AE164">
        <v>0.183564</v>
      </c>
      <c r="AF164">
        <v>0.32147700000000001</v>
      </c>
      <c r="AG164">
        <v>67</v>
      </c>
      <c r="AH164">
        <v>84</v>
      </c>
      <c r="AI164">
        <v>9.4520999999999994E-2</v>
      </c>
      <c r="AJ164">
        <v>7.1818999999999994E-2</v>
      </c>
      <c r="AK164">
        <v>0.24965799999999999</v>
      </c>
      <c r="AL164" t="s">
        <v>1391</v>
      </c>
      <c r="AM164" t="s">
        <v>1394</v>
      </c>
      <c r="AN164">
        <v>0</v>
      </c>
    </row>
    <row r="165" spans="1:40" x14ac:dyDescent="0.35">
      <c r="A165">
        <v>26754</v>
      </c>
      <c r="B165" t="s">
        <v>1385</v>
      </c>
      <c r="C165" t="s">
        <v>411</v>
      </c>
      <c r="D165" t="s">
        <v>1386</v>
      </c>
      <c r="E165" t="s">
        <v>1387</v>
      </c>
      <c r="F165" t="s">
        <v>1393</v>
      </c>
      <c r="G165" t="s">
        <v>1389</v>
      </c>
      <c r="H165" t="s">
        <v>1390</v>
      </c>
      <c r="I165">
        <v>1218</v>
      </c>
      <c r="J165">
        <v>0.20207900000000001</v>
      </c>
      <c r="K165">
        <v>1</v>
      </c>
      <c r="L165">
        <v>0.24</v>
      </c>
      <c r="M165">
        <v>8.2948999999999995E-2</v>
      </c>
      <c r="N165">
        <v>0.157051</v>
      </c>
      <c r="O165">
        <v>0.55627199999999999</v>
      </c>
      <c r="P165">
        <v>9561</v>
      </c>
      <c r="Q165">
        <v>0.70859099999999997</v>
      </c>
      <c r="R165">
        <v>4</v>
      </c>
      <c r="S165">
        <v>6856</v>
      </c>
      <c r="T165">
        <v>0.79106200000000004</v>
      </c>
      <c r="U165">
        <v>3</v>
      </c>
      <c r="V165">
        <v>2016</v>
      </c>
      <c r="W165">
        <v>0.938612</v>
      </c>
      <c r="X165">
        <v>1</v>
      </c>
      <c r="Y165">
        <v>-5.09</v>
      </c>
      <c r="Z165">
        <v>0.21710499999999999</v>
      </c>
      <c r="AA165">
        <v>7.4</v>
      </c>
      <c r="AB165">
        <v>5.87</v>
      </c>
      <c r="AC165">
        <v>0.20815600000000001</v>
      </c>
      <c r="AD165">
        <v>0.46043200000000001</v>
      </c>
      <c r="AE165">
        <v>0.178289</v>
      </c>
      <c r="AF165">
        <v>0.31527100000000002</v>
      </c>
      <c r="AG165">
        <v>75</v>
      </c>
      <c r="AH165">
        <v>84</v>
      </c>
      <c r="AI165">
        <v>8.9859999999999995E-2</v>
      </c>
      <c r="AJ165">
        <v>7.0608000000000004E-2</v>
      </c>
      <c r="AK165">
        <v>0.24466299999999999</v>
      </c>
      <c r="AL165" t="s">
        <v>1391</v>
      </c>
      <c r="AM165" t="s">
        <v>1394</v>
      </c>
      <c r="AN165">
        <v>0</v>
      </c>
    </row>
    <row r="166" spans="1:40" x14ac:dyDescent="0.35">
      <c r="A166">
        <v>26755</v>
      </c>
      <c r="B166" t="s">
        <v>1385</v>
      </c>
      <c r="C166" t="s">
        <v>110</v>
      </c>
      <c r="D166" t="s">
        <v>1386</v>
      </c>
      <c r="E166" t="s">
        <v>1387</v>
      </c>
      <c r="F166" t="s">
        <v>1393</v>
      </c>
      <c r="G166" t="s">
        <v>1389</v>
      </c>
      <c r="H166" t="s">
        <v>1390</v>
      </c>
      <c r="I166">
        <v>1040</v>
      </c>
      <c r="J166">
        <v>0.27306900000000001</v>
      </c>
      <c r="K166">
        <v>0.98</v>
      </c>
      <c r="L166">
        <v>0.3</v>
      </c>
      <c r="M166">
        <v>0.122155</v>
      </c>
      <c r="N166">
        <v>0.177845</v>
      </c>
      <c r="O166">
        <v>0.58575699999999997</v>
      </c>
      <c r="P166">
        <v>7563</v>
      </c>
      <c r="Q166">
        <v>0.76946499999999995</v>
      </c>
      <c r="R166">
        <v>3</v>
      </c>
      <c r="S166">
        <v>5509</v>
      </c>
      <c r="T166">
        <v>0.83212299999999995</v>
      </c>
      <c r="U166">
        <v>2</v>
      </c>
      <c r="V166">
        <v>3553</v>
      </c>
      <c r="W166">
        <v>0.89181699999999997</v>
      </c>
      <c r="X166">
        <v>2</v>
      </c>
      <c r="Y166">
        <v>-3.94</v>
      </c>
      <c r="Z166">
        <v>0.292763</v>
      </c>
      <c r="AA166">
        <v>7.7169999999999996</v>
      </c>
      <c r="AB166">
        <v>5.9560000000000004</v>
      </c>
      <c r="AC166">
        <v>0.218808</v>
      </c>
      <c r="AD166">
        <v>0.6</v>
      </c>
      <c r="AE166">
        <v>0.2334</v>
      </c>
      <c r="AF166">
        <v>0.375</v>
      </c>
      <c r="AG166">
        <v>70</v>
      </c>
      <c r="AH166">
        <v>84</v>
      </c>
      <c r="AI166">
        <v>6.4115000000000005E-2</v>
      </c>
      <c r="AJ166">
        <v>0.105769</v>
      </c>
      <c r="AK166">
        <v>0.269231</v>
      </c>
      <c r="AL166" t="s">
        <v>1391</v>
      </c>
      <c r="AM166" t="s">
        <v>1394</v>
      </c>
      <c r="AN166">
        <v>0</v>
      </c>
    </row>
  </sheetData>
  <autoFilter ref="A2:AN2" xr:uid="{51F39650-403B-4D81-857B-046B54729C0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E0774-06B3-436F-82DB-4AFDE4E8E09F}">
  <dimension ref="A1:BV166"/>
  <sheetViews>
    <sheetView topLeftCell="BD149" workbookViewId="0">
      <selection activeCell="D3" sqref="D3"/>
    </sheetView>
  </sheetViews>
  <sheetFormatPr defaultRowHeight="14.5" x14ac:dyDescent="0.35"/>
  <cols>
    <col min="1" max="1" width="14.453125" bestFit="1" customWidth="1"/>
    <col min="2" max="2" width="41.26953125" bestFit="1" customWidth="1"/>
    <col min="3" max="3" width="10" bestFit="1" customWidth="1"/>
    <col min="4" max="4" width="14.453125" bestFit="1" customWidth="1"/>
    <col min="5" max="5" width="10.81640625" bestFit="1" customWidth="1"/>
    <col min="6" max="6" width="13.1796875" bestFit="1" customWidth="1"/>
    <col min="7" max="7" width="15" bestFit="1" customWidth="1"/>
    <col min="8" max="8" width="15.81640625" bestFit="1" customWidth="1"/>
    <col min="9" max="9" width="8.26953125" bestFit="1" customWidth="1"/>
    <col min="10" max="10" width="11.7265625" bestFit="1" customWidth="1"/>
    <col min="11" max="11" width="10" bestFit="1" customWidth="1"/>
    <col min="12" max="12" width="11" bestFit="1" customWidth="1"/>
    <col min="13" max="13" width="12" bestFit="1" customWidth="1"/>
    <col min="14" max="14" width="13.81640625" bestFit="1" customWidth="1"/>
    <col min="15" max="15" width="20.26953125" bestFit="1" customWidth="1"/>
    <col min="16" max="16" width="19.453125" bestFit="1" customWidth="1"/>
    <col min="17" max="17" width="26.453125" bestFit="1" customWidth="1"/>
    <col min="18" max="18" width="30.54296875" bestFit="1" customWidth="1"/>
    <col min="19" max="19" width="22.54296875" bestFit="1" customWidth="1"/>
    <col min="20" max="21" width="30.453125" bestFit="1" customWidth="1"/>
    <col min="22" max="24" width="29.26953125" bestFit="1" customWidth="1"/>
    <col min="25" max="25" width="30.453125" bestFit="1" customWidth="1"/>
    <col min="26" max="27" width="40.26953125" bestFit="1" customWidth="1"/>
    <col min="28" max="30" width="39.26953125" bestFit="1" customWidth="1"/>
    <col min="31" max="31" width="40.26953125" bestFit="1" customWidth="1"/>
    <col min="32" max="33" width="19.1796875" bestFit="1" customWidth="1"/>
    <col min="34" max="36" width="18.1796875" bestFit="1" customWidth="1"/>
    <col min="37" max="37" width="19.1796875" bestFit="1" customWidth="1"/>
    <col min="38" max="38" width="13.54296875" bestFit="1" customWidth="1"/>
    <col min="39" max="39" width="12" bestFit="1" customWidth="1"/>
    <col min="40" max="40" width="28.26953125" bestFit="1" customWidth="1"/>
    <col min="41" max="41" width="11.1796875" bestFit="1" customWidth="1"/>
  </cols>
  <sheetData>
    <row r="1" spans="1:74" x14ac:dyDescent="0.35">
      <c r="D1">
        <v>1</v>
      </c>
      <c r="E1">
        <v>2</v>
      </c>
      <c r="F1">
        <v>3</v>
      </c>
      <c r="G1">
        <v>4</v>
      </c>
      <c r="H1">
        <v>5</v>
      </c>
      <c r="I1">
        <v>6</v>
      </c>
      <c r="J1">
        <v>7</v>
      </c>
      <c r="K1">
        <v>8</v>
      </c>
      <c r="L1">
        <v>9</v>
      </c>
      <c r="M1">
        <v>10</v>
      </c>
      <c r="N1">
        <v>11</v>
      </c>
      <c r="O1">
        <v>12</v>
      </c>
      <c r="P1">
        <v>13</v>
      </c>
      <c r="Q1">
        <v>14</v>
      </c>
      <c r="R1">
        <v>15</v>
      </c>
      <c r="S1">
        <v>16</v>
      </c>
      <c r="T1">
        <v>17</v>
      </c>
      <c r="U1">
        <v>18</v>
      </c>
      <c r="V1">
        <v>19</v>
      </c>
      <c r="W1">
        <v>20</v>
      </c>
      <c r="X1">
        <v>21</v>
      </c>
      <c r="Y1">
        <v>22</v>
      </c>
      <c r="Z1">
        <v>23</v>
      </c>
      <c r="AA1">
        <v>24</v>
      </c>
      <c r="AB1">
        <v>25</v>
      </c>
      <c r="AC1">
        <v>26</v>
      </c>
      <c r="AD1">
        <v>27</v>
      </c>
      <c r="AE1">
        <v>28</v>
      </c>
      <c r="AF1">
        <v>29</v>
      </c>
      <c r="AG1">
        <v>30</v>
      </c>
      <c r="AH1">
        <v>31</v>
      </c>
      <c r="AI1">
        <v>32</v>
      </c>
      <c r="AJ1">
        <v>33</v>
      </c>
      <c r="AK1">
        <v>34</v>
      </c>
      <c r="AL1">
        <v>35</v>
      </c>
      <c r="AM1">
        <v>36</v>
      </c>
      <c r="AN1">
        <v>37</v>
      </c>
      <c r="AO1">
        <v>38</v>
      </c>
      <c r="AP1">
        <v>39</v>
      </c>
      <c r="AQ1">
        <v>40</v>
      </c>
      <c r="AR1">
        <v>41</v>
      </c>
      <c r="AS1">
        <v>42</v>
      </c>
      <c r="AT1">
        <v>43</v>
      </c>
      <c r="AU1">
        <v>44</v>
      </c>
      <c r="AV1">
        <v>45</v>
      </c>
      <c r="AW1">
        <v>46</v>
      </c>
      <c r="AX1">
        <v>47</v>
      </c>
      <c r="AY1">
        <v>48</v>
      </c>
      <c r="AZ1">
        <v>49</v>
      </c>
      <c r="BA1">
        <v>50</v>
      </c>
      <c r="BB1">
        <v>51</v>
      </c>
      <c r="BC1">
        <v>52</v>
      </c>
      <c r="BD1">
        <v>53</v>
      </c>
      <c r="BE1">
        <v>54</v>
      </c>
      <c r="BF1">
        <v>55</v>
      </c>
      <c r="BG1">
        <v>56</v>
      </c>
      <c r="BH1">
        <v>57</v>
      </c>
      <c r="BI1">
        <v>58</v>
      </c>
      <c r="BJ1">
        <v>59</v>
      </c>
      <c r="BK1">
        <v>60</v>
      </c>
      <c r="BL1">
        <v>61</v>
      </c>
      <c r="BM1">
        <v>62</v>
      </c>
      <c r="BN1">
        <v>63</v>
      </c>
      <c r="BO1">
        <v>64</v>
      </c>
      <c r="BP1">
        <v>65</v>
      </c>
      <c r="BQ1">
        <v>66</v>
      </c>
      <c r="BR1">
        <v>67</v>
      </c>
      <c r="BS1">
        <v>68</v>
      </c>
      <c r="BT1">
        <v>69</v>
      </c>
      <c r="BU1">
        <v>70</v>
      </c>
      <c r="BV1">
        <v>71</v>
      </c>
    </row>
    <row r="2" spans="1:74" x14ac:dyDescent="0.35">
      <c r="A2" t="s">
        <v>1397</v>
      </c>
      <c r="B2" t="s">
        <v>1346</v>
      </c>
      <c r="C2" t="s">
        <v>39</v>
      </c>
      <c r="D2" t="s">
        <v>40</v>
      </c>
      <c r="E2" t="s">
        <v>1398</v>
      </c>
      <c r="F2" t="s">
        <v>1399</v>
      </c>
      <c r="G2" t="s">
        <v>1400</v>
      </c>
      <c r="H2" t="s">
        <v>1401</v>
      </c>
      <c r="I2" t="s">
        <v>1402</v>
      </c>
      <c r="J2" t="s">
        <v>1403</v>
      </c>
      <c r="K2" t="s">
        <v>1404</v>
      </c>
      <c r="L2" t="s">
        <v>1405</v>
      </c>
      <c r="M2" t="s">
        <v>1406</v>
      </c>
      <c r="N2" t="s">
        <v>1407</v>
      </c>
      <c r="O2" t="s">
        <v>1408</v>
      </c>
      <c r="P2" t="s">
        <v>1409</v>
      </c>
      <c r="Q2" t="s">
        <v>1410</v>
      </c>
      <c r="R2" t="s">
        <v>1411</v>
      </c>
      <c r="S2" t="s">
        <v>1412</v>
      </c>
      <c r="T2" t="s">
        <v>1413</v>
      </c>
      <c r="U2" t="s">
        <v>1414</v>
      </c>
      <c r="V2" t="s">
        <v>1415</v>
      </c>
      <c r="W2" t="s">
        <v>1416</v>
      </c>
      <c r="X2" t="s">
        <v>1417</v>
      </c>
      <c r="Y2" t="s">
        <v>1418</v>
      </c>
      <c r="Z2" t="s">
        <v>1419</v>
      </c>
      <c r="AA2" t="s">
        <v>1420</v>
      </c>
      <c r="AB2" t="s">
        <v>1421</v>
      </c>
      <c r="AC2" t="s">
        <v>1422</v>
      </c>
      <c r="AD2" t="s">
        <v>1423</v>
      </c>
      <c r="AE2" t="s">
        <v>1424</v>
      </c>
      <c r="AF2" t="s">
        <v>1425</v>
      </c>
      <c r="AG2" t="s">
        <v>1426</v>
      </c>
      <c r="AH2" t="s">
        <v>1427</v>
      </c>
      <c r="AI2" t="s">
        <v>1403</v>
      </c>
      <c r="AJ2" t="s">
        <v>1428</v>
      </c>
      <c r="AK2" t="s">
        <v>1429</v>
      </c>
      <c r="AL2" t="s">
        <v>1430</v>
      </c>
      <c r="AM2" t="s">
        <v>1431</v>
      </c>
      <c r="AN2" t="s">
        <v>1432</v>
      </c>
      <c r="AO2" t="s">
        <v>1433</v>
      </c>
      <c r="AP2" t="s">
        <v>1434</v>
      </c>
      <c r="AQ2" t="s">
        <v>1435</v>
      </c>
      <c r="AR2" t="s">
        <v>1436</v>
      </c>
      <c r="AS2" t="s">
        <v>1437</v>
      </c>
      <c r="AT2" t="s">
        <v>1438</v>
      </c>
      <c r="AU2" t="s">
        <v>1439</v>
      </c>
      <c r="AV2" t="s">
        <v>1440</v>
      </c>
      <c r="AW2" t="s">
        <v>1441</v>
      </c>
      <c r="AX2" t="s">
        <v>1442</v>
      </c>
      <c r="AY2" t="s">
        <v>1443</v>
      </c>
      <c r="AZ2" t="s">
        <v>1444</v>
      </c>
      <c r="BA2" t="s">
        <v>1445</v>
      </c>
      <c r="BB2" t="s">
        <v>1446</v>
      </c>
      <c r="BC2" t="s">
        <v>1447</v>
      </c>
      <c r="BD2" t="s">
        <v>1448</v>
      </c>
      <c r="BE2" t="s">
        <v>1449</v>
      </c>
      <c r="BF2" t="s">
        <v>1450</v>
      </c>
      <c r="BG2" t="s">
        <v>1451</v>
      </c>
      <c r="BH2" t="s">
        <v>1452</v>
      </c>
      <c r="BI2" t="s">
        <v>1453</v>
      </c>
      <c r="BJ2" t="s">
        <v>1454</v>
      </c>
      <c r="BK2" t="s">
        <v>1455</v>
      </c>
      <c r="BL2" t="s">
        <v>1456</v>
      </c>
      <c r="BM2" t="s">
        <v>1457</v>
      </c>
      <c r="BN2" t="s">
        <v>1458</v>
      </c>
      <c r="BO2" t="s">
        <v>1459</v>
      </c>
      <c r="BP2" t="s">
        <v>1460</v>
      </c>
      <c r="BQ2" t="s">
        <v>1461</v>
      </c>
      <c r="BR2" t="s">
        <v>1462</v>
      </c>
      <c r="BS2" t="s">
        <v>1463</v>
      </c>
      <c r="BT2" t="s">
        <v>1464</v>
      </c>
      <c r="BU2" t="s">
        <v>1465</v>
      </c>
      <c r="BV2" t="s">
        <v>1340</v>
      </c>
    </row>
    <row r="3" spans="1:74" x14ac:dyDescent="0.35">
      <c r="A3">
        <v>14263</v>
      </c>
      <c r="B3" t="s">
        <v>1385</v>
      </c>
      <c r="C3" t="s">
        <v>333</v>
      </c>
      <c r="D3" t="s">
        <v>334</v>
      </c>
      <c r="E3" t="s">
        <v>1466</v>
      </c>
      <c r="F3" t="s">
        <v>1391</v>
      </c>
      <c r="G3" t="s">
        <v>1387</v>
      </c>
      <c r="H3" t="s">
        <v>481</v>
      </c>
      <c r="I3" t="s">
        <v>1467</v>
      </c>
      <c r="J3">
        <v>1776</v>
      </c>
      <c r="K3">
        <v>1775</v>
      </c>
      <c r="L3">
        <v>42</v>
      </c>
      <c r="M3" t="s">
        <v>1468</v>
      </c>
      <c r="N3" t="s">
        <v>333</v>
      </c>
      <c r="O3">
        <v>91.490198000000007</v>
      </c>
      <c r="P3">
        <v>914901.98387400003</v>
      </c>
      <c r="Q3">
        <v>482941.92353199999</v>
      </c>
      <c r="R3">
        <v>272079.95691900002</v>
      </c>
      <c r="S3">
        <v>482506.04330800002</v>
      </c>
      <c r="T3">
        <v>271834.39059600001</v>
      </c>
      <c r="U3">
        <v>415358.96643199999</v>
      </c>
      <c r="V3">
        <v>234005.051511</v>
      </c>
      <c r="W3">
        <v>0</v>
      </c>
      <c r="X3">
        <v>0</v>
      </c>
      <c r="Y3">
        <v>0</v>
      </c>
      <c r="Z3">
        <v>0</v>
      </c>
      <c r="AA3">
        <v>180537.89247300001</v>
      </c>
      <c r="AB3">
        <v>18.053788999999998</v>
      </c>
      <c r="AC3">
        <v>101711.488717</v>
      </c>
      <c r="AD3">
        <v>10.171149</v>
      </c>
      <c r="AE3">
        <v>19.733031</v>
      </c>
      <c r="AF3">
        <v>2134.083646</v>
      </c>
      <c r="AG3">
        <v>1386.7354110000001</v>
      </c>
      <c r="AH3">
        <v>64.980367999999999</v>
      </c>
      <c r="AI3">
        <v>1776</v>
      </c>
      <c r="AJ3">
        <v>99.848741000000004</v>
      </c>
      <c r="AK3">
        <v>366</v>
      </c>
      <c r="AL3">
        <v>269</v>
      </c>
      <c r="AM3">
        <v>365.446392</v>
      </c>
      <c r="AN3">
        <v>268.59311300000002</v>
      </c>
      <c r="AO3">
        <v>1</v>
      </c>
      <c r="AP3">
        <v>852536.02582099999</v>
      </c>
      <c r="AQ3">
        <v>93.183318</v>
      </c>
      <c r="AR3">
        <v>913483.90254100005</v>
      </c>
      <c r="AS3">
        <v>99.845001999999994</v>
      </c>
      <c r="AT3">
        <v>914901.98387400003</v>
      </c>
      <c r="AU3">
        <v>100</v>
      </c>
      <c r="AV3">
        <v>914901.98387400003</v>
      </c>
      <c r="AW3">
        <v>100</v>
      </c>
      <c r="AX3">
        <v>914901.98387400003</v>
      </c>
      <c r="AY3">
        <v>100</v>
      </c>
      <c r="AZ3">
        <v>914901.98387400003</v>
      </c>
      <c r="BA3">
        <v>100</v>
      </c>
      <c r="BB3">
        <v>1940.0985450000001</v>
      </c>
      <c r="BC3" t="s">
        <v>1469</v>
      </c>
      <c r="BD3" t="s">
        <v>1469</v>
      </c>
      <c r="BE3" t="s">
        <v>1469</v>
      </c>
      <c r="BF3" t="s">
        <v>1469</v>
      </c>
      <c r="BG3" t="s">
        <v>1469</v>
      </c>
      <c r="BH3" t="s">
        <v>1469</v>
      </c>
      <c r="BI3" t="s">
        <v>1470</v>
      </c>
      <c r="BJ3" t="s">
        <v>1470</v>
      </c>
      <c r="BK3" t="s">
        <v>1470</v>
      </c>
      <c r="BL3" t="s">
        <v>1470</v>
      </c>
      <c r="BM3" t="s">
        <v>1470</v>
      </c>
      <c r="BN3" t="s">
        <v>1470</v>
      </c>
      <c r="BO3" t="s">
        <v>1471</v>
      </c>
      <c r="BP3" t="s">
        <v>1471</v>
      </c>
      <c r="BQ3" t="s">
        <v>1471</v>
      </c>
      <c r="BR3" t="s">
        <v>1471</v>
      </c>
      <c r="BS3" t="s">
        <v>1471</v>
      </c>
      <c r="BT3" t="s">
        <v>1471</v>
      </c>
      <c r="BU3">
        <v>7362.4738129999996</v>
      </c>
      <c r="BV3">
        <v>914901.98387400003</v>
      </c>
    </row>
    <row r="4" spans="1:74" x14ac:dyDescent="0.35">
      <c r="A4">
        <v>14264</v>
      </c>
      <c r="B4" t="s">
        <v>1385</v>
      </c>
      <c r="C4" t="s">
        <v>331</v>
      </c>
      <c r="D4" t="s">
        <v>332</v>
      </c>
      <c r="E4" t="s">
        <v>1472</v>
      </c>
      <c r="F4" t="s">
        <v>1391</v>
      </c>
      <c r="G4" t="s">
        <v>1387</v>
      </c>
      <c r="H4" t="s">
        <v>509</v>
      </c>
      <c r="I4" t="s">
        <v>1473</v>
      </c>
      <c r="J4">
        <v>1324</v>
      </c>
      <c r="K4">
        <v>1326</v>
      </c>
      <c r="L4">
        <v>42</v>
      </c>
      <c r="M4" t="s">
        <v>1468</v>
      </c>
      <c r="N4" t="s">
        <v>331</v>
      </c>
      <c r="O4">
        <v>39.837812999999997</v>
      </c>
      <c r="P4">
        <v>398378.12894999998</v>
      </c>
      <c r="Q4">
        <v>36298.092270000001</v>
      </c>
      <c r="R4">
        <v>27374.126899999999</v>
      </c>
      <c r="S4">
        <v>36298.092270000001</v>
      </c>
      <c r="T4">
        <v>27374.126899999999</v>
      </c>
      <c r="U4">
        <v>36298.092270000001</v>
      </c>
      <c r="V4">
        <v>27374.126899999999</v>
      </c>
      <c r="W4">
        <v>0</v>
      </c>
      <c r="X4">
        <v>0</v>
      </c>
      <c r="Y4">
        <v>0</v>
      </c>
      <c r="Z4">
        <v>0</v>
      </c>
      <c r="AA4">
        <v>116361.487952</v>
      </c>
      <c r="AB4">
        <v>11.636149</v>
      </c>
      <c r="AC4">
        <v>87753.761652999994</v>
      </c>
      <c r="AD4">
        <v>8.7753759999999996</v>
      </c>
      <c r="AE4">
        <v>29.208804000000001</v>
      </c>
      <c r="AF4">
        <v>827.05332699999997</v>
      </c>
      <c r="AG4">
        <v>2.9509059999999998</v>
      </c>
      <c r="AH4">
        <v>0.356798</v>
      </c>
      <c r="AI4">
        <v>1324</v>
      </c>
      <c r="AJ4">
        <v>85.516453999999996</v>
      </c>
      <c r="AK4">
        <v>189</v>
      </c>
      <c r="AL4">
        <v>276</v>
      </c>
      <c r="AM4">
        <v>161.62609900000001</v>
      </c>
      <c r="AN4">
        <v>236.02541400000001</v>
      </c>
      <c r="AO4">
        <v>4</v>
      </c>
      <c r="AP4">
        <v>260169.41245500001</v>
      </c>
      <c r="AQ4">
        <v>65.307153</v>
      </c>
      <c r="AR4">
        <v>340527.34248799999</v>
      </c>
      <c r="AS4">
        <v>85.478423000000006</v>
      </c>
      <c r="AT4">
        <v>398378.12894999998</v>
      </c>
      <c r="AU4">
        <v>100</v>
      </c>
      <c r="AV4">
        <v>398378.12894999998</v>
      </c>
      <c r="AW4">
        <v>100</v>
      </c>
      <c r="AX4">
        <v>223296.95520999999</v>
      </c>
      <c r="AY4">
        <v>56.05151</v>
      </c>
      <c r="AZ4">
        <v>398378.12895099999</v>
      </c>
      <c r="BA4">
        <v>100</v>
      </c>
      <c r="BB4">
        <v>3328.4959690000001</v>
      </c>
      <c r="BC4" t="s">
        <v>1474</v>
      </c>
      <c r="BD4" t="s">
        <v>1474</v>
      </c>
      <c r="BE4" t="s">
        <v>1474</v>
      </c>
      <c r="BF4" t="s">
        <v>1474</v>
      </c>
      <c r="BG4" t="s">
        <v>1474</v>
      </c>
      <c r="BH4" t="s">
        <v>1474</v>
      </c>
      <c r="BI4" t="s">
        <v>1474</v>
      </c>
      <c r="BJ4" t="s">
        <v>1474</v>
      </c>
      <c r="BK4" t="s">
        <v>1474</v>
      </c>
      <c r="BL4" t="s">
        <v>1474</v>
      </c>
      <c r="BM4" t="s">
        <v>1474</v>
      </c>
      <c r="BN4" t="s">
        <v>1474</v>
      </c>
      <c r="BO4" t="s">
        <v>1471</v>
      </c>
      <c r="BP4" t="s">
        <v>1471</v>
      </c>
      <c r="BQ4" t="s">
        <v>1471</v>
      </c>
      <c r="BR4" t="s">
        <v>1471</v>
      </c>
      <c r="BS4" t="s">
        <v>1471</v>
      </c>
      <c r="BT4" t="s">
        <v>1471</v>
      </c>
      <c r="BU4">
        <v>3993.4111710000002</v>
      </c>
      <c r="BV4">
        <v>398378.12894999998</v>
      </c>
    </row>
    <row r="5" spans="1:74" x14ac:dyDescent="0.35">
      <c r="A5">
        <v>14265</v>
      </c>
      <c r="B5" t="s">
        <v>1385</v>
      </c>
      <c r="C5" t="s">
        <v>353</v>
      </c>
      <c r="D5" t="s">
        <v>354</v>
      </c>
      <c r="E5" t="s">
        <v>1475</v>
      </c>
      <c r="F5" t="s">
        <v>1391</v>
      </c>
      <c r="G5" t="s">
        <v>1387</v>
      </c>
      <c r="H5" t="s">
        <v>428</v>
      </c>
      <c r="I5" t="s">
        <v>1476</v>
      </c>
      <c r="J5">
        <v>1731</v>
      </c>
      <c r="K5">
        <v>1732</v>
      </c>
      <c r="L5">
        <v>42</v>
      </c>
      <c r="M5" t="s">
        <v>1468</v>
      </c>
      <c r="N5" t="s">
        <v>353</v>
      </c>
      <c r="O5">
        <v>76.022306999999998</v>
      </c>
      <c r="P5">
        <v>760223.07170900004</v>
      </c>
      <c r="Q5">
        <v>10433.762525</v>
      </c>
      <c r="R5">
        <v>6024.1123120000002</v>
      </c>
      <c r="S5">
        <v>6830.2110249999996</v>
      </c>
      <c r="T5">
        <v>3943.5398530000002</v>
      </c>
      <c r="U5">
        <v>6830.2110249999996</v>
      </c>
      <c r="V5">
        <v>3943.5398530000002</v>
      </c>
      <c r="W5">
        <v>0</v>
      </c>
      <c r="X5">
        <v>0</v>
      </c>
      <c r="Y5">
        <v>0</v>
      </c>
      <c r="Z5">
        <v>0</v>
      </c>
      <c r="AA5">
        <v>343659.797532</v>
      </c>
      <c r="AB5">
        <v>34.36598</v>
      </c>
      <c r="AC5">
        <v>198417.896958</v>
      </c>
      <c r="AD5">
        <v>19.84179</v>
      </c>
      <c r="AE5">
        <v>45.205126</v>
      </c>
      <c r="AF5">
        <v>1659.9984179999999</v>
      </c>
      <c r="AG5">
        <v>1092.33995</v>
      </c>
      <c r="AH5">
        <v>65.803674000000001</v>
      </c>
      <c r="AI5">
        <v>1731</v>
      </c>
      <c r="AJ5">
        <v>49.019475999999997</v>
      </c>
      <c r="AK5">
        <v>238</v>
      </c>
      <c r="AL5">
        <v>588</v>
      </c>
      <c r="AM5">
        <v>116.666352</v>
      </c>
      <c r="AN5">
        <v>288.23451799999998</v>
      </c>
      <c r="AO5">
        <v>9</v>
      </c>
      <c r="AP5">
        <v>253819.31313699999</v>
      </c>
      <c r="AQ5">
        <v>33.387478000000002</v>
      </c>
      <c r="AR5">
        <v>372492.45123900002</v>
      </c>
      <c r="AS5">
        <v>48.997782999999998</v>
      </c>
      <c r="AT5">
        <v>760223.07170800003</v>
      </c>
      <c r="AU5">
        <v>100</v>
      </c>
      <c r="AV5">
        <v>760223.07170800003</v>
      </c>
      <c r="AW5">
        <v>100</v>
      </c>
      <c r="AX5">
        <v>760223.07170800003</v>
      </c>
      <c r="AY5">
        <v>100</v>
      </c>
      <c r="AZ5">
        <v>760223.07170800003</v>
      </c>
      <c r="BA5">
        <v>100</v>
      </c>
      <c r="BB5">
        <v>2278.2786639999999</v>
      </c>
      <c r="BC5" t="s">
        <v>1477</v>
      </c>
      <c r="BD5" t="s">
        <v>1477</v>
      </c>
      <c r="BE5" t="s">
        <v>1469</v>
      </c>
      <c r="BF5" t="s">
        <v>1469</v>
      </c>
      <c r="BG5" t="s">
        <v>1469</v>
      </c>
      <c r="BH5" t="s">
        <v>1469</v>
      </c>
      <c r="BI5" t="s">
        <v>1477</v>
      </c>
      <c r="BJ5" t="s">
        <v>1477</v>
      </c>
      <c r="BK5" t="s">
        <v>1469</v>
      </c>
      <c r="BL5" t="s">
        <v>1469</v>
      </c>
      <c r="BM5" t="s">
        <v>1469</v>
      </c>
      <c r="BN5" t="s">
        <v>1469</v>
      </c>
      <c r="BO5" t="s">
        <v>1471</v>
      </c>
      <c r="BP5" t="s">
        <v>1471</v>
      </c>
      <c r="BQ5" t="s">
        <v>1471</v>
      </c>
      <c r="BR5" t="s">
        <v>1471</v>
      </c>
      <c r="BS5" t="s">
        <v>1471</v>
      </c>
      <c r="BT5" t="s">
        <v>1471</v>
      </c>
      <c r="BU5">
        <v>5172.8827789999996</v>
      </c>
      <c r="BV5">
        <v>760223.07170900004</v>
      </c>
    </row>
    <row r="6" spans="1:74" x14ac:dyDescent="0.35">
      <c r="A6">
        <v>14266</v>
      </c>
      <c r="B6" t="s">
        <v>1385</v>
      </c>
      <c r="C6" t="s">
        <v>209</v>
      </c>
      <c r="D6" t="s">
        <v>210</v>
      </c>
      <c r="E6" t="s">
        <v>1478</v>
      </c>
      <c r="F6" t="s">
        <v>1391</v>
      </c>
      <c r="G6" t="s">
        <v>1387</v>
      </c>
      <c r="H6" t="s">
        <v>481</v>
      </c>
      <c r="I6" t="s">
        <v>1467</v>
      </c>
      <c r="J6">
        <v>1547</v>
      </c>
      <c r="K6">
        <v>1544</v>
      </c>
      <c r="L6">
        <v>42</v>
      </c>
      <c r="M6" t="s">
        <v>1468</v>
      </c>
      <c r="N6" t="s">
        <v>209</v>
      </c>
      <c r="O6">
        <v>23.854255999999999</v>
      </c>
      <c r="P6">
        <v>238542.557191</v>
      </c>
      <c r="Q6">
        <v>538.807007</v>
      </c>
      <c r="R6">
        <v>348.96826900000002</v>
      </c>
      <c r="S6">
        <v>0.31655699999999998</v>
      </c>
      <c r="T6">
        <v>0.20502400000000001</v>
      </c>
      <c r="U6">
        <v>0.31655699999999998</v>
      </c>
      <c r="V6">
        <v>0.20502400000000001</v>
      </c>
      <c r="W6">
        <v>0</v>
      </c>
      <c r="X6">
        <v>0</v>
      </c>
      <c r="Y6">
        <v>0</v>
      </c>
      <c r="Z6">
        <v>0</v>
      </c>
      <c r="AA6">
        <v>104291.425181</v>
      </c>
      <c r="AB6">
        <v>10.429143</v>
      </c>
      <c r="AC6">
        <v>67546.259831999996</v>
      </c>
      <c r="AD6">
        <v>6.754626</v>
      </c>
      <c r="AE6">
        <v>43.720258999999999</v>
      </c>
      <c r="AF6">
        <v>208.94275500000001</v>
      </c>
      <c r="AG6">
        <v>196.27161100000001</v>
      </c>
      <c r="AH6">
        <v>93.935591000000002</v>
      </c>
      <c r="AI6">
        <v>1547</v>
      </c>
      <c r="AJ6">
        <v>66.501723999999996</v>
      </c>
      <c r="AK6">
        <v>339</v>
      </c>
      <c r="AL6">
        <v>257</v>
      </c>
      <c r="AM6">
        <v>225.440843</v>
      </c>
      <c r="AN6">
        <v>170.90942899999999</v>
      </c>
      <c r="AO6">
        <v>1</v>
      </c>
      <c r="AP6">
        <v>83697.269144999998</v>
      </c>
      <c r="AQ6">
        <v>35.086933999999999</v>
      </c>
      <c r="AR6">
        <v>158445.07812600001</v>
      </c>
      <c r="AS6">
        <v>66.422143000000005</v>
      </c>
      <c r="AT6">
        <v>238542.557191</v>
      </c>
      <c r="AU6">
        <v>100</v>
      </c>
      <c r="AV6">
        <v>238542.557191</v>
      </c>
      <c r="AW6">
        <v>100</v>
      </c>
      <c r="AX6">
        <v>105723.135459</v>
      </c>
      <c r="AY6">
        <v>44.320450000000001</v>
      </c>
      <c r="AZ6">
        <v>238542.557191</v>
      </c>
      <c r="BA6">
        <v>100</v>
      </c>
      <c r="BB6">
        <v>6472.6395160000002</v>
      </c>
      <c r="BC6" t="s">
        <v>1479</v>
      </c>
      <c r="BD6" t="s">
        <v>1474</v>
      </c>
      <c r="BE6" t="s">
        <v>1474</v>
      </c>
      <c r="BF6" t="s">
        <v>1474</v>
      </c>
      <c r="BG6" t="s">
        <v>1479</v>
      </c>
      <c r="BH6" t="s">
        <v>1474</v>
      </c>
      <c r="BI6" t="s">
        <v>1480</v>
      </c>
      <c r="BJ6" t="s">
        <v>1470</v>
      </c>
      <c r="BK6" t="s">
        <v>1470</v>
      </c>
      <c r="BL6" t="s">
        <v>1470</v>
      </c>
      <c r="BM6" t="s">
        <v>1480</v>
      </c>
      <c r="BN6" t="s">
        <v>1470</v>
      </c>
      <c r="BO6" t="s">
        <v>1471</v>
      </c>
      <c r="BP6" t="s">
        <v>1471</v>
      </c>
      <c r="BQ6" t="s">
        <v>1471</v>
      </c>
      <c r="BR6" t="s">
        <v>1471</v>
      </c>
      <c r="BS6" t="s">
        <v>1471</v>
      </c>
      <c r="BT6" t="s">
        <v>1471</v>
      </c>
      <c r="BU6">
        <v>3004.7641239999998</v>
      </c>
      <c r="BV6">
        <v>238542.557191</v>
      </c>
    </row>
    <row r="7" spans="1:74" x14ac:dyDescent="0.35">
      <c r="A7">
        <v>14267</v>
      </c>
      <c r="B7" t="s">
        <v>1385</v>
      </c>
      <c r="C7" t="s">
        <v>151</v>
      </c>
      <c r="D7" t="s">
        <v>152</v>
      </c>
      <c r="E7" t="s">
        <v>1481</v>
      </c>
      <c r="F7" t="s">
        <v>1391</v>
      </c>
      <c r="G7" t="s">
        <v>1387</v>
      </c>
      <c r="H7" t="s">
        <v>452</v>
      </c>
      <c r="I7" t="s">
        <v>1482</v>
      </c>
      <c r="J7">
        <v>1612</v>
      </c>
      <c r="K7">
        <v>1613</v>
      </c>
      <c r="L7">
        <v>42</v>
      </c>
      <c r="M7" t="s">
        <v>1468</v>
      </c>
      <c r="N7" t="s">
        <v>151</v>
      </c>
      <c r="O7">
        <v>67.680065999999997</v>
      </c>
      <c r="P7">
        <v>676800.65547600004</v>
      </c>
      <c r="Q7">
        <v>24.615857999999999</v>
      </c>
      <c r="R7">
        <v>15.260916</v>
      </c>
      <c r="S7">
        <v>24.615857999999999</v>
      </c>
      <c r="T7">
        <v>15.260916</v>
      </c>
      <c r="U7">
        <v>24.615857999999999</v>
      </c>
      <c r="V7">
        <v>15.260916</v>
      </c>
      <c r="W7">
        <v>0</v>
      </c>
      <c r="X7">
        <v>0</v>
      </c>
      <c r="Y7">
        <v>0</v>
      </c>
      <c r="Z7">
        <v>0</v>
      </c>
      <c r="AA7">
        <v>224731.951011</v>
      </c>
      <c r="AB7">
        <v>22.473195</v>
      </c>
      <c r="AC7">
        <v>139325.45009999999</v>
      </c>
      <c r="AD7">
        <v>13.932544999999999</v>
      </c>
      <c r="AE7">
        <v>33.205043000000003</v>
      </c>
      <c r="AF7">
        <v>1054.1271449999999</v>
      </c>
      <c r="AG7">
        <v>0</v>
      </c>
      <c r="AH7">
        <v>0</v>
      </c>
      <c r="AI7">
        <v>1612</v>
      </c>
      <c r="AJ7">
        <v>48.503321</v>
      </c>
      <c r="AK7">
        <v>281</v>
      </c>
      <c r="AL7">
        <v>351</v>
      </c>
      <c r="AM7">
        <v>136.294332</v>
      </c>
      <c r="AN7">
        <v>170.246657</v>
      </c>
      <c r="AO7">
        <v>6</v>
      </c>
      <c r="AP7">
        <v>203009.50741399999</v>
      </c>
      <c r="AQ7">
        <v>29.995466</v>
      </c>
      <c r="AR7">
        <v>327976.93681599997</v>
      </c>
      <c r="AS7">
        <v>48.459902</v>
      </c>
      <c r="AT7">
        <v>676800.65547600004</v>
      </c>
      <c r="AU7">
        <v>100</v>
      </c>
      <c r="AV7">
        <v>676800.65547600004</v>
      </c>
      <c r="AW7">
        <v>100</v>
      </c>
      <c r="AX7">
        <v>676800.65547600004</v>
      </c>
      <c r="AY7">
        <v>100</v>
      </c>
      <c r="AZ7">
        <v>676800.65547600004</v>
      </c>
      <c r="BA7">
        <v>100</v>
      </c>
      <c r="BB7">
        <v>2383.2719080000002</v>
      </c>
      <c r="BC7" t="s">
        <v>1477</v>
      </c>
      <c r="BD7" t="s">
        <v>1477</v>
      </c>
      <c r="BE7" t="s">
        <v>1469</v>
      </c>
      <c r="BF7" t="s">
        <v>1469</v>
      </c>
      <c r="BG7" t="s">
        <v>1469</v>
      </c>
      <c r="BH7" t="s">
        <v>1469</v>
      </c>
      <c r="BI7" t="s">
        <v>1479</v>
      </c>
      <c r="BJ7" t="s">
        <v>1479</v>
      </c>
      <c r="BK7" t="s">
        <v>1474</v>
      </c>
      <c r="BL7" t="s">
        <v>1474</v>
      </c>
      <c r="BM7" t="s">
        <v>1474</v>
      </c>
      <c r="BN7" t="s">
        <v>1474</v>
      </c>
      <c r="BO7" t="s">
        <v>1471</v>
      </c>
      <c r="BP7" t="s">
        <v>1471</v>
      </c>
      <c r="BQ7" t="s">
        <v>1471</v>
      </c>
      <c r="BR7" t="s">
        <v>1471</v>
      </c>
      <c r="BS7" t="s">
        <v>1471</v>
      </c>
      <c r="BT7" t="s">
        <v>1471</v>
      </c>
      <c r="BU7">
        <v>5331.4119819999996</v>
      </c>
      <c r="BV7">
        <v>676800.65547600004</v>
      </c>
    </row>
    <row r="8" spans="1:74" x14ac:dyDescent="0.35">
      <c r="A8">
        <v>14268</v>
      </c>
      <c r="B8" t="s">
        <v>1385</v>
      </c>
      <c r="C8" t="s">
        <v>305</v>
      </c>
      <c r="D8" t="s">
        <v>306</v>
      </c>
      <c r="E8" t="s">
        <v>1483</v>
      </c>
      <c r="F8" t="s">
        <v>1391</v>
      </c>
      <c r="G8" t="s">
        <v>1387</v>
      </c>
      <c r="H8" t="s">
        <v>481</v>
      </c>
      <c r="I8" t="s">
        <v>1467</v>
      </c>
      <c r="J8">
        <v>1684</v>
      </c>
      <c r="K8">
        <v>1685</v>
      </c>
      <c r="L8">
        <v>42</v>
      </c>
      <c r="M8" t="s">
        <v>1468</v>
      </c>
      <c r="N8" t="s">
        <v>305</v>
      </c>
      <c r="O8">
        <v>27.326775999999999</v>
      </c>
      <c r="P8">
        <v>273267.75511600001</v>
      </c>
      <c r="Q8">
        <v>4536.714183</v>
      </c>
      <c r="R8">
        <v>2692.4119780000001</v>
      </c>
      <c r="S8">
        <v>3063.1365329999999</v>
      </c>
      <c r="T8">
        <v>1817.8851830000001</v>
      </c>
      <c r="U8">
        <v>0</v>
      </c>
      <c r="V8">
        <v>0</v>
      </c>
      <c r="W8">
        <v>0</v>
      </c>
      <c r="X8">
        <v>0</v>
      </c>
      <c r="Y8">
        <v>0</v>
      </c>
      <c r="Z8">
        <v>0</v>
      </c>
      <c r="AA8">
        <v>126444.154456</v>
      </c>
      <c r="AB8">
        <v>12.644415</v>
      </c>
      <c r="AC8">
        <v>75041.041219999999</v>
      </c>
      <c r="AD8">
        <v>7.5041039999999999</v>
      </c>
      <c r="AE8">
        <v>46.271157000000002</v>
      </c>
      <c r="AF8">
        <v>328.22093899999999</v>
      </c>
      <c r="AG8">
        <v>132.81098499999999</v>
      </c>
      <c r="AH8">
        <v>40.463898</v>
      </c>
      <c r="AI8">
        <v>1684</v>
      </c>
      <c r="AJ8">
        <v>80.710267000000002</v>
      </c>
      <c r="AK8">
        <v>471</v>
      </c>
      <c r="AL8">
        <v>199</v>
      </c>
      <c r="AM8">
        <v>380.14535899999998</v>
      </c>
      <c r="AN8">
        <v>160.61343199999999</v>
      </c>
      <c r="AO8">
        <v>1</v>
      </c>
      <c r="AP8">
        <v>207548.72177900001</v>
      </c>
      <c r="AQ8">
        <v>75.950681000000003</v>
      </c>
      <c r="AR8">
        <v>220379.61817</v>
      </c>
      <c r="AS8">
        <v>80.646038000000004</v>
      </c>
      <c r="AT8">
        <v>273267.75511600001</v>
      </c>
      <c r="AU8">
        <v>100</v>
      </c>
      <c r="AV8">
        <v>273267.75511500001</v>
      </c>
      <c r="AW8">
        <v>100</v>
      </c>
      <c r="AX8">
        <v>233792.07084199999</v>
      </c>
      <c r="AY8">
        <v>85.554210999999995</v>
      </c>
      <c r="AZ8">
        <v>273267.75511600001</v>
      </c>
      <c r="BA8">
        <v>100</v>
      </c>
      <c r="BB8">
        <v>6166.1134119999997</v>
      </c>
      <c r="BC8" t="s">
        <v>1474</v>
      </c>
      <c r="BD8" t="s">
        <v>1474</v>
      </c>
      <c r="BE8" t="s">
        <v>1474</v>
      </c>
      <c r="BF8" t="s">
        <v>1474</v>
      </c>
      <c r="BG8" t="s">
        <v>1474</v>
      </c>
      <c r="BH8" t="s">
        <v>1474</v>
      </c>
      <c r="BI8" t="s">
        <v>1470</v>
      </c>
      <c r="BJ8" t="s">
        <v>1470</v>
      </c>
      <c r="BK8" t="s">
        <v>1470</v>
      </c>
      <c r="BL8" t="s">
        <v>1470</v>
      </c>
      <c r="BM8" t="s">
        <v>1470</v>
      </c>
      <c r="BN8" t="s">
        <v>1470</v>
      </c>
      <c r="BO8" t="s">
        <v>1471</v>
      </c>
      <c r="BP8" t="s">
        <v>1471</v>
      </c>
      <c r="BQ8" t="s">
        <v>1471</v>
      </c>
      <c r="BR8" t="s">
        <v>1471</v>
      </c>
      <c r="BS8" t="s">
        <v>1471</v>
      </c>
      <c r="BT8" t="s">
        <v>1471</v>
      </c>
      <c r="BU8">
        <v>4192.8469260000002</v>
      </c>
      <c r="BV8">
        <v>273267.75511600001</v>
      </c>
    </row>
    <row r="9" spans="1:74" x14ac:dyDescent="0.35">
      <c r="A9">
        <v>14269</v>
      </c>
      <c r="B9" t="s">
        <v>1385</v>
      </c>
      <c r="C9" t="s">
        <v>154</v>
      </c>
      <c r="D9" t="s">
        <v>155</v>
      </c>
      <c r="E9" t="s">
        <v>1484</v>
      </c>
      <c r="F9" t="s">
        <v>1391</v>
      </c>
      <c r="G9" t="s">
        <v>1387</v>
      </c>
      <c r="H9" t="s">
        <v>616</v>
      </c>
      <c r="I9" t="s">
        <v>1485</v>
      </c>
      <c r="J9">
        <v>1969</v>
      </c>
      <c r="K9">
        <v>1957</v>
      </c>
      <c r="L9">
        <v>42</v>
      </c>
      <c r="M9" t="s">
        <v>1468</v>
      </c>
      <c r="N9" t="s">
        <v>154</v>
      </c>
      <c r="O9">
        <v>92.380021999999997</v>
      </c>
      <c r="P9">
        <v>923800.217344</v>
      </c>
      <c r="Q9">
        <v>57136.946975999999</v>
      </c>
      <c r="R9">
        <v>29196.191608000001</v>
      </c>
      <c r="S9">
        <v>56920.941275999998</v>
      </c>
      <c r="T9">
        <v>29085.815675000002</v>
      </c>
      <c r="U9">
        <v>56920.941275999998</v>
      </c>
      <c r="V9">
        <v>29085.815675000002</v>
      </c>
      <c r="W9">
        <v>0</v>
      </c>
      <c r="X9">
        <v>0</v>
      </c>
      <c r="Y9">
        <v>0</v>
      </c>
      <c r="Z9">
        <v>0</v>
      </c>
      <c r="AA9">
        <v>173971.00004799999</v>
      </c>
      <c r="AB9">
        <v>17.397099999999998</v>
      </c>
      <c r="AC9">
        <v>88896.780811000004</v>
      </c>
      <c r="AD9">
        <v>8.889678</v>
      </c>
      <c r="AE9">
        <v>18.832101999999999</v>
      </c>
      <c r="AF9">
        <v>1439.2562499999999</v>
      </c>
      <c r="AG9">
        <v>0</v>
      </c>
      <c r="AH9">
        <v>0</v>
      </c>
      <c r="AI9">
        <v>1969</v>
      </c>
      <c r="AJ9">
        <v>61.684049999999999</v>
      </c>
      <c r="AK9">
        <v>466</v>
      </c>
      <c r="AL9">
        <v>242</v>
      </c>
      <c r="AM9">
        <v>287.44767200000001</v>
      </c>
      <c r="AN9">
        <v>149.27539999999999</v>
      </c>
      <c r="AO9">
        <v>5</v>
      </c>
      <c r="AP9">
        <v>352824.40209400002</v>
      </c>
      <c r="AQ9">
        <v>38.192717000000002</v>
      </c>
      <c r="AR9">
        <v>569384.51855499996</v>
      </c>
      <c r="AS9">
        <v>61.635027999999998</v>
      </c>
      <c r="AT9">
        <v>923800.217344</v>
      </c>
      <c r="AU9">
        <v>100</v>
      </c>
      <c r="AV9">
        <v>923800.217344</v>
      </c>
      <c r="AW9">
        <v>100</v>
      </c>
      <c r="AX9">
        <v>923800.217344</v>
      </c>
      <c r="AY9">
        <v>100</v>
      </c>
      <c r="AZ9">
        <v>923800.217344</v>
      </c>
      <c r="BA9">
        <v>100</v>
      </c>
      <c r="BB9">
        <v>2118.423397</v>
      </c>
      <c r="BC9" t="s">
        <v>1477</v>
      </c>
      <c r="BD9" t="s">
        <v>1469</v>
      </c>
      <c r="BE9" t="s">
        <v>1469</v>
      </c>
      <c r="BF9" t="s">
        <v>1469</v>
      </c>
      <c r="BG9" t="s">
        <v>1469</v>
      </c>
      <c r="BH9" t="s">
        <v>1469</v>
      </c>
      <c r="BI9" t="s">
        <v>1479</v>
      </c>
      <c r="BJ9" t="s">
        <v>1474</v>
      </c>
      <c r="BK9" t="s">
        <v>1474</v>
      </c>
      <c r="BL9" t="s">
        <v>1474</v>
      </c>
      <c r="BM9" t="s">
        <v>1474</v>
      </c>
      <c r="BN9" t="s">
        <v>1474</v>
      </c>
      <c r="BO9" t="s">
        <v>1471</v>
      </c>
      <c r="BP9" t="s">
        <v>1471</v>
      </c>
      <c r="BQ9" t="s">
        <v>1471</v>
      </c>
      <c r="BR9" t="s">
        <v>1471</v>
      </c>
      <c r="BS9" t="s">
        <v>1471</v>
      </c>
      <c r="BT9" t="s">
        <v>1471</v>
      </c>
      <c r="BU9">
        <v>5081.6485060000005</v>
      </c>
      <c r="BV9">
        <v>923800.217344</v>
      </c>
    </row>
    <row r="10" spans="1:74" x14ac:dyDescent="0.35">
      <c r="A10">
        <v>14270</v>
      </c>
      <c r="B10" t="s">
        <v>1385</v>
      </c>
      <c r="C10" t="s">
        <v>231</v>
      </c>
      <c r="D10" t="s">
        <v>232</v>
      </c>
      <c r="E10" t="s">
        <v>1486</v>
      </c>
      <c r="F10" t="s">
        <v>1391</v>
      </c>
      <c r="G10" t="s">
        <v>1387</v>
      </c>
      <c r="H10" t="s">
        <v>584</v>
      </c>
      <c r="I10" t="s">
        <v>1487</v>
      </c>
      <c r="J10">
        <v>1629</v>
      </c>
      <c r="K10">
        <v>1627</v>
      </c>
      <c r="L10">
        <v>42</v>
      </c>
      <c r="M10" t="s">
        <v>1468</v>
      </c>
      <c r="N10" t="s">
        <v>231</v>
      </c>
      <c r="O10">
        <v>40.262149000000001</v>
      </c>
      <c r="P10">
        <v>402621.49368000001</v>
      </c>
      <c r="Q10">
        <v>34400.395956</v>
      </c>
      <c r="R10">
        <v>21143.451724999999</v>
      </c>
      <c r="S10">
        <v>32206.865449000001</v>
      </c>
      <c r="T10">
        <v>19795.246126999999</v>
      </c>
      <c r="U10">
        <v>12239.338964</v>
      </c>
      <c r="V10">
        <v>7522.6422640000001</v>
      </c>
      <c r="W10">
        <v>0</v>
      </c>
      <c r="X10">
        <v>0</v>
      </c>
      <c r="Y10">
        <v>0</v>
      </c>
      <c r="Z10">
        <v>0</v>
      </c>
      <c r="AA10">
        <v>117837.130076</v>
      </c>
      <c r="AB10">
        <v>11.783713000000001</v>
      </c>
      <c r="AC10">
        <v>72426.017256000006</v>
      </c>
      <c r="AD10">
        <v>7.2426019999999998</v>
      </c>
      <c r="AE10">
        <v>29.267472000000001</v>
      </c>
      <c r="AF10">
        <v>317.749122</v>
      </c>
      <c r="AG10">
        <v>154.034493</v>
      </c>
      <c r="AH10">
        <v>48.476764000000003</v>
      </c>
      <c r="AI10">
        <v>1629</v>
      </c>
      <c r="AJ10">
        <v>96.808401000000003</v>
      </c>
      <c r="AK10">
        <v>341</v>
      </c>
      <c r="AL10">
        <v>270</v>
      </c>
      <c r="AM10">
        <v>330.116647</v>
      </c>
      <c r="AN10">
        <v>261.38268299999999</v>
      </c>
      <c r="AO10">
        <v>1</v>
      </c>
      <c r="AP10">
        <v>330644.38875899999</v>
      </c>
      <c r="AQ10">
        <v>82.122885999999994</v>
      </c>
      <c r="AR10">
        <v>389574.589309</v>
      </c>
      <c r="AS10">
        <v>96.759511000000003</v>
      </c>
      <c r="AT10">
        <v>402621.49368000001</v>
      </c>
      <c r="AU10">
        <v>100</v>
      </c>
      <c r="AV10">
        <v>402621.49368000001</v>
      </c>
      <c r="AW10">
        <v>100</v>
      </c>
      <c r="AX10">
        <v>402541.92174299998</v>
      </c>
      <c r="AY10">
        <v>99.980237000000002</v>
      </c>
      <c r="AZ10">
        <v>402621.49368000001</v>
      </c>
      <c r="BA10">
        <v>100</v>
      </c>
      <c r="BB10">
        <v>4041.0162909999999</v>
      </c>
      <c r="BC10" t="s">
        <v>1474</v>
      </c>
      <c r="BD10" t="s">
        <v>1474</v>
      </c>
      <c r="BE10" t="s">
        <v>1474</v>
      </c>
      <c r="BF10" t="s">
        <v>1474</v>
      </c>
      <c r="BG10" t="s">
        <v>1474</v>
      </c>
      <c r="BH10" t="s">
        <v>1474</v>
      </c>
      <c r="BI10" t="s">
        <v>1470</v>
      </c>
      <c r="BJ10" t="s">
        <v>1470</v>
      </c>
      <c r="BK10" t="s">
        <v>1470</v>
      </c>
      <c r="BL10" t="s">
        <v>1470</v>
      </c>
      <c r="BM10" t="s">
        <v>1470</v>
      </c>
      <c r="BN10" t="s">
        <v>1470</v>
      </c>
      <c r="BO10" t="s">
        <v>1471</v>
      </c>
      <c r="BP10" t="s">
        <v>1471</v>
      </c>
      <c r="BQ10" t="s">
        <v>1471</v>
      </c>
      <c r="BR10" t="s">
        <v>1471</v>
      </c>
      <c r="BS10" t="s">
        <v>1471</v>
      </c>
      <c r="BT10" t="s">
        <v>1471</v>
      </c>
      <c r="BU10">
        <v>4326.9692759999998</v>
      </c>
      <c r="BV10">
        <v>402621.49368000001</v>
      </c>
    </row>
    <row r="11" spans="1:74" x14ac:dyDescent="0.35">
      <c r="A11">
        <v>14271</v>
      </c>
      <c r="B11" t="s">
        <v>1385</v>
      </c>
      <c r="C11" t="s">
        <v>184</v>
      </c>
      <c r="D11" t="s">
        <v>185</v>
      </c>
      <c r="E11" t="s">
        <v>1488</v>
      </c>
      <c r="F11" t="s">
        <v>1391</v>
      </c>
      <c r="G11" t="s">
        <v>1387</v>
      </c>
      <c r="H11" t="s">
        <v>1015</v>
      </c>
      <c r="I11" t="s">
        <v>1489</v>
      </c>
      <c r="J11">
        <v>1516</v>
      </c>
      <c r="K11">
        <v>1516</v>
      </c>
      <c r="L11">
        <v>42</v>
      </c>
      <c r="M11" t="s">
        <v>1468</v>
      </c>
      <c r="N11" t="s">
        <v>184</v>
      </c>
      <c r="O11">
        <v>21.045929999999998</v>
      </c>
      <c r="P11">
        <v>210459.304577</v>
      </c>
      <c r="Q11">
        <v>152.820493</v>
      </c>
      <c r="R11">
        <v>100.805075</v>
      </c>
      <c r="S11">
        <v>152.820493</v>
      </c>
      <c r="T11">
        <v>100.805075</v>
      </c>
      <c r="U11">
        <v>0</v>
      </c>
      <c r="V11">
        <v>0</v>
      </c>
      <c r="W11">
        <v>0</v>
      </c>
      <c r="X11">
        <v>0</v>
      </c>
      <c r="Y11">
        <v>0</v>
      </c>
      <c r="Z11">
        <v>0</v>
      </c>
      <c r="AA11">
        <v>92490.958605000007</v>
      </c>
      <c r="AB11">
        <v>9.2490959999999998</v>
      </c>
      <c r="AC11">
        <v>61009.867154</v>
      </c>
      <c r="AD11">
        <v>6.1009869999999999</v>
      </c>
      <c r="AE11">
        <v>43.947195000000001</v>
      </c>
      <c r="AF11">
        <v>0</v>
      </c>
      <c r="AG11">
        <v>0</v>
      </c>
      <c r="AH11">
        <v>0</v>
      </c>
      <c r="AI11">
        <v>1516</v>
      </c>
      <c r="AJ11">
        <v>28.592061000000001</v>
      </c>
      <c r="AK11">
        <v>224</v>
      </c>
      <c r="AL11">
        <v>252</v>
      </c>
      <c r="AM11">
        <v>64.046216000000001</v>
      </c>
      <c r="AN11">
        <v>72.051992999999996</v>
      </c>
      <c r="AO11">
        <v>4</v>
      </c>
      <c r="AP11">
        <v>38083.378381000002</v>
      </c>
      <c r="AQ11">
        <v>18.095365000000001</v>
      </c>
      <c r="AR11">
        <v>42128.162809000001</v>
      </c>
      <c r="AS11">
        <v>20.017249</v>
      </c>
      <c r="AT11">
        <v>66247.167927999995</v>
      </c>
      <c r="AU11">
        <v>31.477423999999999</v>
      </c>
      <c r="AV11">
        <v>210459.304577</v>
      </c>
      <c r="AW11">
        <v>100</v>
      </c>
      <c r="AX11">
        <v>210459.304577</v>
      </c>
      <c r="AY11">
        <v>100</v>
      </c>
      <c r="AZ11">
        <v>210459.304577</v>
      </c>
      <c r="BA11">
        <v>100</v>
      </c>
      <c r="BB11">
        <v>7203.2929880000002</v>
      </c>
      <c r="BC11" t="s">
        <v>1479</v>
      </c>
      <c r="BD11" t="s">
        <v>1479</v>
      </c>
      <c r="BE11" t="s">
        <v>1479</v>
      </c>
      <c r="BF11" t="s">
        <v>1474</v>
      </c>
      <c r="BG11" t="s">
        <v>1474</v>
      </c>
      <c r="BH11" t="s">
        <v>1474</v>
      </c>
      <c r="BI11" t="s">
        <v>1479</v>
      </c>
      <c r="BJ11" t="s">
        <v>1479</v>
      </c>
      <c r="BK11" t="s">
        <v>1479</v>
      </c>
      <c r="BL11" t="s">
        <v>1474</v>
      </c>
      <c r="BM11" t="s">
        <v>1474</v>
      </c>
      <c r="BN11" t="s">
        <v>1474</v>
      </c>
      <c r="BO11" t="s">
        <v>1471</v>
      </c>
      <c r="BP11" t="s">
        <v>1471</v>
      </c>
      <c r="BQ11" t="s">
        <v>1471</v>
      </c>
      <c r="BR11" t="s">
        <v>1471</v>
      </c>
      <c r="BS11" t="s">
        <v>1471</v>
      </c>
      <c r="BT11" t="s">
        <v>1471</v>
      </c>
      <c r="BU11">
        <v>3060.6860019999999</v>
      </c>
      <c r="BV11">
        <v>210459.304577</v>
      </c>
    </row>
    <row r="12" spans="1:74" x14ac:dyDescent="0.35">
      <c r="A12">
        <v>14272</v>
      </c>
      <c r="B12" t="s">
        <v>1385</v>
      </c>
      <c r="C12" t="s">
        <v>82</v>
      </c>
      <c r="D12" t="s">
        <v>83</v>
      </c>
      <c r="E12" t="s">
        <v>1490</v>
      </c>
      <c r="F12" t="s">
        <v>1391</v>
      </c>
      <c r="G12" t="s">
        <v>1387</v>
      </c>
      <c r="H12" t="s">
        <v>1015</v>
      </c>
      <c r="I12" t="s">
        <v>1489</v>
      </c>
      <c r="J12">
        <v>1724</v>
      </c>
      <c r="K12">
        <v>1724</v>
      </c>
      <c r="L12">
        <v>42</v>
      </c>
      <c r="M12" t="s">
        <v>1468</v>
      </c>
      <c r="N12" t="s">
        <v>82</v>
      </c>
      <c r="O12">
        <v>22.071097999999999</v>
      </c>
      <c r="P12">
        <v>220710.98412199999</v>
      </c>
      <c r="Q12">
        <v>470.58156600000001</v>
      </c>
      <c r="R12">
        <v>272.95914499999998</v>
      </c>
      <c r="S12">
        <v>470.58156600000001</v>
      </c>
      <c r="T12">
        <v>272.95914499999998</v>
      </c>
      <c r="U12">
        <v>0</v>
      </c>
      <c r="V12">
        <v>0</v>
      </c>
      <c r="W12">
        <v>0</v>
      </c>
      <c r="X12">
        <v>0</v>
      </c>
      <c r="Y12">
        <v>0</v>
      </c>
      <c r="Z12">
        <v>0</v>
      </c>
      <c r="AA12">
        <v>43666.197210999999</v>
      </c>
      <c r="AB12">
        <v>4.3666200000000002</v>
      </c>
      <c r="AC12">
        <v>25328.420655999998</v>
      </c>
      <c r="AD12">
        <v>2.532842</v>
      </c>
      <c r="AE12">
        <v>19.784334000000001</v>
      </c>
      <c r="AF12">
        <v>0</v>
      </c>
      <c r="AG12">
        <v>0</v>
      </c>
      <c r="AH12">
        <v>0</v>
      </c>
      <c r="AI12">
        <v>1724</v>
      </c>
      <c r="AJ12">
        <v>0</v>
      </c>
      <c r="AK12">
        <v>128</v>
      </c>
      <c r="AL12">
        <v>122</v>
      </c>
      <c r="AM12">
        <v>0</v>
      </c>
      <c r="AN12">
        <v>0</v>
      </c>
      <c r="AO12">
        <v>3</v>
      </c>
      <c r="AP12">
        <v>0</v>
      </c>
      <c r="AQ12">
        <v>0</v>
      </c>
      <c r="AR12">
        <v>0</v>
      </c>
      <c r="AS12">
        <v>0</v>
      </c>
      <c r="AT12">
        <v>203257.633244</v>
      </c>
      <c r="AU12">
        <v>92.092214999999996</v>
      </c>
      <c r="AV12">
        <v>220710.98412199999</v>
      </c>
      <c r="AW12">
        <v>100</v>
      </c>
      <c r="AX12">
        <v>220710.98412199999</v>
      </c>
      <c r="AY12">
        <v>100</v>
      </c>
      <c r="AZ12">
        <v>220710.98412199999</v>
      </c>
      <c r="BA12">
        <v>100</v>
      </c>
      <c r="BB12">
        <v>7811.120226</v>
      </c>
      <c r="BC12" t="s">
        <v>1491</v>
      </c>
      <c r="BD12" t="s">
        <v>1491</v>
      </c>
      <c r="BE12" t="s">
        <v>1474</v>
      </c>
      <c r="BF12" t="s">
        <v>1474</v>
      </c>
      <c r="BG12" t="s">
        <v>1474</v>
      </c>
      <c r="BH12" t="s">
        <v>1474</v>
      </c>
      <c r="BI12" t="s">
        <v>1491</v>
      </c>
      <c r="BJ12" t="s">
        <v>1491</v>
      </c>
      <c r="BK12" t="s">
        <v>1474</v>
      </c>
      <c r="BL12" t="s">
        <v>1474</v>
      </c>
      <c r="BM12" t="s">
        <v>1474</v>
      </c>
      <c r="BN12" t="s">
        <v>1474</v>
      </c>
      <c r="BO12" t="s">
        <v>1471</v>
      </c>
      <c r="BP12" t="s">
        <v>1471</v>
      </c>
      <c r="BQ12" t="s">
        <v>1471</v>
      </c>
      <c r="BR12" t="s">
        <v>1471</v>
      </c>
      <c r="BS12" t="s">
        <v>1471</v>
      </c>
      <c r="BT12" t="s">
        <v>1471</v>
      </c>
      <c r="BU12">
        <v>2772.7340429999999</v>
      </c>
      <c r="BV12">
        <v>220710.98412199999</v>
      </c>
    </row>
    <row r="13" spans="1:74" x14ac:dyDescent="0.35">
      <c r="A13">
        <v>14273</v>
      </c>
      <c r="B13" t="s">
        <v>1385</v>
      </c>
      <c r="C13" t="s">
        <v>68</v>
      </c>
      <c r="D13" t="s">
        <v>69</v>
      </c>
      <c r="E13" t="s">
        <v>1492</v>
      </c>
      <c r="F13" t="s">
        <v>1391</v>
      </c>
      <c r="G13" t="s">
        <v>1387</v>
      </c>
      <c r="H13" t="s">
        <v>828</v>
      </c>
      <c r="I13" t="s">
        <v>1493</v>
      </c>
      <c r="J13">
        <v>1563</v>
      </c>
      <c r="K13">
        <v>1560</v>
      </c>
      <c r="L13">
        <v>42</v>
      </c>
      <c r="M13" t="s">
        <v>1468</v>
      </c>
      <c r="N13" t="s">
        <v>68</v>
      </c>
      <c r="O13">
        <v>40.525073999999996</v>
      </c>
      <c r="P13">
        <v>405250.74081599998</v>
      </c>
      <c r="Q13">
        <v>0</v>
      </c>
      <c r="R13">
        <v>0</v>
      </c>
      <c r="S13">
        <v>0</v>
      </c>
      <c r="T13">
        <v>0</v>
      </c>
      <c r="U13">
        <v>0</v>
      </c>
      <c r="V13">
        <v>0</v>
      </c>
      <c r="W13">
        <v>0</v>
      </c>
      <c r="X13">
        <v>0</v>
      </c>
      <c r="Y13">
        <v>0</v>
      </c>
      <c r="Z13">
        <v>0</v>
      </c>
      <c r="AA13">
        <v>191093.549493</v>
      </c>
      <c r="AB13">
        <v>19.109355000000001</v>
      </c>
      <c r="AC13">
        <v>122495.86506</v>
      </c>
      <c r="AD13">
        <v>12.249587</v>
      </c>
      <c r="AE13">
        <v>47.154398999999998</v>
      </c>
      <c r="AF13">
        <v>1425.6144409999999</v>
      </c>
      <c r="AG13">
        <v>17.442910000000001</v>
      </c>
      <c r="AH13">
        <v>1.223536</v>
      </c>
      <c r="AI13">
        <v>1563</v>
      </c>
      <c r="AJ13">
        <v>0</v>
      </c>
      <c r="AK13">
        <v>273</v>
      </c>
      <c r="AL13">
        <v>350</v>
      </c>
      <c r="AM13">
        <v>0</v>
      </c>
      <c r="AN13">
        <v>0</v>
      </c>
      <c r="AO13">
        <v>9</v>
      </c>
      <c r="AP13">
        <v>6286.9484990000001</v>
      </c>
      <c r="AQ13">
        <v>1.551372</v>
      </c>
      <c r="AR13">
        <v>0</v>
      </c>
      <c r="AS13">
        <v>0</v>
      </c>
      <c r="AT13">
        <v>147560.96432699999</v>
      </c>
      <c r="AU13">
        <v>36.412263000000003</v>
      </c>
      <c r="AV13">
        <v>405250.74081599998</v>
      </c>
      <c r="AW13">
        <v>100</v>
      </c>
      <c r="AX13">
        <v>405250.74081599998</v>
      </c>
      <c r="AY13">
        <v>100</v>
      </c>
      <c r="AZ13">
        <v>405250.74081599998</v>
      </c>
      <c r="BA13">
        <v>100</v>
      </c>
      <c r="BB13">
        <v>3849.4686029999998</v>
      </c>
      <c r="BC13" t="s">
        <v>1491</v>
      </c>
      <c r="BD13" t="s">
        <v>1491</v>
      </c>
      <c r="BE13" t="s">
        <v>1479</v>
      </c>
      <c r="BF13" t="s">
        <v>1474</v>
      </c>
      <c r="BG13" t="s">
        <v>1474</v>
      </c>
      <c r="BH13" t="s">
        <v>1474</v>
      </c>
      <c r="BI13" t="s">
        <v>1494</v>
      </c>
      <c r="BJ13" t="s">
        <v>1494</v>
      </c>
      <c r="BK13" t="s">
        <v>1477</v>
      </c>
      <c r="BL13" t="s">
        <v>1469</v>
      </c>
      <c r="BM13" t="s">
        <v>1469</v>
      </c>
      <c r="BN13" t="s">
        <v>1469</v>
      </c>
      <c r="BO13" t="s">
        <v>1471</v>
      </c>
      <c r="BP13" t="s">
        <v>1471</v>
      </c>
      <c r="BQ13" t="s">
        <v>1471</v>
      </c>
      <c r="BR13" t="s">
        <v>1471</v>
      </c>
      <c r="BS13" t="s">
        <v>1471</v>
      </c>
      <c r="BT13" t="s">
        <v>1471</v>
      </c>
      <c r="BU13">
        <v>3247.173941</v>
      </c>
      <c r="BV13">
        <v>405250.74081599998</v>
      </c>
    </row>
    <row r="14" spans="1:74" x14ac:dyDescent="0.35">
      <c r="A14">
        <v>14274</v>
      </c>
      <c r="B14" t="s">
        <v>1385</v>
      </c>
      <c r="C14" t="s">
        <v>251</v>
      </c>
      <c r="D14" t="s">
        <v>252</v>
      </c>
      <c r="E14" t="s">
        <v>1495</v>
      </c>
      <c r="F14" t="s">
        <v>1391</v>
      </c>
      <c r="G14" t="s">
        <v>1387</v>
      </c>
      <c r="H14" t="s">
        <v>828</v>
      </c>
      <c r="I14" t="s">
        <v>1493</v>
      </c>
      <c r="J14">
        <v>1468</v>
      </c>
      <c r="K14">
        <v>1466</v>
      </c>
      <c r="L14">
        <v>42</v>
      </c>
      <c r="M14" t="s">
        <v>1468</v>
      </c>
      <c r="N14" t="s">
        <v>251</v>
      </c>
      <c r="O14">
        <v>36.465558999999999</v>
      </c>
      <c r="P14">
        <v>364655.59099</v>
      </c>
      <c r="Q14">
        <v>17563.549414000001</v>
      </c>
      <c r="R14">
        <v>11980.593052</v>
      </c>
      <c r="S14">
        <v>8337.2975530000003</v>
      </c>
      <c r="T14">
        <v>5687.1061069999996</v>
      </c>
      <c r="U14">
        <v>0</v>
      </c>
      <c r="V14">
        <v>0</v>
      </c>
      <c r="W14">
        <v>0</v>
      </c>
      <c r="X14">
        <v>0</v>
      </c>
      <c r="Y14">
        <v>0</v>
      </c>
      <c r="Z14">
        <v>0</v>
      </c>
      <c r="AA14">
        <v>161993.68676499999</v>
      </c>
      <c r="AB14">
        <v>16.199369000000001</v>
      </c>
      <c r="AC14">
        <v>110500.468462</v>
      </c>
      <c r="AD14">
        <v>11.050046999999999</v>
      </c>
      <c r="AE14">
        <v>44.423749999999998</v>
      </c>
      <c r="AF14">
        <v>0</v>
      </c>
      <c r="AG14">
        <v>0</v>
      </c>
      <c r="AH14">
        <v>0</v>
      </c>
      <c r="AI14">
        <v>1468</v>
      </c>
      <c r="AJ14">
        <v>33.995285000000003</v>
      </c>
      <c r="AK14">
        <v>243</v>
      </c>
      <c r="AL14">
        <v>387</v>
      </c>
      <c r="AM14">
        <v>82.608542999999997</v>
      </c>
      <c r="AN14">
        <v>131.56175400000001</v>
      </c>
      <c r="AO14">
        <v>8</v>
      </c>
      <c r="AP14">
        <v>123878.082607</v>
      </c>
      <c r="AQ14">
        <v>33.971255999999997</v>
      </c>
      <c r="AR14">
        <v>0</v>
      </c>
      <c r="AS14">
        <v>0</v>
      </c>
      <c r="AT14">
        <v>287696.83727399999</v>
      </c>
      <c r="AU14">
        <v>78.895495999999994</v>
      </c>
      <c r="AV14">
        <v>364655.59099</v>
      </c>
      <c r="AW14">
        <v>100</v>
      </c>
      <c r="AX14">
        <v>364655.59099</v>
      </c>
      <c r="AY14">
        <v>100</v>
      </c>
      <c r="AZ14">
        <v>364655.59099</v>
      </c>
      <c r="BA14">
        <v>100</v>
      </c>
      <c r="BB14">
        <v>4020.2318030000001</v>
      </c>
      <c r="BC14" t="s">
        <v>1479</v>
      </c>
      <c r="BD14" t="s">
        <v>1491</v>
      </c>
      <c r="BE14" t="s">
        <v>1474</v>
      </c>
      <c r="BF14" t="s">
        <v>1474</v>
      </c>
      <c r="BG14" t="s">
        <v>1474</v>
      </c>
      <c r="BH14" t="s">
        <v>1474</v>
      </c>
      <c r="BI14" t="s">
        <v>1479</v>
      </c>
      <c r="BJ14" t="s">
        <v>1491</v>
      </c>
      <c r="BK14" t="s">
        <v>1474</v>
      </c>
      <c r="BL14" t="s">
        <v>1474</v>
      </c>
      <c r="BM14" t="s">
        <v>1474</v>
      </c>
      <c r="BN14" t="s">
        <v>1474</v>
      </c>
      <c r="BO14" t="s">
        <v>1471</v>
      </c>
      <c r="BP14" t="s">
        <v>1471</v>
      </c>
      <c r="BQ14" t="s">
        <v>1471</v>
      </c>
      <c r="BR14" t="s">
        <v>1471</v>
      </c>
      <c r="BS14" t="s">
        <v>1471</v>
      </c>
      <c r="BT14" t="s">
        <v>1471</v>
      </c>
      <c r="BU14">
        <v>4282.4576539999998</v>
      </c>
      <c r="BV14">
        <v>364655.59099</v>
      </c>
    </row>
    <row r="15" spans="1:74" x14ac:dyDescent="0.35">
      <c r="A15">
        <v>14275</v>
      </c>
      <c r="B15" t="s">
        <v>1385</v>
      </c>
      <c r="C15" t="s">
        <v>84</v>
      </c>
      <c r="D15" t="s">
        <v>85</v>
      </c>
      <c r="E15" t="s">
        <v>1496</v>
      </c>
      <c r="F15" t="s">
        <v>1391</v>
      </c>
      <c r="G15" t="s">
        <v>1387</v>
      </c>
      <c r="H15" t="s">
        <v>731</v>
      </c>
      <c r="I15" t="s">
        <v>1497</v>
      </c>
      <c r="J15">
        <v>1436</v>
      </c>
      <c r="K15">
        <v>1438</v>
      </c>
      <c r="L15">
        <v>42</v>
      </c>
      <c r="M15" t="s">
        <v>1468</v>
      </c>
      <c r="N15" t="s">
        <v>84</v>
      </c>
      <c r="O15">
        <v>29.189789000000001</v>
      </c>
      <c r="P15">
        <v>291897.887399</v>
      </c>
      <c r="Q15">
        <v>680.04392099999995</v>
      </c>
      <c r="R15">
        <v>472.90954199999999</v>
      </c>
      <c r="S15">
        <v>0</v>
      </c>
      <c r="T15">
        <v>0</v>
      </c>
      <c r="U15">
        <v>0</v>
      </c>
      <c r="V15">
        <v>0</v>
      </c>
      <c r="W15">
        <v>0</v>
      </c>
      <c r="X15">
        <v>0</v>
      </c>
      <c r="Y15">
        <v>0</v>
      </c>
      <c r="Z15">
        <v>0</v>
      </c>
      <c r="AA15">
        <v>121335.15523800001</v>
      </c>
      <c r="AB15">
        <v>12.133516</v>
      </c>
      <c r="AC15">
        <v>84377.715742999993</v>
      </c>
      <c r="AD15">
        <v>8.4377720000000007</v>
      </c>
      <c r="AE15">
        <v>41.567670999999997</v>
      </c>
      <c r="AF15">
        <v>176.28201999999999</v>
      </c>
      <c r="AG15">
        <v>0</v>
      </c>
      <c r="AH15">
        <v>0</v>
      </c>
      <c r="AI15">
        <v>1436</v>
      </c>
      <c r="AJ15">
        <v>2.4489879999999999</v>
      </c>
      <c r="AK15">
        <v>246</v>
      </c>
      <c r="AL15">
        <v>278</v>
      </c>
      <c r="AM15">
        <v>6.0245090000000001</v>
      </c>
      <c r="AN15">
        <v>6.8081849999999999</v>
      </c>
      <c r="AO15">
        <v>7</v>
      </c>
      <c r="AP15">
        <v>26107.438308000001</v>
      </c>
      <c r="AQ15">
        <v>8.9440310000000007</v>
      </c>
      <c r="AR15">
        <v>7135.4518230000003</v>
      </c>
      <c r="AS15">
        <v>2.4445030000000001</v>
      </c>
      <c r="AT15">
        <v>216001.030264</v>
      </c>
      <c r="AU15">
        <v>73.998833000000005</v>
      </c>
      <c r="AV15">
        <v>291897.887399</v>
      </c>
      <c r="AW15">
        <v>100</v>
      </c>
      <c r="AX15">
        <v>291897.887399</v>
      </c>
      <c r="AY15">
        <v>100</v>
      </c>
      <c r="AZ15">
        <v>291897.887399</v>
      </c>
      <c r="BA15">
        <v>100</v>
      </c>
      <c r="BB15">
        <v>4926.3802489999998</v>
      </c>
      <c r="BC15" t="s">
        <v>1479</v>
      </c>
      <c r="BD15" t="s">
        <v>1491</v>
      </c>
      <c r="BE15" t="s">
        <v>1474</v>
      </c>
      <c r="BF15" t="s">
        <v>1474</v>
      </c>
      <c r="BG15" t="s">
        <v>1474</v>
      </c>
      <c r="BH15" t="s">
        <v>1474</v>
      </c>
      <c r="BI15" t="s">
        <v>1479</v>
      </c>
      <c r="BJ15" t="s">
        <v>1491</v>
      </c>
      <c r="BK15" t="s">
        <v>1474</v>
      </c>
      <c r="BL15" t="s">
        <v>1474</v>
      </c>
      <c r="BM15" t="s">
        <v>1474</v>
      </c>
      <c r="BN15" t="s">
        <v>1474</v>
      </c>
      <c r="BO15" t="s">
        <v>1471</v>
      </c>
      <c r="BP15" t="s">
        <v>1471</v>
      </c>
      <c r="BQ15" t="s">
        <v>1471</v>
      </c>
      <c r="BR15" t="s">
        <v>1471</v>
      </c>
      <c r="BS15" t="s">
        <v>1471</v>
      </c>
      <c r="BT15" t="s">
        <v>1471</v>
      </c>
      <c r="BU15">
        <v>3232.5570769999999</v>
      </c>
      <c r="BV15">
        <v>291897.887399</v>
      </c>
    </row>
    <row r="16" spans="1:74" x14ac:dyDescent="0.35">
      <c r="A16">
        <v>14276</v>
      </c>
      <c r="B16" t="s">
        <v>1385</v>
      </c>
      <c r="C16" t="s">
        <v>259</v>
      </c>
      <c r="D16" t="s">
        <v>260</v>
      </c>
      <c r="E16" t="s">
        <v>1498</v>
      </c>
      <c r="F16" t="s">
        <v>1391</v>
      </c>
      <c r="G16" t="s">
        <v>1387</v>
      </c>
      <c r="H16" t="s">
        <v>828</v>
      </c>
      <c r="I16" t="s">
        <v>1493</v>
      </c>
      <c r="J16">
        <v>1534</v>
      </c>
      <c r="K16">
        <v>1535</v>
      </c>
      <c r="L16">
        <v>42</v>
      </c>
      <c r="M16" t="s">
        <v>1468</v>
      </c>
      <c r="N16" t="s">
        <v>259</v>
      </c>
      <c r="O16">
        <v>39.572209000000001</v>
      </c>
      <c r="P16">
        <v>395722.09007699997</v>
      </c>
      <c r="Q16">
        <v>24032.274775999998</v>
      </c>
      <c r="R16">
        <v>15656.205066</v>
      </c>
      <c r="S16">
        <v>20927.113968000001</v>
      </c>
      <c r="T16">
        <v>13633.299002</v>
      </c>
      <c r="U16">
        <v>0</v>
      </c>
      <c r="V16">
        <v>0</v>
      </c>
      <c r="W16">
        <v>0</v>
      </c>
      <c r="X16">
        <v>0</v>
      </c>
      <c r="Y16">
        <v>0</v>
      </c>
      <c r="Z16">
        <v>0</v>
      </c>
      <c r="AA16">
        <v>142662.024523</v>
      </c>
      <c r="AB16">
        <v>14.266202</v>
      </c>
      <c r="AC16">
        <v>92939.429657000001</v>
      </c>
      <c r="AD16">
        <v>9.2939430000000005</v>
      </c>
      <c r="AE16">
        <v>36.051063999999997</v>
      </c>
      <c r="AF16">
        <v>217.360907</v>
      </c>
      <c r="AG16">
        <v>0</v>
      </c>
      <c r="AH16">
        <v>0</v>
      </c>
      <c r="AI16">
        <v>1534</v>
      </c>
      <c r="AJ16">
        <v>0.55476800000000004</v>
      </c>
      <c r="AK16">
        <v>279</v>
      </c>
      <c r="AL16">
        <v>372</v>
      </c>
      <c r="AM16">
        <v>1.547803</v>
      </c>
      <c r="AN16">
        <v>2.0637370000000002</v>
      </c>
      <c r="AO16">
        <v>8</v>
      </c>
      <c r="AP16">
        <v>183478.15716800001</v>
      </c>
      <c r="AQ16">
        <v>46.365406999999998</v>
      </c>
      <c r="AR16">
        <v>0</v>
      </c>
      <c r="AS16">
        <v>0</v>
      </c>
      <c r="AT16">
        <v>38003.041089999999</v>
      </c>
      <c r="AU16">
        <v>9.6034670000000002</v>
      </c>
      <c r="AV16">
        <v>395722.09007699997</v>
      </c>
      <c r="AW16">
        <v>100</v>
      </c>
      <c r="AX16">
        <v>395722.09007699997</v>
      </c>
      <c r="AY16">
        <v>100</v>
      </c>
      <c r="AZ16">
        <v>395722.09007699997</v>
      </c>
      <c r="BA16">
        <v>100</v>
      </c>
      <c r="BB16">
        <v>3878.9848699999998</v>
      </c>
      <c r="BC16" t="s">
        <v>1479</v>
      </c>
      <c r="BD16" t="s">
        <v>1491</v>
      </c>
      <c r="BE16" t="s">
        <v>1479</v>
      </c>
      <c r="BF16" t="s">
        <v>1474</v>
      </c>
      <c r="BG16" t="s">
        <v>1474</v>
      </c>
      <c r="BH16" t="s">
        <v>1474</v>
      </c>
      <c r="BI16" t="s">
        <v>1479</v>
      </c>
      <c r="BJ16" t="s">
        <v>1491</v>
      </c>
      <c r="BK16" t="s">
        <v>1479</v>
      </c>
      <c r="BL16" t="s">
        <v>1474</v>
      </c>
      <c r="BM16" t="s">
        <v>1474</v>
      </c>
      <c r="BN16" t="s">
        <v>1474</v>
      </c>
      <c r="BO16" t="s">
        <v>1471</v>
      </c>
      <c r="BP16" t="s">
        <v>1471</v>
      </c>
      <c r="BQ16" t="s">
        <v>1471</v>
      </c>
      <c r="BR16" t="s">
        <v>1471</v>
      </c>
      <c r="BS16" t="s">
        <v>1471</v>
      </c>
      <c r="BT16" t="s">
        <v>1471</v>
      </c>
      <c r="BU16">
        <v>4563.4962420000002</v>
      </c>
      <c r="BV16">
        <v>395722.09007699997</v>
      </c>
    </row>
    <row r="17" spans="1:74" x14ac:dyDescent="0.35">
      <c r="A17">
        <v>14277</v>
      </c>
      <c r="B17" t="s">
        <v>1385</v>
      </c>
      <c r="C17" t="s">
        <v>204</v>
      </c>
      <c r="D17" t="s">
        <v>205</v>
      </c>
      <c r="E17" t="s">
        <v>1499</v>
      </c>
      <c r="F17" t="s">
        <v>1391</v>
      </c>
      <c r="G17" t="s">
        <v>1387</v>
      </c>
      <c r="H17" t="s">
        <v>731</v>
      </c>
      <c r="I17" t="s">
        <v>1497</v>
      </c>
      <c r="J17">
        <v>1322</v>
      </c>
      <c r="K17">
        <v>1324</v>
      </c>
      <c r="L17">
        <v>42</v>
      </c>
      <c r="M17" t="s">
        <v>1468</v>
      </c>
      <c r="N17" t="s">
        <v>204</v>
      </c>
      <c r="O17">
        <v>21.140124</v>
      </c>
      <c r="P17">
        <v>211401.24146600001</v>
      </c>
      <c r="Q17">
        <v>42.393197000000001</v>
      </c>
      <c r="R17">
        <v>32.019030999999998</v>
      </c>
      <c r="S17">
        <v>25.163021000000001</v>
      </c>
      <c r="T17">
        <v>19.005303000000001</v>
      </c>
      <c r="U17">
        <v>0</v>
      </c>
      <c r="V17">
        <v>0</v>
      </c>
      <c r="W17">
        <v>0</v>
      </c>
      <c r="X17">
        <v>0</v>
      </c>
      <c r="Y17">
        <v>0</v>
      </c>
      <c r="Z17">
        <v>0</v>
      </c>
      <c r="AA17">
        <v>97896.285331000006</v>
      </c>
      <c r="AB17">
        <v>9.7896289999999997</v>
      </c>
      <c r="AC17">
        <v>73939.792545999997</v>
      </c>
      <c r="AD17">
        <v>7.3939789999999999</v>
      </c>
      <c r="AE17">
        <v>46.308283000000003</v>
      </c>
      <c r="AF17">
        <v>0</v>
      </c>
      <c r="AG17">
        <v>0</v>
      </c>
      <c r="AH17">
        <v>0</v>
      </c>
      <c r="AI17">
        <v>1322</v>
      </c>
      <c r="AJ17">
        <v>27.101808999999999</v>
      </c>
      <c r="AK17">
        <v>210</v>
      </c>
      <c r="AL17">
        <v>313</v>
      </c>
      <c r="AM17">
        <v>56.913798999999997</v>
      </c>
      <c r="AN17">
        <v>84.828663000000006</v>
      </c>
      <c r="AO17">
        <v>4</v>
      </c>
      <c r="AP17">
        <v>53190.204196999999</v>
      </c>
      <c r="AQ17">
        <v>25.160781</v>
      </c>
      <c r="AR17">
        <v>57209.369886</v>
      </c>
      <c r="AS17">
        <v>27.061983999999999</v>
      </c>
      <c r="AT17">
        <v>92846.206871000002</v>
      </c>
      <c r="AU17">
        <v>43.919423999999999</v>
      </c>
      <c r="AV17">
        <v>211401.24146600001</v>
      </c>
      <c r="AW17">
        <v>100</v>
      </c>
      <c r="AX17">
        <v>211401.24146600001</v>
      </c>
      <c r="AY17">
        <v>100</v>
      </c>
      <c r="AZ17">
        <v>211401.24146600001</v>
      </c>
      <c r="BA17">
        <v>100</v>
      </c>
      <c r="BB17">
        <v>6262.9717780000001</v>
      </c>
      <c r="BC17" t="s">
        <v>1479</v>
      </c>
      <c r="BD17" t="s">
        <v>1479</v>
      </c>
      <c r="BE17" t="s">
        <v>1479</v>
      </c>
      <c r="BF17" t="s">
        <v>1474</v>
      </c>
      <c r="BG17" t="s">
        <v>1474</v>
      </c>
      <c r="BH17" t="s">
        <v>1474</v>
      </c>
      <c r="BI17" t="s">
        <v>1479</v>
      </c>
      <c r="BJ17" t="s">
        <v>1479</v>
      </c>
      <c r="BK17" t="s">
        <v>1479</v>
      </c>
      <c r="BL17" t="s">
        <v>1474</v>
      </c>
      <c r="BM17" t="s">
        <v>1474</v>
      </c>
      <c r="BN17" t="s">
        <v>1474</v>
      </c>
      <c r="BO17" t="s">
        <v>1471</v>
      </c>
      <c r="BP17" t="s">
        <v>1471</v>
      </c>
      <c r="BQ17" t="s">
        <v>1471</v>
      </c>
      <c r="BR17" t="s">
        <v>1471</v>
      </c>
      <c r="BS17" t="s">
        <v>1471</v>
      </c>
      <c r="BT17" t="s">
        <v>1471</v>
      </c>
      <c r="BU17">
        <v>3253.5525440000001</v>
      </c>
      <c r="BV17">
        <v>211401.24146600001</v>
      </c>
    </row>
    <row r="18" spans="1:74" x14ac:dyDescent="0.35">
      <c r="A18">
        <v>14278</v>
      </c>
      <c r="B18" t="s">
        <v>1385</v>
      </c>
      <c r="C18" t="s">
        <v>285</v>
      </c>
      <c r="D18" t="s">
        <v>286</v>
      </c>
      <c r="E18" t="s">
        <v>1500</v>
      </c>
      <c r="F18" t="s">
        <v>1391</v>
      </c>
      <c r="G18" t="s">
        <v>1387</v>
      </c>
      <c r="H18" t="s">
        <v>828</v>
      </c>
      <c r="I18" t="s">
        <v>1493</v>
      </c>
      <c r="J18">
        <v>1720</v>
      </c>
      <c r="K18">
        <v>1721</v>
      </c>
      <c r="L18">
        <v>42</v>
      </c>
      <c r="M18" t="s">
        <v>1468</v>
      </c>
      <c r="N18" t="s">
        <v>285</v>
      </c>
      <c r="O18">
        <v>37.624540000000003</v>
      </c>
      <c r="P18">
        <v>376245.40228899999</v>
      </c>
      <c r="Q18">
        <v>41630.236477999999</v>
      </c>
      <c r="R18">
        <v>24189.562160000001</v>
      </c>
      <c r="S18">
        <v>40255.076435000003</v>
      </c>
      <c r="T18">
        <v>23390.515070000001</v>
      </c>
      <c r="U18">
        <v>0</v>
      </c>
      <c r="V18">
        <v>0</v>
      </c>
      <c r="W18">
        <v>0</v>
      </c>
      <c r="X18">
        <v>0</v>
      </c>
      <c r="Y18">
        <v>0</v>
      </c>
      <c r="Z18">
        <v>0</v>
      </c>
      <c r="AA18">
        <v>142554.69258800001</v>
      </c>
      <c r="AB18">
        <v>14.255469</v>
      </c>
      <c r="AC18">
        <v>82832.476809</v>
      </c>
      <c r="AD18">
        <v>8.2832480000000004</v>
      </c>
      <c r="AE18">
        <v>37.888753999999999</v>
      </c>
      <c r="AF18">
        <v>678.14343099999996</v>
      </c>
      <c r="AG18">
        <v>678.14343099999996</v>
      </c>
      <c r="AH18">
        <v>100</v>
      </c>
      <c r="AI18">
        <v>1720</v>
      </c>
      <c r="AJ18">
        <v>59.331794000000002</v>
      </c>
      <c r="AK18">
        <v>307</v>
      </c>
      <c r="AL18">
        <v>351</v>
      </c>
      <c r="AM18">
        <v>182.14860899999999</v>
      </c>
      <c r="AN18">
        <v>208.25459900000001</v>
      </c>
      <c r="AO18">
        <v>8</v>
      </c>
      <c r="AP18">
        <v>231443.179867</v>
      </c>
      <c r="AQ18">
        <v>61.513888999999999</v>
      </c>
      <c r="AR18">
        <v>223088.067087</v>
      </c>
      <c r="AS18">
        <v>59.293233999999998</v>
      </c>
      <c r="AT18">
        <v>0</v>
      </c>
      <c r="AU18">
        <v>0</v>
      </c>
      <c r="AV18">
        <v>376245.40228899999</v>
      </c>
      <c r="AW18">
        <v>100</v>
      </c>
      <c r="AX18">
        <v>376245.40228899999</v>
      </c>
      <c r="AY18">
        <v>100</v>
      </c>
      <c r="AZ18">
        <v>376245.40228899999</v>
      </c>
      <c r="BA18">
        <v>100</v>
      </c>
      <c r="BB18">
        <v>4574.1423020000002</v>
      </c>
      <c r="BC18" t="s">
        <v>1474</v>
      </c>
      <c r="BD18" t="s">
        <v>1474</v>
      </c>
      <c r="BE18" t="s">
        <v>1491</v>
      </c>
      <c r="BF18" t="s">
        <v>1474</v>
      </c>
      <c r="BG18" t="s">
        <v>1474</v>
      </c>
      <c r="BH18" t="s">
        <v>1474</v>
      </c>
      <c r="BI18" t="s">
        <v>1474</v>
      </c>
      <c r="BJ18" t="s">
        <v>1474</v>
      </c>
      <c r="BK18" t="s">
        <v>1491</v>
      </c>
      <c r="BL18" t="s">
        <v>1474</v>
      </c>
      <c r="BM18" t="s">
        <v>1474</v>
      </c>
      <c r="BN18" t="s">
        <v>1474</v>
      </c>
      <c r="BO18" t="s">
        <v>1471</v>
      </c>
      <c r="BP18" t="s">
        <v>1471</v>
      </c>
      <c r="BQ18" t="s">
        <v>1471</v>
      </c>
      <c r="BR18" t="s">
        <v>1471</v>
      </c>
      <c r="BS18" t="s">
        <v>1471</v>
      </c>
      <c r="BT18" t="s">
        <v>1471</v>
      </c>
      <c r="BU18">
        <v>4472.763062</v>
      </c>
      <c r="BV18">
        <v>376245.40228899999</v>
      </c>
    </row>
    <row r="19" spans="1:74" x14ac:dyDescent="0.35">
      <c r="A19">
        <v>14279</v>
      </c>
      <c r="B19" t="s">
        <v>1385</v>
      </c>
      <c r="C19" t="s">
        <v>239</v>
      </c>
      <c r="D19" t="s">
        <v>240</v>
      </c>
      <c r="E19" t="s">
        <v>1501</v>
      </c>
      <c r="F19" t="s">
        <v>1391</v>
      </c>
      <c r="G19" t="s">
        <v>1387</v>
      </c>
      <c r="H19" t="s">
        <v>780</v>
      </c>
      <c r="I19" t="s">
        <v>1502</v>
      </c>
      <c r="J19">
        <v>1047</v>
      </c>
      <c r="K19">
        <v>1047</v>
      </c>
      <c r="L19">
        <v>42</v>
      </c>
      <c r="M19" t="s">
        <v>1468</v>
      </c>
      <c r="N19" t="s">
        <v>239</v>
      </c>
      <c r="O19">
        <v>37.737599000000003</v>
      </c>
      <c r="P19">
        <v>377375.993785</v>
      </c>
      <c r="Q19">
        <v>0</v>
      </c>
      <c r="R19">
        <v>0</v>
      </c>
      <c r="S19">
        <v>0</v>
      </c>
      <c r="T19">
        <v>0</v>
      </c>
      <c r="U19">
        <v>0</v>
      </c>
      <c r="V19">
        <v>0</v>
      </c>
      <c r="W19">
        <v>0</v>
      </c>
      <c r="X19">
        <v>0</v>
      </c>
      <c r="Y19">
        <v>0</v>
      </c>
      <c r="Z19">
        <v>0</v>
      </c>
      <c r="AA19">
        <v>27811.716153000001</v>
      </c>
      <c r="AB19">
        <v>2.7811720000000002</v>
      </c>
      <c r="AC19">
        <v>26563.243698999999</v>
      </c>
      <c r="AD19">
        <v>2.6563240000000001</v>
      </c>
      <c r="AE19">
        <v>7.3697629999999998</v>
      </c>
      <c r="AF19">
        <v>595.75912700000003</v>
      </c>
      <c r="AG19">
        <v>0</v>
      </c>
      <c r="AH19">
        <v>0</v>
      </c>
      <c r="AI19">
        <v>1047</v>
      </c>
      <c r="AJ19">
        <v>9.4955759999999998</v>
      </c>
      <c r="AK19">
        <v>194</v>
      </c>
      <c r="AL19">
        <v>157</v>
      </c>
      <c r="AM19">
        <v>18.421417000000002</v>
      </c>
      <c r="AN19">
        <v>14.908054</v>
      </c>
      <c r="AO19">
        <v>5</v>
      </c>
      <c r="AP19">
        <v>45823.182804999997</v>
      </c>
      <c r="AQ19">
        <v>12.142580000000001</v>
      </c>
      <c r="AR19">
        <v>0</v>
      </c>
      <c r="AS19">
        <v>0</v>
      </c>
      <c r="AT19">
        <v>110580.115465</v>
      </c>
      <c r="AU19">
        <v>29.302371000000001</v>
      </c>
      <c r="AV19">
        <v>377375.993785</v>
      </c>
      <c r="AW19">
        <v>100</v>
      </c>
      <c r="AX19">
        <v>377375.993785</v>
      </c>
      <c r="AY19">
        <v>100</v>
      </c>
      <c r="AZ19">
        <v>377375.993785</v>
      </c>
      <c r="BA19">
        <v>100</v>
      </c>
      <c r="BB19">
        <v>2774.4213399999999</v>
      </c>
      <c r="BC19" t="s">
        <v>1479</v>
      </c>
      <c r="BD19" t="s">
        <v>1491</v>
      </c>
      <c r="BE19" t="s">
        <v>1479</v>
      </c>
      <c r="BF19" t="s">
        <v>1474</v>
      </c>
      <c r="BG19" t="s">
        <v>1474</v>
      </c>
      <c r="BH19" t="s">
        <v>1474</v>
      </c>
      <c r="BI19" t="s">
        <v>1479</v>
      </c>
      <c r="BJ19" t="s">
        <v>1491</v>
      </c>
      <c r="BK19" t="s">
        <v>1479</v>
      </c>
      <c r="BL19" t="s">
        <v>1474</v>
      </c>
      <c r="BM19" t="s">
        <v>1474</v>
      </c>
      <c r="BN19" t="s">
        <v>1474</v>
      </c>
      <c r="BO19" t="s">
        <v>1471</v>
      </c>
      <c r="BP19" t="s">
        <v>1471</v>
      </c>
      <c r="BQ19" t="s">
        <v>1471</v>
      </c>
      <c r="BR19" t="s">
        <v>1471</v>
      </c>
      <c r="BS19" t="s">
        <v>1471</v>
      </c>
      <c r="BT19" t="s">
        <v>1471</v>
      </c>
      <c r="BU19">
        <v>4295.6648029999997</v>
      </c>
      <c r="BV19">
        <v>377375.993785</v>
      </c>
    </row>
    <row r="20" spans="1:74" x14ac:dyDescent="0.35">
      <c r="A20">
        <v>14280</v>
      </c>
      <c r="B20" t="s">
        <v>1385</v>
      </c>
      <c r="C20" t="s">
        <v>373</v>
      </c>
      <c r="D20" t="s">
        <v>374</v>
      </c>
      <c r="E20" t="s">
        <v>1503</v>
      </c>
      <c r="F20" t="s">
        <v>1391</v>
      </c>
      <c r="G20" t="s">
        <v>1387</v>
      </c>
      <c r="H20" t="s">
        <v>780</v>
      </c>
      <c r="I20" t="s">
        <v>1502</v>
      </c>
      <c r="J20">
        <v>1525</v>
      </c>
      <c r="K20">
        <v>1524</v>
      </c>
      <c r="L20">
        <v>42</v>
      </c>
      <c r="M20" t="s">
        <v>1468</v>
      </c>
      <c r="N20" t="s">
        <v>373</v>
      </c>
      <c r="O20">
        <v>28.50468</v>
      </c>
      <c r="P20">
        <v>285046.79924099997</v>
      </c>
      <c r="Q20">
        <v>35400.719850000001</v>
      </c>
      <c r="R20">
        <v>23228.818799000001</v>
      </c>
      <c r="S20">
        <v>35400.719850000001</v>
      </c>
      <c r="T20">
        <v>23228.818799000001</v>
      </c>
      <c r="U20">
        <v>0</v>
      </c>
      <c r="V20">
        <v>0</v>
      </c>
      <c r="W20">
        <v>0</v>
      </c>
      <c r="X20">
        <v>0</v>
      </c>
      <c r="Y20">
        <v>0</v>
      </c>
      <c r="Z20">
        <v>0</v>
      </c>
      <c r="AA20">
        <v>88571.791524</v>
      </c>
      <c r="AB20">
        <v>8.8571790000000004</v>
      </c>
      <c r="AC20">
        <v>58117.973441000002</v>
      </c>
      <c r="AD20">
        <v>5.8117970000000003</v>
      </c>
      <c r="AE20">
        <v>31.072718999999999</v>
      </c>
      <c r="AF20">
        <v>0</v>
      </c>
      <c r="AG20">
        <v>0</v>
      </c>
      <c r="AH20">
        <v>0</v>
      </c>
      <c r="AI20">
        <v>1525</v>
      </c>
      <c r="AJ20">
        <v>59.632117999999998</v>
      </c>
      <c r="AK20">
        <v>336</v>
      </c>
      <c r="AL20">
        <v>205</v>
      </c>
      <c r="AM20">
        <v>200.36391699999999</v>
      </c>
      <c r="AN20">
        <v>122.245842</v>
      </c>
      <c r="AO20">
        <v>1</v>
      </c>
      <c r="AP20">
        <v>249451.35183500001</v>
      </c>
      <c r="AQ20">
        <v>87.512420000000006</v>
      </c>
      <c r="AR20">
        <v>0</v>
      </c>
      <c r="AS20">
        <v>0</v>
      </c>
      <c r="AT20">
        <v>115551.042179</v>
      </c>
      <c r="AU20">
        <v>40.537568999999998</v>
      </c>
      <c r="AV20">
        <v>285046.79924099997</v>
      </c>
      <c r="AW20">
        <v>100</v>
      </c>
      <c r="AX20">
        <v>285046.79924099997</v>
      </c>
      <c r="AY20">
        <v>100</v>
      </c>
      <c r="AZ20">
        <v>285046.79924099997</v>
      </c>
      <c r="BA20">
        <v>100</v>
      </c>
      <c r="BB20">
        <v>5346.4904710000001</v>
      </c>
      <c r="BC20" t="s">
        <v>1474</v>
      </c>
      <c r="BD20" t="s">
        <v>1491</v>
      </c>
      <c r="BE20" t="s">
        <v>1479</v>
      </c>
      <c r="BF20" t="s">
        <v>1474</v>
      </c>
      <c r="BG20" t="s">
        <v>1474</v>
      </c>
      <c r="BH20" t="s">
        <v>1474</v>
      </c>
      <c r="BI20" t="s">
        <v>1470</v>
      </c>
      <c r="BJ20" t="s">
        <v>1504</v>
      </c>
      <c r="BK20" t="s">
        <v>1480</v>
      </c>
      <c r="BL20" t="s">
        <v>1470</v>
      </c>
      <c r="BM20" t="s">
        <v>1470</v>
      </c>
      <c r="BN20" t="s">
        <v>1470</v>
      </c>
      <c r="BO20" t="s">
        <v>1471</v>
      </c>
      <c r="BP20" t="s">
        <v>1505</v>
      </c>
      <c r="BQ20" t="s">
        <v>1471</v>
      </c>
      <c r="BR20" t="s">
        <v>1471</v>
      </c>
      <c r="BS20" t="s">
        <v>1471</v>
      </c>
      <c r="BT20" t="s">
        <v>1471</v>
      </c>
      <c r="BU20">
        <v>3357.0658720000001</v>
      </c>
      <c r="BV20">
        <v>285046.79924099997</v>
      </c>
    </row>
    <row r="21" spans="1:74" x14ac:dyDescent="0.35">
      <c r="A21">
        <v>14281</v>
      </c>
      <c r="B21" t="s">
        <v>1385</v>
      </c>
      <c r="C21" t="s">
        <v>375</v>
      </c>
      <c r="D21" t="s">
        <v>376</v>
      </c>
      <c r="E21" t="s">
        <v>1506</v>
      </c>
      <c r="F21" t="s">
        <v>1391</v>
      </c>
      <c r="G21" t="s">
        <v>1387</v>
      </c>
      <c r="H21" t="s">
        <v>780</v>
      </c>
      <c r="I21" t="s">
        <v>1502</v>
      </c>
      <c r="J21">
        <v>1653</v>
      </c>
      <c r="K21">
        <v>1652</v>
      </c>
      <c r="L21">
        <v>42</v>
      </c>
      <c r="M21" t="s">
        <v>1468</v>
      </c>
      <c r="N21" t="s">
        <v>375</v>
      </c>
      <c r="O21">
        <v>79.065064000000007</v>
      </c>
      <c r="P21">
        <v>790650.63830500003</v>
      </c>
      <c r="Q21">
        <v>35385.084999999999</v>
      </c>
      <c r="R21">
        <v>21419.542978000001</v>
      </c>
      <c r="S21">
        <v>33824.39645</v>
      </c>
      <c r="T21">
        <v>20474.816253000001</v>
      </c>
      <c r="U21">
        <v>0</v>
      </c>
      <c r="V21">
        <v>0</v>
      </c>
      <c r="W21">
        <v>0</v>
      </c>
      <c r="X21">
        <v>0</v>
      </c>
      <c r="Y21">
        <v>0</v>
      </c>
      <c r="Z21">
        <v>0</v>
      </c>
      <c r="AA21">
        <v>24140.092213</v>
      </c>
      <c r="AB21">
        <v>2.4140090000000001</v>
      </c>
      <c r="AC21">
        <v>14612.646618000001</v>
      </c>
      <c r="AD21">
        <v>1.461265</v>
      </c>
      <c r="AE21">
        <v>3.0531929999999998</v>
      </c>
      <c r="AF21">
        <v>2042.5011649999999</v>
      </c>
      <c r="AG21">
        <v>0</v>
      </c>
      <c r="AH21">
        <v>0</v>
      </c>
      <c r="AI21">
        <v>1653</v>
      </c>
      <c r="AJ21">
        <v>19.105426999999999</v>
      </c>
      <c r="AK21">
        <v>338</v>
      </c>
      <c r="AL21">
        <v>179</v>
      </c>
      <c r="AM21">
        <v>64.576344000000006</v>
      </c>
      <c r="AN21">
        <v>34.198715</v>
      </c>
      <c r="AO21">
        <v>3</v>
      </c>
      <c r="AP21">
        <v>274633.608159</v>
      </c>
      <c r="AQ21">
        <v>34.735140000000001</v>
      </c>
      <c r="AR21">
        <v>0</v>
      </c>
      <c r="AS21">
        <v>0</v>
      </c>
      <c r="AT21">
        <v>120604.92696899999</v>
      </c>
      <c r="AU21">
        <v>15.253883</v>
      </c>
      <c r="AV21">
        <v>732243.79455800005</v>
      </c>
      <c r="AW21">
        <v>92.612813000000003</v>
      </c>
      <c r="AX21">
        <v>790650.63830500003</v>
      </c>
      <c r="AY21">
        <v>100</v>
      </c>
      <c r="AZ21">
        <v>790650.63830500003</v>
      </c>
      <c r="BA21">
        <v>100</v>
      </c>
      <c r="BB21">
        <v>2089.4184059999998</v>
      </c>
      <c r="BC21" t="s">
        <v>1477</v>
      </c>
      <c r="BD21" t="s">
        <v>1494</v>
      </c>
      <c r="BE21" t="s">
        <v>1477</v>
      </c>
      <c r="BF21" t="s">
        <v>1469</v>
      </c>
      <c r="BG21" t="s">
        <v>1469</v>
      </c>
      <c r="BH21" t="s">
        <v>1469</v>
      </c>
      <c r="BI21" t="s">
        <v>1479</v>
      </c>
      <c r="BJ21" t="s">
        <v>1491</v>
      </c>
      <c r="BK21" t="s">
        <v>1479</v>
      </c>
      <c r="BL21" t="s">
        <v>1474</v>
      </c>
      <c r="BM21" t="s">
        <v>1474</v>
      </c>
      <c r="BN21" t="s">
        <v>1474</v>
      </c>
      <c r="BO21" t="s">
        <v>1471</v>
      </c>
      <c r="BP21" t="s">
        <v>1471</v>
      </c>
      <c r="BQ21" t="s">
        <v>1471</v>
      </c>
      <c r="BR21" t="s">
        <v>1471</v>
      </c>
      <c r="BS21" t="s">
        <v>1471</v>
      </c>
      <c r="BT21" t="s">
        <v>1471</v>
      </c>
      <c r="BU21">
        <v>7662.7133139999996</v>
      </c>
      <c r="BV21">
        <v>790650.63830500003</v>
      </c>
    </row>
    <row r="22" spans="1:74" x14ac:dyDescent="0.35">
      <c r="A22">
        <v>14282</v>
      </c>
      <c r="B22" t="s">
        <v>1385</v>
      </c>
      <c r="C22" t="s">
        <v>289</v>
      </c>
      <c r="D22" t="s">
        <v>290</v>
      </c>
      <c r="E22" t="s">
        <v>1507</v>
      </c>
      <c r="F22" t="s">
        <v>1391</v>
      </c>
      <c r="G22" t="s">
        <v>1387</v>
      </c>
      <c r="H22" t="s">
        <v>927</v>
      </c>
      <c r="I22" t="s">
        <v>1508</v>
      </c>
      <c r="J22">
        <v>1449</v>
      </c>
      <c r="K22">
        <v>1447</v>
      </c>
      <c r="L22">
        <v>42</v>
      </c>
      <c r="M22" t="s">
        <v>1468</v>
      </c>
      <c r="N22" t="s">
        <v>289</v>
      </c>
      <c r="O22">
        <v>10.175777999999999</v>
      </c>
      <c r="P22">
        <v>101757.777825</v>
      </c>
      <c r="Q22">
        <v>0.86152300000000004</v>
      </c>
      <c r="R22">
        <v>0.59538599999999997</v>
      </c>
      <c r="S22">
        <v>0</v>
      </c>
      <c r="T22">
        <v>0</v>
      </c>
      <c r="U22">
        <v>0</v>
      </c>
      <c r="V22">
        <v>0</v>
      </c>
      <c r="W22">
        <v>0</v>
      </c>
      <c r="X22">
        <v>0</v>
      </c>
      <c r="Y22">
        <v>0</v>
      </c>
      <c r="Z22">
        <v>0</v>
      </c>
      <c r="AA22">
        <v>21104.041966000001</v>
      </c>
      <c r="AB22">
        <v>2.1104039999999999</v>
      </c>
      <c r="AC22">
        <v>14584.686915</v>
      </c>
      <c r="AD22">
        <v>1.458469</v>
      </c>
      <c r="AE22">
        <v>20.739487</v>
      </c>
      <c r="AF22">
        <v>0</v>
      </c>
      <c r="AG22">
        <v>0</v>
      </c>
      <c r="AH22">
        <v>0</v>
      </c>
      <c r="AI22">
        <v>1449</v>
      </c>
      <c r="AJ22">
        <v>26.171541000000001</v>
      </c>
      <c r="AK22">
        <v>287</v>
      </c>
      <c r="AL22">
        <v>150</v>
      </c>
      <c r="AM22">
        <v>75.112323000000004</v>
      </c>
      <c r="AN22">
        <v>39.257311999999999</v>
      </c>
      <c r="AO22">
        <v>4</v>
      </c>
      <c r="AP22">
        <v>85800.101708000002</v>
      </c>
      <c r="AQ22">
        <v>84.317978999999994</v>
      </c>
      <c r="AR22">
        <v>0</v>
      </c>
      <c r="AS22">
        <v>0</v>
      </c>
      <c r="AT22">
        <v>81552.066168999998</v>
      </c>
      <c r="AU22">
        <v>80.143325000000004</v>
      </c>
      <c r="AV22">
        <v>101757.777825</v>
      </c>
      <c r="AW22">
        <v>100</v>
      </c>
      <c r="AX22">
        <v>101757.777825</v>
      </c>
      <c r="AY22">
        <v>100</v>
      </c>
      <c r="AZ22">
        <v>101757.777825</v>
      </c>
      <c r="BA22">
        <v>100</v>
      </c>
      <c r="BB22">
        <v>14220.042928999999</v>
      </c>
      <c r="BC22" t="s">
        <v>1470</v>
      </c>
      <c r="BD22" t="s">
        <v>1504</v>
      </c>
      <c r="BE22" t="s">
        <v>1470</v>
      </c>
      <c r="BF22" t="s">
        <v>1470</v>
      </c>
      <c r="BG22" t="s">
        <v>1470</v>
      </c>
      <c r="BH22" t="s">
        <v>1470</v>
      </c>
      <c r="BI22" t="s">
        <v>1474</v>
      </c>
      <c r="BJ22" t="s">
        <v>1491</v>
      </c>
      <c r="BK22" t="s">
        <v>1474</v>
      </c>
      <c r="BL22" t="s">
        <v>1474</v>
      </c>
      <c r="BM22" t="s">
        <v>1474</v>
      </c>
      <c r="BN22" t="s">
        <v>1474</v>
      </c>
      <c r="BO22" t="s">
        <v>1471</v>
      </c>
      <c r="BP22" t="s">
        <v>1509</v>
      </c>
      <c r="BQ22" t="s">
        <v>1471</v>
      </c>
      <c r="BR22" t="s">
        <v>1471</v>
      </c>
      <c r="BS22" t="s">
        <v>1471</v>
      </c>
      <c r="BT22" t="s">
        <v>1471</v>
      </c>
      <c r="BU22">
        <v>2084.3403870000002</v>
      </c>
      <c r="BV22">
        <v>101757.777825</v>
      </c>
    </row>
    <row r="23" spans="1:74" x14ac:dyDescent="0.35">
      <c r="A23">
        <v>14283</v>
      </c>
      <c r="B23" t="s">
        <v>1385</v>
      </c>
      <c r="C23" t="s">
        <v>179</v>
      </c>
      <c r="D23" t="s">
        <v>180</v>
      </c>
      <c r="E23" t="s">
        <v>1510</v>
      </c>
      <c r="F23" t="s">
        <v>1391</v>
      </c>
      <c r="G23" t="s">
        <v>1387</v>
      </c>
      <c r="H23" t="s">
        <v>1091</v>
      </c>
      <c r="I23" t="s">
        <v>1511</v>
      </c>
      <c r="J23">
        <v>1410</v>
      </c>
      <c r="K23">
        <v>1411</v>
      </c>
      <c r="L23">
        <v>42</v>
      </c>
      <c r="M23" t="s">
        <v>1468</v>
      </c>
      <c r="N23" t="s">
        <v>179</v>
      </c>
      <c r="O23">
        <v>16.168945999999998</v>
      </c>
      <c r="P23">
        <v>161689.46256099999</v>
      </c>
      <c r="Q23">
        <v>989.63194999999996</v>
      </c>
      <c r="R23">
        <v>701.36920599999996</v>
      </c>
      <c r="S23">
        <v>0</v>
      </c>
      <c r="T23">
        <v>0</v>
      </c>
      <c r="U23">
        <v>0</v>
      </c>
      <c r="V23">
        <v>0</v>
      </c>
      <c r="W23">
        <v>0</v>
      </c>
      <c r="X23">
        <v>0</v>
      </c>
      <c r="Y23">
        <v>0</v>
      </c>
      <c r="Z23">
        <v>0</v>
      </c>
      <c r="AA23">
        <v>35008.088487000001</v>
      </c>
      <c r="AB23">
        <v>3.5008089999999998</v>
      </c>
      <c r="AC23">
        <v>24810.835213999999</v>
      </c>
      <c r="AD23">
        <v>2.4810840000000001</v>
      </c>
      <c r="AE23">
        <v>21.651434999999999</v>
      </c>
      <c r="AF23">
        <v>0</v>
      </c>
      <c r="AG23">
        <v>0</v>
      </c>
      <c r="AH23">
        <v>0</v>
      </c>
      <c r="AI23">
        <v>1410</v>
      </c>
      <c r="AJ23">
        <v>16.886890999999999</v>
      </c>
      <c r="AK23">
        <v>320</v>
      </c>
      <c r="AL23">
        <v>166</v>
      </c>
      <c r="AM23">
        <v>54.038052999999998</v>
      </c>
      <c r="AN23">
        <v>28.032240000000002</v>
      </c>
      <c r="AO23">
        <v>1</v>
      </c>
      <c r="AP23">
        <v>50586.531074999999</v>
      </c>
      <c r="AQ23">
        <v>31.286225999999999</v>
      </c>
      <c r="AR23">
        <v>27283.307436999999</v>
      </c>
      <c r="AS23">
        <v>16.873892999999999</v>
      </c>
      <c r="AT23">
        <v>161689.46256099999</v>
      </c>
      <c r="AU23">
        <v>100</v>
      </c>
      <c r="AV23">
        <v>161689.46256099999</v>
      </c>
      <c r="AW23">
        <v>100</v>
      </c>
      <c r="AX23">
        <v>161689.46256099999</v>
      </c>
      <c r="AY23">
        <v>100</v>
      </c>
      <c r="AZ23">
        <v>161689.46256099999</v>
      </c>
      <c r="BA23">
        <v>100</v>
      </c>
      <c r="BB23">
        <v>8726.6046900000001</v>
      </c>
      <c r="BC23" t="s">
        <v>1479</v>
      </c>
      <c r="BD23" t="s">
        <v>1479</v>
      </c>
      <c r="BE23" t="s">
        <v>1474</v>
      </c>
      <c r="BF23" t="s">
        <v>1474</v>
      </c>
      <c r="BG23" t="s">
        <v>1474</v>
      </c>
      <c r="BH23" t="s">
        <v>1474</v>
      </c>
      <c r="BI23" t="s">
        <v>1480</v>
      </c>
      <c r="BJ23" t="s">
        <v>1480</v>
      </c>
      <c r="BK23" t="s">
        <v>1470</v>
      </c>
      <c r="BL23" t="s">
        <v>1470</v>
      </c>
      <c r="BM23" t="s">
        <v>1470</v>
      </c>
      <c r="BN23" t="s">
        <v>1470</v>
      </c>
      <c r="BO23" t="s">
        <v>1471</v>
      </c>
      <c r="BP23" t="s">
        <v>1471</v>
      </c>
      <c r="BQ23" t="s">
        <v>1471</v>
      </c>
      <c r="BR23" t="s">
        <v>1471</v>
      </c>
      <c r="BS23" t="s">
        <v>1471</v>
      </c>
      <c r="BT23" t="s">
        <v>1471</v>
      </c>
      <c r="BU23">
        <v>1977.9196750000001</v>
      </c>
      <c r="BV23">
        <v>161689.46256099999</v>
      </c>
    </row>
    <row r="24" spans="1:74" x14ac:dyDescent="0.35">
      <c r="A24">
        <v>14284</v>
      </c>
      <c r="B24" t="s">
        <v>1385</v>
      </c>
      <c r="C24" t="s">
        <v>321</v>
      </c>
      <c r="D24" t="s">
        <v>322</v>
      </c>
      <c r="E24" t="s">
        <v>1512</v>
      </c>
      <c r="F24" t="s">
        <v>1391</v>
      </c>
      <c r="G24" t="s">
        <v>1387</v>
      </c>
      <c r="H24" t="s">
        <v>927</v>
      </c>
      <c r="I24" t="s">
        <v>1508</v>
      </c>
      <c r="J24">
        <v>1470</v>
      </c>
      <c r="K24">
        <v>1471</v>
      </c>
      <c r="L24">
        <v>42</v>
      </c>
      <c r="M24" t="s">
        <v>1468</v>
      </c>
      <c r="N24" t="s">
        <v>321</v>
      </c>
      <c r="O24">
        <v>15.095428</v>
      </c>
      <c r="P24">
        <v>150954.27854699999</v>
      </c>
      <c r="Q24">
        <v>71.658444000000003</v>
      </c>
      <c r="R24">
        <v>48.714101999999997</v>
      </c>
      <c r="S24">
        <v>71.658444000000003</v>
      </c>
      <c r="T24">
        <v>48.714101999999997</v>
      </c>
      <c r="U24">
        <v>0</v>
      </c>
      <c r="V24">
        <v>0</v>
      </c>
      <c r="W24">
        <v>0</v>
      </c>
      <c r="X24">
        <v>0</v>
      </c>
      <c r="Y24">
        <v>0</v>
      </c>
      <c r="Z24">
        <v>0</v>
      </c>
      <c r="AA24">
        <v>43787.572886000002</v>
      </c>
      <c r="AB24">
        <v>4.3787570000000002</v>
      </c>
      <c r="AC24">
        <v>29767.214742</v>
      </c>
      <c r="AD24">
        <v>2.976721</v>
      </c>
      <c r="AE24">
        <v>29.007175</v>
      </c>
      <c r="AF24">
        <v>0</v>
      </c>
      <c r="AG24">
        <v>0</v>
      </c>
      <c r="AH24">
        <v>0</v>
      </c>
      <c r="AI24">
        <v>1470</v>
      </c>
      <c r="AJ24">
        <v>27.926812000000002</v>
      </c>
      <c r="AK24">
        <v>225</v>
      </c>
      <c r="AL24">
        <v>207</v>
      </c>
      <c r="AM24">
        <v>62.835326999999999</v>
      </c>
      <c r="AN24">
        <v>57.808501</v>
      </c>
      <c r="AO24">
        <v>1</v>
      </c>
      <c r="AP24">
        <v>78772.637665000002</v>
      </c>
      <c r="AQ24">
        <v>52.183109999999999</v>
      </c>
      <c r="AR24">
        <v>42100.699638999999</v>
      </c>
      <c r="AS24">
        <v>27.889703000000001</v>
      </c>
      <c r="AT24">
        <v>150954.27854599999</v>
      </c>
      <c r="AU24">
        <v>100</v>
      </c>
      <c r="AV24">
        <v>150954.27854599999</v>
      </c>
      <c r="AW24">
        <v>100</v>
      </c>
      <c r="AX24">
        <v>150954.27854599999</v>
      </c>
      <c r="AY24">
        <v>100</v>
      </c>
      <c r="AZ24">
        <v>150954.27854599999</v>
      </c>
      <c r="BA24">
        <v>100</v>
      </c>
      <c r="BB24">
        <v>9744.6723600000005</v>
      </c>
      <c r="BC24" t="s">
        <v>1474</v>
      </c>
      <c r="BD24" t="s">
        <v>1479</v>
      </c>
      <c r="BE24" t="s">
        <v>1474</v>
      </c>
      <c r="BF24" t="s">
        <v>1474</v>
      </c>
      <c r="BG24" t="s">
        <v>1474</v>
      </c>
      <c r="BH24" t="s">
        <v>1474</v>
      </c>
      <c r="BI24" t="s">
        <v>1470</v>
      </c>
      <c r="BJ24" t="s">
        <v>1480</v>
      </c>
      <c r="BK24" t="s">
        <v>1470</v>
      </c>
      <c r="BL24" t="s">
        <v>1470</v>
      </c>
      <c r="BM24" t="s">
        <v>1470</v>
      </c>
      <c r="BN24" t="s">
        <v>1470</v>
      </c>
      <c r="BO24" t="s">
        <v>1471</v>
      </c>
      <c r="BP24" t="s">
        <v>1471</v>
      </c>
      <c r="BQ24" t="s">
        <v>1471</v>
      </c>
      <c r="BR24" t="s">
        <v>1471</v>
      </c>
      <c r="BS24" t="s">
        <v>1471</v>
      </c>
      <c r="BT24" t="s">
        <v>1471</v>
      </c>
      <c r="BU24">
        <v>2373.644526</v>
      </c>
      <c r="BV24">
        <v>150954.27854699999</v>
      </c>
    </row>
    <row r="25" spans="1:74" x14ac:dyDescent="0.35">
      <c r="A25">
        <v>14285</v>
      </c>
      <c r="B25" t="s">
        <v>1385</v>
      </c>
      <c r="C25" t="s">
        <v>401</v>
      </c>
      <c r="D25" t="s">
        <v>402</v>
      </c>
      <c r="E25" t="s">
        <v>1513</v>
      </c>
      <c r="F25" t="s">
        <v>1391</v>
      </c>
      <c r="G25" t="s">
        <v>1387</v>
      </c>
      <c r="H25" t="s">
        <v>1091</v>
      </c>
      <c r="I25" t="s">
        <v>1511</v>
      </c>
      <c r="J25">
        <v>1464</v>
      </c>
      <c r="K25">
        <v>1462</v>
      </c>
      <c r="L25">
        <v>42</v>
      </c>
      <c r="M25" t="s">
        <v>1468</v>
      </c>
      <c r="N25" t="s">
        <v>401</v>
      </c>
      <c r="O25">
        <v>60.803196</v>
      </c>
      <c r="P25">
        <v>608031.95582799998</v>
      </c>
      <c r="Q25">
        <v>143083.89810600001</v>
      </c>
      <c r="R25">
        <v>97868.603356000007</v>
      </c>
      <c r="S25">
        <v>153705.20176699999</v>
      </c>
      <c r="T25">
        <v>105133.51694</v>
      </c>
      <c r="U25">
        <v>0</v>
      </c>
      <c r="V25">
        <v>0</v>
      </c>
      <c r="W25">
        <v>0</v>
      </c>
      <c r="X25">
        <v>0</v>
      </c>
      <c r="Y25">
        <v>0</v>
      </c>
      <c r="Z25">
        <v>0</v>
      </c>
      <c r="AA25">
        <v>24904.553940000002</v>
      </c>
      <c r="AB25">
        <v>2.4904549999999999</v>
      </c>
      <c r="AC25">
        <v>17034.578618</v>
      </c>
      <c r="AD25">
        <v>1.7034579999999999</v>
      </c>
      <c r="AE25">
        <v>4.0959279999999998</v>
      </c>
      <c r="AF25">
        <v>1546.830909</v>
      </c>
      <c r="AG25">
        <v>0</v>
      </c>
      <c r="AH25">
        <v>0</v>
      </c>
      <c r="AI25">
        <v>1464</v>
      </c>
      <c r="AJ25">
        <v>62.793092999999999</v>
      </c>
      <c r="AK25">
        <v>274</v>
      </c>
      <c r="AL25">
        <v>193</v>
      </c>
      <c r="AM25">
        <v>172.05307500000001</v>
      </c>
      <c r="AN25">
        <v>121.19067</v>
      </c>
      <c r="AO25">
        <v>1</v>
      </c>
      <c r="AP25">
        <v>337942.65990000003</v>
      </c>
      <c r="AQ25">
        <v>55.579752999999997</v>
      </c>
      <c r="AR25">
        <v>381691.73687000002</v>
      </c>
      <c r="AS25">
        <v>62.774946999999997</v>
      </c>
      <c r="AT25">
        <v>607697.63323799998</v>
      </c>
      <c r="AU25">
        <v>99.945015999999995</v>
      </c>
      <c r="AV25">
        <v>485134.60499800002</v>
      </c>
      <c r="AW25">
        <v>79.787682000000004</v>
      </c>
      <c r="AX25">
        <v>608031.95582799998</v>
      </c>
      <c r="AY25">
        <v>100</v>
      </c>
      <c r="AZ25">
        <v>607418.18894599995</v>
      </c>
      <c r="BA25">
        <v>99.899056999999999</v>
      </c>
      <c r="BB25">
        <v>2404.4788699999999</v>
      </c>
      <c r="BC25" t="s">
        <v>1469</v>
      </c>
      <c r="BD25" t="s">
        <v>1469</v>
      </c>
      <c r="BE25" t="s">
        <v>1469</v>
      </c>
      <c r="BF25" t="s">
        <v>1469</v>
      </c>
      <c r="BG25" t="s">
        <v>1469</v>
      </c>
      <c r="BH25" t="s">
        <v>1469</v>
      </c>
      <c r="BI25" t="s">
        <v>1470</v>
      </c>
      <c r="BJ25" t="s">
        <v>1470</v>
      </c>
      <c r="BK25" t="s">
        <v>1470</v>
      </c>
      <c r="BL25" t="s">
        <v>1470</v>
      </c>
      <c r="BM25" t="s">
        <v>1470</v>
      </c>
      <c r="BN25" t="s">
        <v>1470</v>
      </c>
      <c r="BO25" t="s">
        <v>1471</v>
      </c>
      <c r="BP25" t="s">
        <v>1471</v>
      </c>
      <c r="BQ25" t="s">
        <v>1471</v>
      </c>
      <c r="BR25" t="s">
        <v>1471</v>
      </c>
      <c r="BS25" t="s">
        <v>1471</v>
      </c>
      <c r="BT25" t="s">
        <v>1471</v>
      </c>
      <c r="BU25">
        <v>7461.361304</v>
      </c>
      <c r="BV25">
        <v>608031.95582799998</v>
      </c>
    </row>
    <row r="26" spans="1:74" x14ac:dyDescent="0.35">
      <c r="A26">
        <v>14286</v>
      </c>
      <c r="B26" t="s">
        <v>1385</v>
      </c>
      <c r="C26" t="s">
        <v>319</v>
      </c>
      <c r="D26" t="s">
        <v>320</v>
      </c>
      <c r="E26" t="s">
        <v>1514</v>
      </c>
      <c r="F26" t="s">
        <v>1391</v>
      </c>
      <c r="G26" t="s">
        <v>1387</v>
      </c>
      <c r="H26" t="s">
        <v>1091</v>
      </c>
      <c r="I26" t="s">
        <v>1511</v>
      </c>
      <c r="J26">
        <v>1914</v>
      </c>
      <c r="K26">
        <v>1918</v>
      </c>
      <c r="L26">
        <v>42</v>
      </c>
      <c r="M26" t="s">
        <v>1468</v>
      </c>
      <c r="N26" t="s">
        <v>319</v>
      </c>
      <c r="O26">
        <v>52.211433999999997</v>
      </c>
      <c r="P26">
        <v>522114.34027300001</v>
      </c>
      <c r="Q26">
        <v>13433.956923</v>
      </c>
      <c r="R26">
        <v>7004.1485519999997</v>
      </c>
      <c r="S26">
        <v>21318.963984000002</v>
      </c>
      <c r="T26">
        <v>11115.205414</v>
      </c>
      <c r="U26">
        <v>0</v>
      </c>
      <c r="V26">
        <v>0</v>
      </c>
      <c r="W26">
        <v>0</v>
      </c>
      <c r="X26">
        <v>0</v>
      </c>
      <c r="Y26">
        <v>0</v>
      </c>
      <c r="Z26">
        <v>0</v>
      </c>
      <c r="AA26">
        <v>31855.297892999999</v>
      </c>
      <c r="AB26">
        <v>3.18553</v>
      </c>
      <c r="AC26">
        <v>16608.601612999999</v>
      </c>
      <c r="AD26">
        <v>1.66086</v>
      </c>
      <c r="AE26">
        <v>6.1012110000000002</v>
      </c>
      <c r="AF26">
        <v>0</v>
      </c>
      <c r="AG26">
        <v>0</v>
      </c>
      <c r="AH26">
        <v>0</v>
      </c>
      <c r="AI26">
        <v>1914</v>
      </c>
      <c r="AJ26">
        <v>41.631756000000003</v>
      </c>
      <c r="AK26">
        <v>444</v>
      </c>
      <c r="AL26">
        <v>285</v>
      </c>
      <c r="AM26">
        <v>184.84499700000001</v>
      </c>
      <c r="AN26">
        <v>118.650505</v>
      </c>
      <c r="AO26">
        <v>1</v>
      </c>
      <c r="AP26">
        <v>128931.86757</v>
      </c>
      <c r="AQ26">
        <v>24.694182000000001</v>
      </c>
      <c r="AR26">
        <v>217151.826424</v>
      </c>
      <c r="AS26">
        <v>41.590857</v>
      </c>
      <c r="AT26">
        <v>516735.53778900002</v>
      </c>
      <c r="AU26">
        <v>98.969803999999996</v>
      </c>
      <c r="AV26">
        <v>522114.34027300001</v>
      </c>
      <c r="AW26">
        <v>100</v>
      </c>
      <c r="AX26">
        <v>522114.34027300001</v>
      </c>
      <c r="AY26">
        <v>100</v>
      </c>
      <c r="AZ26">
        <v>171655.35793500001</v>
      </c>
      <c r="BA26">
        <v>32.876967</v>
      </c>
      <c r="BB26">
        <v>3673.5248449999999</v>
      </c>
      <c r="BC26" t="s">
        <v>1479</v>
      </c>
      <c r="BD26" t="s">
        <v>1479</v>
      </c>
      <c r="BE26" t="s">
        <v>1474</v>
      </c>
      <c r="BF26" t="s">
        <v>1474</v>
      </c>
      <c r="BG26" t="s">
        <v>1474</v>
      </c>
      <c r="BH26" t="s">
        <v>1479</v>
      </c>
      <c r="BI26" t="s">
        <v>1480</v>
      </c>
      <c r="BJ26" t="s">
        <v>1480</v>
      </c>
      <c r="BK26" t="s">
        <v>1470</v>
      </c>
      <c r="BL26" t="s">
        <v>1470</v>
      </c>
      <c r="BM26" t="s">
        <v>1470</v>
      </c>
      <c r="BN26" t="s">
        <v>1480</v>
      </c>
      <c r="BO26" t="s">
        <v>1471</v>
      </c>
      <c r="BP26" t="s">
        <v>1471</v>
      </c>
      <c r="BQ26" t="s">
        <v>1471</v>
      </c>
      <c r="BR26" t="s">
        <v>1471</v>
      </c>
      <c r="BS26" t="s">
        <v>1471</v>
      </c>
      <c r="BT26" t="s">
        <v>1471</v>
      </c>
      <c r="BU26">
        <v>7428.6771749999998</v>
      </c>
      <c r="BV26">
        <v>522114.34027300001</v>
      </c>
    </row>
    <row r="27" spans="1:74" x14ac:dyDescent="0.35">
      <c r="A27">
        <v>14287</v>
      </c>
      <c r="B27" t="s">
        <v>1385</v>
      </c>
      <c r="C27" t="s">
        <v>397</v>
      </c>
      <c r="D27" t="s">
        <v>398</v>
      </c>
      <c r="E27" t="s">
        <v>1515</v>
      </c>
      <c r="F27" t="s">
        <v>1391</v>
      </c>
      <c r="G27" t="s">
        <v>1387</v>
      </c>
      <c r="H27" t="s">
        <v>1091</v>
      </c>
      <c r="I27" t="s">
        <v>1511</v>
      </c>
      <c r="J27">
        <v>2019</v>
      </c>
      <c r="K27">
        <v>2015</v>
      </c>
      <c r="L27">
        <v>42</v>
      </c>
      <c r="M27" t="s">
        <v>1468</v>
      </c>
      <c r="N27" t="s">
        <v>397</v>
      </c>
      <c r="O27">
        <v>61.612110999999999</v>
      </c>
      <c r="P27">
        <v>616121.10991400003</v>
      </c>
      <c r="Q27">
        <v>84539.729040999999</v>
      </c>
      <c r="R27">
        <v>41955.200516999997</v>
      </c>
      <c r="S27">
        <v>81217.899399999995</v>
      </c>
      <c r="T27">
        <v>40306.649826000001</v>
      </c>
      <c r="U27">
        <v>0</v>
      </c>
      <c r="V27">
        <v>0</v>
      </c>
      <c r="W27">
        <v>0</v>
      </c>
      <c r="X27">
        <v>0</v>
      </c>
      <c r="Y27">
        <v>0</v>
      </c>
      <c r="Z27">
        <v>0</v>
      </c>
      <c r="AA27">
        <v>44762.113715</v>
      </c>
      <c r="AB27">
        <v>4.4762110000000002</v>
      </c>
      <c r="AC27">
        <v>22214.448494</v>
      </c>
      <c r="AD27">
        <v>2.2214450000000001</v>
      </c>
      <c r="AE27">
        <v>7.2651490000000001</v>
      </c>
      <c r="AF27">
        <v>213.191722</v>
      </c>
      <c r="AG27">
        <v>142.61067199999999</v>
      </c>
      <c r="AH27">
        <v>66.893157000000002</v>
      </c>
      <c r="AI27">
        <v>2019</v>
      </c>
      <c r="AJ27">
        <v>70.907910000000001</v>
      </c>
      <c r="AK27">
        <v>442</v>
      </c>
      <c r="AL27">
        <v>302</v>
      </c>
      <c r="AM27">
        <v>313.41296399999999</v>
      </c>
      <c r="AN27">
        <v>214.14188899999999</v>
      </c>
      <c r="AO27">
        <v>1</v>
      </c>
      <c r="AP27">
        <v>548047.74673899997</v>
      </c>
      <c r="AQ27">
        <v>88.951301999999998</v>
      </c>
      <c r="AR27">
        <v>436585.27328600001</v>
      </c>
      <c r="AS27">
        <v>70.860301000000007</v>
      </c>
      <c r="AT27">
        <v>616121.10991300002</v>
      </c>
      <c r="AU27">
        <v>100</v>
      </c>
      <c r="AV27">
        <v>616121.10991300002</v>
      </c>
      <c r="AW27">
        <v>100</v>
      </c>
      <c r="AX27">
        <v>616121.10991300002</v>
      </c>
      <c r="AY27">
        <v>100</v>
      </c>
      <c r="AZ27">
        <v>228887.910454</v>
      </c>
      <c r="BA27">
        <v>37.149824000000002</v>
      </c>
      <c r="BB27">
        <v>3270.4609</v>
      </c>
      <c r="BC27" t="s">
        <v>1474</v>
      </c>
      <c r="BD27" t="s">
        <v>1474</v>
      </c>
      <c r="BE27" t="s">
        <v>1474</v>
      </c>
      <c r="BF27" t="s">
        <v>1474</v>
      </c>
      <c r="BG27" t="s">
        <v>1474</v>
      </c>
      <c r="BH27" t="s">
        <v>1479</v>
      </c>
      <c r="BI27" t="s">
        <v>1470</v>
      </c>
      <c r="BJ27" t="s">
        <v>1470</v>
      </c>
      <c r="BK27" t="s">
        <v>1470</v>
      </c>
      <c r="BL27" t="s">
        <v>1470</v>
      </c>
      <c r="BM27" t="s">
        <v>1470</v>
      </c>
      <c r="BN27" t="s">
        <v>1480</v>
      </c>
      <c r="BO27" t="s">
        <v>1471</v>
      </c>
      <c r="BP27" t="s">
        <v>1471</v>
      </c>
      <c r="BQ27" t="s">
        <v>1471</v>
      </c>
      <c r="BR27" t="s">
        <v>1471</v>
      </c>
      <c r="BS27" t="s">
        <v>1471</v>
      </c>
      <c r="BT27" t="s">
        <v>1471</v>
      </c>
      <c r="BU27">
        <v>6104.92544</v>
      </c>
      <c r="BV27">
        <v>616121.10991400003</v>
      </c>
    </row>
    <row r="28" spans="1:74" x14ac:dyDescent="0.35">
      <c r="A28">
        <v>14288</v>
      </c>
      <c r="B28" t="s">
        <v>1385</v>
      </c>
      <c r="C28" t="s">
        <v>197</v>
      </c>
      <c r="D28" t="s">
        <v>198</v>
      </c>
      <c r="E28" t="s">
        <v>1516</v>
      </c>
      <c r="F28" t="s">
        <v>1391</v>
      </c>
      <c r="G28" t="s">
        <v>1387</v>
      </c>
      <c r="H28" t="s">
        <v>1091</v>
      </c>
      <c r="I28" t="s">
        <v>1511</v>
      </c>
      <c r="J28">
        <v>2376</v>
      </c>
      <c r="K28">
        <v>2379</v>
      </c>
      <c r="L28">
        <v>42</v>
      </c>
      <c r="M28" t="s">
        <v>1468</v>
      </c>
      <c r="N28" t="s">
        <v>197</v>
      </c>
      <c r="O28">
        <v>17.736868000000001</v>
      </c>
      <c r="P28">
        <v>177368.681988</v>
      </c>
      <c r="Q28">
        <v>1207.9736</v>
      </c>
      <c r="R28">
        <v>507.76528000000002</v>
      </c>
      <c r="S28">
        <v>1032.3815999999999</v>
      </c>
      <c r="T28">
        <v>433.95611600000001</v>
      </c>
      <c r="U28">
        <v>0</v>
      </c>
      <c r="V28">
        <v>0</v>
      </c>
      <c r="W28">
        <v>0</v>
      </c>
      <c r="X28">
        <v>0</v>
      </c>
      <c r="Y28">
        <v>0</v>
      </c>
      <c r="Z28">
        <v>0</v>
      </c>
      <c r="AA28">
        <v>31361.234218000001</v>
      </c>
      <c r="AB28">
        <v>3.136123</v>
      </c>
      <c r="AC28">
        <v>13182.528044999999</v>
      </c>
      <c r="AD28">
        <v>1.3182529999999999</v>
      </c>
      <c r="AE28">
        <v>17.681381999999999</v>
      </c>
      <c r="AF28">
        <v>0</v>
      </c>
      <c r="AG28">
        <v>0</v>
      </c>
      <c r="AH28">
        <v>0</v>
      </c>
      <c r="AI28">
        <v>2376</v>
      </c>
      <c r="AJ28">
        <v>32.773313999999999</v>
      </c>
      <c r="AK28">
        <v>522</v>
      </c>
      <c r="AL28">
        <v>195</v>
      </c>
      <c r="AM28">
        <v>171.076697</v>
      </c>
      <c r="AN28">
        <v>63.907961999999998</v>
      </c>
      <c r="AO28">
        <v>1</v>
      </c>
      <c r="AP28">
        <v>38730.154342000002</v>
      </c>
      <c r="AQ28">
        <v>21.83596</v>
      </c>
      <c r="AR28">
        <v>57936.275345000002</v>
      </c>
      <c r="AS28">
        <v>32.664321000000001</v>
      </c>
      <c r="AT28">
        <v>177368.681988</v>
      </c>
      <c r="AU28">
        <v>100</v>
      </c>
      <c r="AV28">
        <v>177368.681988</v>
      </c>
      <c r="AW28">
        <v>100</v>
      </c>
      <c r="AX28">
        <v>177368.681988</v>
      </c>
      <c r="AY28">
        <v>100</v>
      </c>
      <c r="AZ28">
        <v>21995.661324000001</v>
      </c>
      <c r="BA28">
        <v>12.401096000000001</v>
      </c>
      <c r="BB28">
        <v>13412.740062000001</v>
      </c>
      <c r="BC28" t="s">
        <v>1480</v>
      </c>
      <c r="BD28" t="s">
        <v>1480</v>
      </c>
      <c r="BE28" t="s">
        <v>1470</v>
      </c>
      <c r="BF28" t="s">
        <v>1470</v>
      </c>
      <c r="BG28" t="s">
        <v>1470</v>
      </c>
      <c r="BH28" t="s">
        <v>1480</v>
      </c>
      <c r="BI28" t="s">
        <v>1480</v>
      </c>
      <c r="BJ28" t="s">
        <v>1480</v>
      </c>
      <c r="BK28" t="s">
        <v>1470</v>
      </c>
      <c r="BL28" t="s">
        <v>1470</v>
      </c>
      <c r="BM28" t="s">
        <v>1470</v>
      </c>
      <c r="BN28" t="s">
        <v>1480</v>
      </c>
      <c r="BO28" t="s">
        <v>1471</v>
      </c>
      <c r="BP28" t="s">
        <v>1471</v>
      </c>
      <c r="BQ28" t="s">
        <v>1471</v>
      </c>
      <c r="BR28" t="s">
        <v>1471</v>
      </c>
      <c r="BS28" t="s">
        <v>1471</v>
      </c>
      <c r="BT28" t="s">
        <v>1471</v>
      </c>
      <c r="BU28">
        <v>2148.0398799999998</v>
      </c>
      <c r="BV28">
        <v>177368.681988</v>
      </c>
    </row>
    <row r="29" spans="1:74" x14ac:dyDescent="0.35">
      <c r="A29">
        <v>14289</v>
      </c>
      <c r="B29" t="s">
        <v>1385</v>
      </c>
      <c r="C29" t="s">
        <v>191</v>
      </c>
      <c r="D29" t="s">
        <v>192</v>
      </c>
      <c r="E29" t="s">
        <v>1517</v>
      </c>
      <c r="F29" t="s">
        <v>1391</v>
      </c>
      <c r="G29" t="s">
        <v>1387</v>
      </c>
      <c r="H29" t="s">
        <v>1015</v>
      </c>
      <c r="I29" t="s">
        <v>1489</v>
      </c>
      <c r="J29">
        <v>1651</v>
      </c>
      <c r="K29">
        <v>1652</v>
      </c>
      <c r="L29">
        <v>42</v>
      </c>
      <c r="M29" t="s">
        <v>1468</v>
      </c>
      <c r="N29" t="s">
        <v>191</v>
      </c>
      <c r="O29">
        <v>12.444134</v>
      </c>
      <c r="P29">
        <v>124441.344461</v>
      </c>
      <c r="Q29">
        <v>0</v>
      </c>
      <c r="R29">
        <v>0</v>
      </c>
      <c r="S29">
        <v>0</v>
      </c>
      <c r="T29">
        <v>0</v>
      </c>
      <c r="U29">
        <v>0</v>
      </c>
      <c r="V29">
        <v>0</v>
      </c>
      <c r="W29">
        <v>0</v>
      </c>
      <c r="X29">
        <v>0</v>
      </c>
      <c r="Y29">
        <v>0</v>
      </c>
      <c r="Z29">
        <v>0</v>
      </c>
      <c r="AA29">
        <v>33680.034803000002</v>
      </c>
      <c r="AB29">
        <v>3.3680029999999999</v>
      </c>
      <c r="AC29">
        <v>20387.430268</v>
      </c>
      <c r="AD29">
        <v>2.0387430000000002</v>
      </c>
      <c r="AE29">
        <v>27.064989000000001</v>
      </c>
      <c r="AF29">
        <v>0</v>
      </c>
      <c r="AG29">
        <v>0</v>
      </c>
      <c r="AH29">
        <v>0</v>
      </c>
      <c r="AI29">
        <v>1651</v>
      </c>
      <c r="AJ29">
        <v>27.659191</v>
      </c>
      <c r="AK29">
        <v>164</v>
      </c>
      <c r="AL29">
        <v>147</v>
      </c>
      <c r="AM29">
        <v>45.361074000000002</v>
      </c>
      <c r="AN29">
        <v>40.659011</v>
      </c>
      <c r="AO29">
        <v>5</v>
      </c>
      <c r="AP29">
        <v>12511.983113</v>
      </c>
      <c r="AQ29">
        <v>10.054523</v>
      </c>
      <c r="AR29">
        <v>34361.673175000004</v>
      </c>
      <c r="AS29">
        <v>27.612746999999999</v>
      </c>
      <c r="AT29">
        <v>124441.344461</v>
      </c>
      <c r="AU29">
        <v>100</v>
      </c>
      <c r="AV29">
        <v>124441.344461</v>
      </c>
      <c r="AW29">
        <v>100</v>
      </c>
      <c r="AX29">
        <v>124441.344461</v>
      </c>
      <c r="AY29">
        <v>100</v>
      </c>
      <c r="AZ29">
        <v>124441.344461</v>
      </c>
      <c r="BA29">
        <v>100</v>
      </c>
      <c r="BB29">
        <v>13275.331172</v>
      </c>
      <c r="BC29" t="s">
        <v>1480</v>
      </c>
      <c r="BD29" t="s">
        <v>1480</v>
      </c>
      <c r="BE29" t="s">
        <v>1470</v>
      </c>
      <c r="BF29" t="s">
        <v>1470</v>
      </c>
      <c r="BG29" t="s">
        <v>1470</v>
      </c>
      <c r="BH29" t="s">
        <v>1470</v>
      </c>
      <c r="BI29" t="s">
        <v>1479</v>
      </c>
      <c r="BJ29" t="s">
        <v>1479</v>
      </c>
      <c r="BK29" t="s">
        <v>1474</v>
      </c>
      <c r="BL29" t="s">
        <v>1474</v>
      </c>
      <c r="BM29" t="s">
        <v>1474</v>
      </c>
      <c r="BN29" t="s">
        <v>1474</v>
      </c>
      <c r="BO29" t="s">
        <v>1471</v>
      </c>
      <c r="BP29" t="s">
        <v>1471</v>
      </c>
      <c r="BQ29" t="s">
        <v>1471</v>
      </c>
      <c r="BR29" t="s">
        <v>1471</v>
      </c>
      <c r="BS29" t="s">
        <v>1471</v>
      </c>
      <c r="BT29" t="s">
        <v>1471</v>
      </c>
      <c r="BU29">
        <v>1939.0601160000001</v>
      </c>
      <c r="BV29">
        <v>124441.344461</v>
      </c>
    </row>
    <row r="30" spans="1:74" x14ac:dyDescent="0.35">
      <c r="A30">
        <v>14290</v>
      </c>
      <c r="B30" t="s">
        <v>1385</v>
      </c>
      <c r="C30" t="s">
        <v>71</v>
      </c>
      <c r="D30" t="s">
        <v>72</v>
      </c>
      <c r="E30" t="s">
        <v>1518</v>
      </c>
      <c r="F30" t="s">
        <v>1391</v>
      </c>
      <c r="G30" t="s">
        <v>1387</v>
      </c>
      <c r="H30" t="s">
        <v>1015</v>
      </c>
      <c r="I30" t="s">
        <v>1489</v>
      </c>
      <c r="J30">
        <v>1817</v>
      </c>
      <c r="K30">
        <v>1817</v>
      </c>
      <c r="L30">
        <v>42</v>
      </c>
      <c r="M30" t="s">
        <v>1468</v>
      </c>
      <c r="N30" t="s">
        <v>71</v>
      </c>
      <c r="O30">
        <v>14.758464</v>
      </c>
      <c r="P30">
        <v>147584.63722</v>
      </c>
      <c r="Q30">
        <v>0</v>
      </c>
      <c r="R30">
        <v>0</v>
      </c>
      <c r="S30">
        <v>0</v>
      </c>
      <c r="T30">
        <v>0</v>
      </c>
      <c r="U30">
        <v>0</v>
      </c>
      <c r="V30">
        <v>0</v>
      </c>
      <c r="W30">
        <v>0</v>
      </c>
      <c r="X30">
        <v>0</v>
      </c>
      <c r="Y30">
        <v>0</v>
      </c>
      <c r="Z30">
        <v>0</v>
      </c>
      <c r="AA30">
        <v>38894.795286</v>
      </c>
      <c r="AB30">
        <v>3.8894799999999998</v>
      </c>
      <c r="AC30">
        <v>21406.051340999999</v>
      </c>
      <c r="AD30">
        <v>2.1406049999999999</v>
      </c>
      <c r="AE30">
        <v>26.354230000000001</v>
      </c>
      <c r="AF30">
        <v>132.84042400000001</v>
      </c>
      <c r="AG30">
        <v>0</v>
      </c>
      <c r="AH30">
        <v>0</v>
      </c>
      <c r="AI30">
        <v>1817</v>
      </c>
      <c r="AJ30">
        <v>1.360754</v>
      </c>
      <c r="AK30">
        <v>56</v>
      </c>
      <c r="AL30">
        <v>176</v>
      </c>
      <c r="AM30">
        <v>0.76202199999999998</v>
      </c>
      <c r="AN30">
        <v>2.394927</v>
      </c>
      <c r="AO30">
        <v>4</v>
      </c>
      <c r="AP30">
        <v>0</v>
      </c>
      <c r="AQ30">
        <v>0</v>
      </c>
      <c r="AR30">
        <v>1989.7440349999999</v>
      </c>
      <c r="AS30">
        <v>1.3482050000000001</v>
      </c>
      <c r="AT30">
        <v>147584.63722</v>
      </c>
      <c r="AU30">
        <v>100</v>
      </c>
      <c r="AV30">
        <v>147584.63722</v>
      </c>
      <c r="AW30">
        <v>100</v>
      </c>
      <c r="AX30">
        <v>147584.63722</v>
      </c>
      <c r="AY30">
        <v>100</v>
      </c>
      <c r="AZ30">
        <v>147584.63722</v>
      </c>
      <c r="BA30">
        <v>100</v>
      </c>
      <c r="BB30">
        <v>12311.579308</v>
      </c>
      <c r="BC30" t="s">
        <v>1504</v>
      </c>
      <c r="BD30" t="s">
        <v>1504</v>
      </c>
      <c r="BE30" t="s">
        <v>1470</v>
      </c>
      <c r="BF30" t="s">
        <v>1470</v>
      </c>
      <c r="BG30" t="s">
        <v>1470</v>
      </c>
      <c r="BH30" t="s">
        <v>1470</v>
      </c>
      <c r="BI30" t="s">
        <v>1491</v>
      </c>
      <c r="BJ30" t="s">
        <v>1491</v>
      </c>
      <c r="BK30" t="s">
        <v>1474</v>
      </c>
      <c r="BL30" t="s">
        <v>1474</v>
      </c>
      <c r="BM30" t="s">
        <v>1474</v>
      </c>
      <c r="BN30" t="s">
        <v>1474</v>
      </c>
      <c r="BO30" t="s">
        <v>1509</v>
      </c>
      <c r="BP30" t="s">
        <v>1509</v>
      </c>
      <c r="BQ30" t="s">
        <v>1471</v>
      </c>
      <c r="BR30" t="s">
        <v>1471</v>
      </c>
      <c r="BS30" t="s">
        <v>1471</v>
      </c>
      <c r="BT30" t="s">
        <v>1471</v>
      </c>
      <c r="BU30">
        <v>2257.974514</v>
      </c>
      <c r="BV30">
        <v>147584.63722</v>
      </c>
    </row>
    <row r="31" spans="1:74" x14ac:dyDescent="0.35">
      <c r="A31">
        <v>14291</v>
      </c>
      <c r="B31" t="s">
        <v>1385</v>
      </c>
      <c r="C31" t="s">
        <v>223</v>
      </c>
      <c r="D31" t="s">
        <v>224</v>
      </c>
      <c r="E31" t="s">
        <v>1519</v>
      </c>
      <c r="F31" t="s">
        <v>1391</v>
      </c>
      <c r="G31" t="s">
        <v>1387</v>
      </c>
      <c r="H31" t="s">
        <v>1015</v>
      </c>
      <c r="I31" t="s">
        <v>1489</v>
      </c>
      <c r="J31">
        <v>1783</v>
      </c>
      <c r="K31">
        <v>1784</v>
      </c>
      <c r="L31">
        <v>42</v>
      </c>
      <c r="M31" t="s">
        <v>1468</v>
      </c>
      <c r="N31" t="s">
        <v>223</v>
      </c>
      <c r="O31">
        <v>19.655386</v>
      </c>
      <c r="P31">
        <v>196553.85678100001</v>
      </c>
      <c r="Q31">
        <v>0</v>
      </c>
      <c r="R31">
        <v>0</v>
      </c>
      <c r="S31">
        <v>0</v>
      </c>
      <c r="T31">
        <v>0</v>
      </c>
      <c r="U31">
        <v>0</v>
      </c>
      <c r="V31">
        <v>0</v>
      </c>
      <c r="W31">
        <v>0</v>
      </c>
      <c r="X31">
        <v>0</v>
      </c>
      <c r="Y31">
        <v>0</v>
      </c>
      <c r="Z31">
        <v>0</v>
      </c>
      <c r="AA31">
        <v>38359.892161000003</v>
      </c>
      <c r="AB31">
        <v>3.8359890000000001</v>
      </c>
      <c r="AC31">
        <v>21502.181704999999</v>
      </c>
      <c r="AD31">
        <v>2.1502180000000002</v>
      </c>
      <c r="AE31">
        <v>19.516224000000001</v>
      </c>
      <c r="AF31">
        <v>0</v>
      </c>
      <c r="AG31">
        <v>0</v>
      </c>
      <c r="AH31">
        <v>0</v>
      </c>
      <c r="AI31">
        <v>1783</v>
      </c>
      <c r="AJ31">
        <v>38.440534999999997</v>
      </c>
      <c r="AK31">
        <v>74</v>
      </c>
      <c r="AL31">
        <v>138</v>
      </c>
      <c r="AM31">
        <v>28.445996000000001</v>
      </c>
      <c r="AN31">
        <v>53.047938000000002</v>
      </c>
      <c r="AO31">
        <v>5</v>
      </c>
      <c r="AP31">
        <v>30636.592268</v>
      </c>
      <c r="AQ31">
        <v>15.586869</v>
      </c>
      <c r="AR31">
        <v>75381.856474</v>
      </c>
      <c r="AS31">
        <v>38.351756000000002</v>
      </c>
      <c r="AT31">
        <v>196553.85678100001</v>
      </c>
      <c r="AU31">
        <v>100</v>
      </c>
      <c r="AV31">
        <v>196553.85678100001</v>
      </c>
      <c r="AW31">
        <v>100</v>
      </c>
      <c r="AX31">
        <v>196553.85678100001</v>
      </c>
      <c r="AY31">
        <v>100</v>
      </c>
      <c r="AZ31">
        <v>196553.85678100001</v>
      </c>
      <c r="BA31">
        <v>100</v>
      </c>
      <c r="BB31">
        <v>9076.3925980000004</v>
      </c>
      <c r="BC31" t="s">
        <v>1479</v>
      </c>
      <c r="BD31" t="s">
        <v>1479</v>
      </c>
      <c r="BE31" t="s">
        <v>1474</v>
      </c>
      <c r="BF31" t="s">
        <v>1474</v>
      </c>
      <c r="BG31" t="s">
        <v>1474</v>
      </c>
      <c r="BH31" t="s">
        <v>1474</v>
      </c>
      <c r="BI31" t="s">
        <v>1479</v>
      </c>
      <c r="BJ31" t="s">
        <v>1479</v>
      </c>
      <c r="BK31" t="s">
        <v>1474</v>
      </c>
      <c r="BL31" t="s">
        <v>1474</v>
      </c>
      <c r="BM31" t="s">
        <v>1474</v>
      </c>
      <c r="BN31" t="s">
        <v>1474</v>
      </c>
      <c r="BO31" t="s">
        <v>1471</v>
      </c>
      <c r="BP31" t="s">
        <v>1471</v>
      </c>
      <c r="BQ31" t="s">
        <v>1471</v>
      </c>
      <c r="BR31" t="s">
        <v>1471</v>
      </c>
      <c r="BS31" t="s">
        <v>1471</v>
      </c>
      <c r="BT31" t="s">
        <v>1471</v>
      </c>
      <c r="BU31">
        <v>2754.3921540000001</v>
      </c>
      <c r="BV31">
        <v>196553.85678100001</v>
      </c>
    </row>
    <row r="32" spans="1:74" x14ac:dyDescent="0.35">
      <c r="A32">
        <v>14292</v>
      </c>
      <c r="B32" t="s">
        <v>1385</v>
      </c>
      <c r="C32" t="s">
        <v>245</v>
      </c>
      <c r="D32" t="s">
        <v>246</v>
      </c>
      <c r="E32" t="s">
        <v>1520</v>
      </c>
      <c r="F32" t="s">
        <v>1391</v>
      </c>
      <c r="G32" t="s">
        <v>1387</v>
      </c>
      <c r="H32" t="s">
        <v>1158</v>
      </c>
      <c r="I32" t="s">
        <v>1521</v>
      </c>
      <c r="J32">
        <v>1851</v>
      </c>
      <c r="K32">
        <v>1850</v>
      </c>
      <c r="L32">
        <v>42</v>
      </c>
      <c r="M32" t="s">
        <v>1468</v>
      </c>
      <c r="N32" t="s">
        <v>245</v>
      </c>
      <c r="O32">
        <v>11.912084</v>
      </c>
      <c r="P32">
        <v>119120.842787</v>
      </c>
      <c r="Q32">
        <v>597.829339</v>
      </c>
      <c r="R32">
        <v>323.15099400000003</v>
      </c>
      <c r="S32">
        <v>82.515236000000002</v>
      </c>
      <c r="T32">
        <v>44.602829999999997</v>
      </c>
      <c r="U32">
        <v>0</v>
      </c>
      <c r="V32">
        <v>0</v>
      </c>
      <c r="W32">
        <v>0</v>
      </c>
      <c r="X32">
        <v>0</v>
      </c>
      <c r="Y32">
        <v>0</v>
      </c>
      <c r="Z32">
        <v>0</v>
      </c>
      <c r="AA32">
        <v>32853.537289</v>
      </c>
      <c r="AB32">
        <v>3.2853539999999999</v>
      </c>
      <c r="AC32">
        <v>17758.668805000001</v>
      </c>
      <c r="AD32">
        <v>1.7758670000000001</v>
      </c>
      <c r="AE32">
        <v>27.580007999999999</v>
      </c>
      <c r="AF32">
        <v>0</v>
      </c>
      <c r="AG32">
        <v>0</v>
      </c>
      <c r="AH32">
        <v>0</v>
      </c>
      <c r="AI32">
        <v>1851</v>
      </c>
      <c r="AJ32">
        <v>55.422190000000001</v>
      </c>
      <c r="AK32">
        <v>157</v>
      </c>
      <c r="AL32">
        <v>156</v>
      </c>
      <c r="AM32">
        <v>87.012838000000002</v>
      </c>
      <c r="AN32">
        <v>86.458616000000006</v>
      </c>
      <c r="AO32">
        <v>3</v>
      </c>
      <c r="AP32">
        <v>42512.729652000002</v>
      </c>
      <c r="AQ32">
        <v>35.688741</v>
      </c>
      <c r="AR32">
        <v>65945.423842000004</v>
      </c>
      <c r="AS32">
        <v>55.360104999999997</v>
      </c>
      <c r="AT32">
        <v>68320.056595999995</v>
      </c>
      <c r="AU32">
        <v>57.353571000000002</v>
      </c>
      <c r="AV32">
        <v>119120.842787</v>
      </c>
      <c r="AW32">
        <v>100</v>
      </c>
      <c r="AX32">
        <v>119120.842787</v>
      </c>
      <c r="AY32">
        <v>100</v>
      </c>
      <c r="AZ32">
        <v>119120.842787</v>
      </c>
      <c r="BA32">
        <v>100</v>
      </c>
      <c r="BB32">
        <v>15530.447905000001</v>
      </c>
      <c r="BC32" t="s">
        <v>1480</v>
      </c>
      <c r="BD32" t="s">
        <v>1470</v>
      </c>
      <c r="BE32" t="s">
        <v>1470</v>
      </c>
      <c r="BF32" t="s">
        <v>1470</v>
      </c>
      <c r="BG32" t="s">
        <v>1470</v>
      </c>
      <c r="BH32" t="s">
        <v>1470</v>
      </c>
      <c r="BI32" t="s">
        <v>1479</v>
      </c>
      <c r="BJ32" t="s">
        <v>1474</v>
      </c>
      <c r="BK32" t="s">
        <v>1474</v>
      </c>
      <c r="BL32" t="s">
        <v>1474</v>
      </c>
      <c r="BM32" t="s">
        <v>1474</v>
      </c>
      <c r="BN32" t="s">
        <v>1474</v>
      </c>
      <c r="BO32" t="s">
        <v>1471</v>
      </c>
      <c r="BP32" t="s">
        <v>1471</v>
      </c>
      <c r="BQ32" t="s">
        <v>1471</v>
      </c>
      <c r="BR32" t="s">
        <v>1471</v>
      </c>
      <c r="BS32" t="s">
        <v>1471</v>
      </c>
      <c r="BT32" t="s">
        <v>1471</v>
      </c>
      <c r="BU32">
        <v>2644.369197</v>
      </c>
      <c r="BV32">
        <v>119120.842787</v>
      </c>
    </row>
    <row r="33" spans="1:74" x14ac:dyDescent="0.35">
      <c r="A33">
        <v>14293</v>
      </c>
      <c r="B33" t="s">
        <v>1385</v>
      </c>
      <c r="C33" t="s">
        <v>355</v>
      </c>
      <c r="D33" t="s">
        <v>356</v>
      </c>
      <c r="E33" t="s">
        <v>1522</v>
      </c>
      <c r="F33" t="s">
        <v>1391</v>
      </c>
      <c r="G33" t="s">
        <v>1387</v>
      </c>
      <c r="H33" t="s">
        <v>1123</v>
      </c>
      <c r="I33" t="s">
        <v>1523</v>
      </c>
      <c r="J33">
        <v>1206</v>
      </c>
      <c r="K33">
        <v>1205</v>
      </c>
      <c r="L33">
        <v>42</v>
      </c>
      <c r="M33" t="s">
        <v>1468</v>
      </c>
      <c r="N33" t="s">
        <v>355</v>
      </c>
      <c r="O33">
        <v>8.6882420000000007</v>
      </c>
      <c r="P33">
        <v>86882.415890000004</v>
      </c>
      <c r="Q33">
        <v>0</v>
      </c>
      <c r="R33">
        <v>0</v>
      </c>
      <c r="S33">
        <v>0</v>
      </c>
      <c r="T33">
        <v>0</v>
      </c>
      <c r="U33">
        <v>0</v>
      </c>
      <c r="V33">
        <v>0</v>
      </c>
      <c r="W33">
        <v>0</v>
      </c>
      <c r="X33">
        <v>0</v>
      </c>
      <c r="Y33">
        <v>0</v>
      </c>
      <c r="Z33">
        <v>0</v>
      </c>
      <c r="AA33">
        <v>20544.906234999999</v>
      </c>
      <c r="AB33">
        <v>2.0544910000000001</v>
      </c>
      <c r="AC33">
        <v>17049.714717999999</v>
      </c>
      <c r="AD33">
        <v>1.704971</v>
      </c>
      <c r="AE33">
        <v>23.646792999999999</v>
      </c>
      <c r="AF33">
        <v>0</v>
      </c>
      <c r="AG33">
        <v>0</v>
      </c>
      <c r="AH33">
        <v>0</v>
      </c>
      <c r="AI33">
        <v>1206</v>
      </c>
      <c r="AJ33">
        <v>97.119388000000001</v>
      </c>
      <c r="AK33">
        <v>84</v>
      </c>
      <c r="AL33">
        <v>75</v>
      </c>
      <c r="AM33">
        <v>81.580286000000001</v>
      </c>
      <c r="AN33">
        <v>72.839540999999997</v>
      </c>
      <c r="AO33">
        <v>2</v>
      </c>
      <c r="AP33">
        <v>63208.839791999999</v>
      </c>
      <c r="AQ33">
        <v>72.752166000000003</v>
      </c>
      <c r="AR33">
        <v>84350.196003000005</v>
      </c>
      <c r="AS33">
        <v>97.085463000000004</v>
      </c>
      <c r="AT33">
        <v>29367.463760999999</v>
      </c>
      <c r="AU33">
        <v>33.801389</v>
      </c>
      <c r="AV33">
        <v>86882.415890000004</v>
      </c>
      <c r="AW33">
        <v>100</v>
      </c>
      <c r="AX33">
        <v>86882.415890000004</v>
      </c>
      <c r="AY33">
        <v>100</v>
      </c>
      <c r="AZ33">
        <v>86882.415890000004</v>
      </c>
      <c r="BA33">
        <v>100</v>
      </c>
      <c r="BB33">
        <v>13869.319018</v>
      </c>
      <c r="BC33" t="s">
        <v>1470</v>
      </c>
      <c r="BD33" t="s">
        <v>1470</v>
      </c>
      <c r="BE33" t="s">
        <v>1480</v>
      </c>
      <c r="BF33" t="s">
        <v>1470</v>
      </c>
      <c r="BG33" t="s">
        <v>1470</v>
      </c>
      <c r="BH33" t="s">
        <v>1470</v>
      </c>
      <c r="BI33" t="s">
        <v>1470</v>
      </c>
      <c r="BJ33" t="s">
        <v>1470</v>
      </c>
      <c r="BK33" t="s">
        <v>1480</v>
      </c>
      <c r="BL33" t="s">
        <v>1470</v>
      </c>
      <c r="BM33" t="s">
        <v>1470</v>
      </c>
      <c r="BN33" t="s">
        <v>1470</v>
      </c>
      <c r="BO33" t="s">
        <v>1471</v>
      </c>
      <c r="BP33" t="s">
        <v>1471</v>
      </c>
      <c r="BQ33" t="s">
        <v>1471</v>
      </c>
      <c r="BR33" t="s">
        <v>1471</v>
      </c>
      <c r="BS33" t="s">
        <v>1471</v>
      </c>
      <c r="BT33" t="s">
        <v>1471</v>
      </c>
      <c r="BU33">
        <v>2405.9692789999999</v>
      </c>
      <c r="BV33">
        <v>86882.415890000004</v>
      </c>
    </row>
    <row r="34" spans="1:74" x14ac:dyDescent="0.35">
      <c r="A34">
        <v>14294</v>
      </c>
      <c r="B34" t="s">
        <v>1385</v>
      </c>
      <c r="C34" t="s">
        <v>199</v>
      </c>
      <c r="D34" t="s">
        <v>200</v>
      </c>
      <c r="E34" t="s">
        <v>1524</v>
      </c>
      <c r="F34" t="s">
        <v>1391</v>
      </c>
      <c r="G34" t="s">
        <v>1387</v>
      </c>
      <c r="H34" t="s">
        <v>1123</v>
      </c>
      <c r="I34" t="s">
        <v>1523</v>
      </c>
      <c r="J34">
        <v>2735</v>
      </c>
      <c r="K34">
        <v>2740</v>
      </c>
      <c r="L34">
        <v>42</v>
      </c>
      <c r="M34" t="s">
        <v>1468</v>
      </c>
      <c r="N34" t="s">
        <v>199</v>
      </c>
      <c r="O34">
        <v>19.703406999999999</v>
      </c>
      <c r="P34">
        <v>197034.06741300001</v>
      </c>
      <c r="Q34">
        <v>3008.398968</v>
      </c>
      <c r="R34">
        <v>1097.9558280000001</v>
      </c>
      <c r="S34">
        <v>2945.3449500000002</v>
      </c>
      <c r="T34">
        <v>1074.9434120000001</v>
      </c>
      <c r="U34">
        <v>0</v>
      </c>
      <c r="V34">
        <v>0</v>
      </c>
      <c r="W34">
        <v>0</v>
      </c>
      <c r="X34">
        <v>0</v>
      </c>
      <c r="Y34">
        <v>0</v>
      </c>
      <c r="Z34">
        <v>0</v>
      </c>
      <c r="AA34">
        <v>13253.430813999999</v>
      </c>
      <c r="AB34">
        <v>1.3253429999999999</v>
      </c>
      <c r="AC34">
        <v>4837.0185449999999</v>
      </c>
      <c r="AD34">
        <v>0.48370200000000002</v>
      </c>
      <c r="AE34">
        <v>6.7264670000000004</v>
      </c>
      <c r="AF34">
        <v>286.46014300000002</v>
      </c>
      <c r="AG34">
        <v>2.3618060000000001</v>
      </c>
      <c r="AH34">
        <v>0.82447999999999999</v>
      </c>
      <c r="AI34">
        <v>2735</v>
      </c>
      <c r="AJ34">
        <v>21.74933</v>
      </c>
      <c r="AK34">
        <v>95</v>
      </c>
      <c r="AL34">
        <v>87</v>
      </c>
      <c r="AM34">
        <v>20.661863</v>
      </c>
      <c r="AN34">
        <v>18.921917000000001</v>
      </c>
      <c r="AO34">
        <v>4</v>
      </c>
      <c r="AP34">
        <v>14831.803551999999</v>
      </c>
      <c r="AQ34">
        <v>7.527533</v>
      </c>
      <c r="AR34">
        <v>42800.840905999998</v>
      </c>
      <c r="AS34">
        <v>21.722559</v>
      </c>
      <c r="AT34">
        <v>191840.030489</v>
      </c>
      <c r="AU34">
        <v>97.363889</v>
      </c>
      <c r="AV34">
        <v>197034.06741300001</v>
      </c>
      <c r="AW34">
        <v>100</v>
      </c>
      <c r="AX34">
        <v>197034.06741300001</v>
      </c>
      <c r="AY34">
        <v>100</v>
      </c>
      <c r="AZ34">
        <v>197034.06741300001</v>
      </c>
      <c r="BA34">
        <v>100</v>
      </c>
      <c r="BB34">
        <v>13906.224441</v>
      </c>
      <c r="BC34" t="s">
        <v>1480</v>
      </c>
      <c r="BD34" t="s">
        <v>1480</v>
      </c>
      <c r="BE34" t="s">
        <v>1470</v>
      </c>
      <c r="BF34" t="s">
        <v>1470</v>
      </c>
      <c r="BG34" t="s">
        <v>1470</v>
      </c>
      <c r="BH34" t="s">
        <v>1470</v>
      </c>
      <c r="BI34" t="s">
        <v>1479</v>
      </c>
      <c r="BJ34" t="s">
        <v>1479</v>
      </c>
      <c r="BK34" t="s">
        <v>1474</v>
      </c>
      <c r="BL34" t="s">
        <v>1474</v>
      </c>
      <c r="BM34" t="s">
        <v>1474</v>
      </c>
      <c r="BN34" t="s">
        <v>1474</v>
      </c>
      <c r="BO34" t="s">
        <v>1471</v>
      </c>
      <c r="BP34" t="s">
        <v>1471</v>
      </c>
      <c r="BQ34" t="s">
        <v>1471</v>
      </c>
      <c r="BR34" t="s">
        <v>1471</v>
      </c>
      <c r="BS34" t="s">
        <v>1471</v>
      </c>
      <c r="BT34" t="s">
        <v>1471</v>
      </c>
      <c r="BU34">
        <v>3714.7503780000002</v>
      </c>
      <c r="BV34">
        <v>197034.06741300001</v>
      </c>
    </row>
    <row r="35" spans="1:74" x14ac:dyDescent="0.35">
      <c r="A35">
        <v>14295</v>
      </c>
      <c r="B35" t="s">
        <v>1385</v>
      </c>
      <c r="C35" t="s">
        <v>165</v>
      </c>
      <c r="D35" t="s">
        <v>166</v>
      </c>
      <c r="E35" t="s">
        <v>1525</v>
      </c>
      <c r="F35" t="s">
        <v>1391</v>
      </c>
      <c r="G35" t="s">
        <v>1387</v>
      </c>
      <c r="H35" t="s">
        <v>955</v>
      </c>
      <c r="I35" t="s">
        <v>1526</v>
      </c>
      <c r="J35">
        <v>1449</v>
      </c>
      <c r="K35">
        <v>1451</v>
      </c>
      <c r="L35">
        <v>42</v>
      </c>
      <c r="M35" t="s">
        <v>1468</v>
      </c>
      <c r="N35" t="s">
        <v>165</v>
      </c>
      <c r="O35">
        <v>68.824061</v>
      </c>
      <c r="P35">
        <v>688240.60556699999</v>
      </c>
      <c r="Q35">
        <v>170224.622428</v>
      </c>
      <c r="R35">
        <v>117315.384168</v>
      </c>
      <c r="S35">
        <v>170224.622428</v>
      </c>
      <c r="T35">
        <v>117315.384168</v>
      </c>
      <c r="U35">
        <v>165421.19607800001</v>
      </c>
      <c r="V35">
        <v>114004.959392</v>
      </c>
      <c r="W35">
        <v>0</v>
      </c>
      <c r="X35">
        <v>0</v>
      </c>
      <c r="Y35">
        <v>0</v>
      </c>
      <c r="Z35">
        <v>0</v>
      </c>
      <c r="AA35">
        <v>115001.733374</v>
      </c>
      <c r="AB35">
        <v>11.500173</v>
      </c>
      <c r="AC35">
        <v>79256.880340000003</v>
      </c>
      <c r="AD35">
        <v>7.9256880000000001</v>
      </c>
      <c r="AE35">
        <v>16.709524999999999</v>
      </c>
      <c r="AF35">
        <v>3384.379735</v>
      </c>
      <c r="AG35">
        <v>1344.7442410000001</v>
      </c>
      <c r="AH35">
        <v>39.733846</v>
      </c>
      <c r="AI35">
        <v>1449</v>
      </c>
      <c r="AJ35">
        <v>94.847845000000007</v>
      </c>
      <c r="AK35">
        <v>301</v>
      </c>
      <c r="AL35">
        <v>255</v>
      </c>
      <c r="AM35">
        <v>285.49201399999998</v>
      </c>
      <c r="AN35">
        <v>241.86200600000001</v>
      </c>
      <c r="AO35">
        <v>2</v>
      </c>
      <c r="AP35">
        <v>565319.01215299999</v>
      </c>
      <c r="AQ35">
        <v>82.139735000000002</v>
      </c>
      <c r="AR35">
        <v>652727.26733599999</v>
      </c>
      <c r="AS35">
        <v>94.839982000000006</v>
      </c>
      <c r="AT35">
        <v>688240.60556699999</v>
      </c>
      <c r="AU35">
        <v>100</v>
      </c>
      <c r="AV35">
        <v>688240.60556699999</v>
      </c>
      <c r="AW35">
        <v>100</v>
      </c>
      <c r="AX35">
        <v>688240.60556699999</v>
      </c>
      <c r="AY35">
        <v>100</v>
      </c>
      <c r="AZ35">
        <v>688240.60556699999</v>
      </c>
      <c r="BA35">
        <v>100</v>
      </c>
      <c r="BB35">
        <v>2108.2743139999998</v>
      </c>
      <c r="BC35" t="s">
        <v>1469</v>
      </c>
      <c r="BD35" t="s">
        <v>1469</v>
      </c>
      <c r="BE35" t="s">
        <v>1469</v>
      </c>
      <c r="BF35" t="s">
        <v>1469</v>
      </c>
      <c r="BG35" t="s">
        <v>1469</v>
      </c>
      <c r="BH35" t="s">
        <v>1469</v>
      </c>
      <c r="BI35" t="s">
        <v>1470</v>
      </c>
      <c r="BJ35" t="s">
        <v>1470</v>
      </c>
      <c r="BK35" t="s">
        <v>1470</v>
      </c>
      <c r="BL35" t="s">
        <v>1470</v>
      </c>
      <c r="BM35" t="s">
        <v>1470</v>
      </c>
      <c r="BN35" t="s">
        <v>1470</v>
      </c>
      <c r="BO35" t="s">
        <v>1471</v>
      </c>
      <c r="BP35" t="s">
        <v>1471</v>
      </c>
      <c r="BQ35" t="s">
        <v>1471</v>
      </c>
      <c r="BR35" t="s">
        <v>1471</v>
      </c>
      <c r="BS35" t="s">
        <v>1471</v>
      </c>
      <c r="BT35" t="s">
        <v>1471</v>
      </c>
      <c r="BU35">
        <v>5025.6378569999997</v>
      </c>
      <c r="BV35">
        <v>688240.60556699999</v>
      </c>
    </row>
    <row r="36" spans="1:74" x14ac:dyDescent="0.35">
      <c r="A36">
        <v>14296</v>
      </c>
      <c r="B36" t="s">
        <v>1385</v>
      </c>
      <c r="C36" t="s">
        <v>323</v>
      </c>
      <c r="D36" t="s">
        <v>324</v>
      </c>
      <c r="E36" t="s">
        <v>1527</v>
      </c>
      <c r="F36" t="s">
        <v>1391</v>
      </c>
      <c r="G36" t="s">
        <v>1387</v>
      </c>
      <c r="H36" t="s">
        <v>955</v>
      </c>
      <c r="I36" t="s">
        <v>1526</v>
      </c>
      <c r="J36">
        <v>1648</v>
      </c>
      <c r="K36">
        <v>1646</v>
      </c>
      <c r="L36">
        <v>42</v>
      </c>
      <c r="M36" t="s">
        <v>1468</v>
      </c>
      <c r="N36" t="s">
        <v>323</v>
      </c>
      <c r="O36">
        <v>39.228088999999997</v>
      </c>
      <c r="P36">
        <v>392280.89444200002</v>
      </c>
      <c r="Q36">
        <v>9402.9898420000009</v>
      </c>
      <c r="R36">
        <v>5712.6305240000002</v>
      </c>
      <c r="S36">
        <v>9341.4745139999995</v>
      </c>
      <c r="T36">
        <v>5675.2579059999998</v>
      </c>
      <c r="U36">
        <v>0</v>
      </c>
      <c r="V36">
        <v>0</v>
      </c>
      <c r="W36">
        <v>0</v>
      </c>
      <c r="X36">
        <v>0</v>
      </c>
      <c r="Y36">
        <v>0</v>
      </c>
      <c r="Z36">
        <v>0</v>
      </c>
      <c r="AA36">
        <v>124954.867424</v>
      </c>
      <c r="AB36">
        <v>12.495487000000001</v>
      </c>
      <c r="AC36">
        <v>75914.257243999993</v>
      </c>
      <c r="AD36">
        <v>7.5914260000000002</v>
      </c>
      <c r="AE36">
        <v>31.853417</v>
      </c>
      <c r="AF36">
        <v>174.24604199999999</v>
      </c>
      <c r="AG36">
        <v>0</v>
      </c>
      <c r="AH36">
        <v>0</v>
      </c>
      <c r="AI36">
        <v>1648</v>
      </c>
      <c r="AJ36">
        <v>15.499762</v>
      </c>
      <c r="AK36">
        <v>227</v>
      </c>
      <c r="AL36">
        <v>406</v>
      </c>
      <c r="AM36">
        <v>35.184460000000001</v>
      </c>
      <c r="AN36">
        <v>62.929034000000001</v>
      </c>
      <c r="AO36">
        <v>3</v>
      </c>
      <c r="AP36">
        <v>125982.18305000001</v>
      </c>
      <c r="AQ36">
        <v>32.115299</v>
      </c>
      <c r="AR36">
        <v>60665.492548000002</v>
      </c>
      <c r="AS36">
        <v>15.464809000000001</v>
      </c>
      <c r="AT36">
        <v>392280.89444200002</v>
      </c>
      <c r="AU36">
        <v>100</v>
      </c>
      <c r="AV36">
        <v>392280.89444200002</v>
      </c>
      <c r="AW36">
        <v>100</v>
      </c>
      <c r="AX36">
        <v>392280.89444200002</v>
      </c>
      <c r="AY36">
        <v>100</v>
      </c>
      <c r="AZ36">
        <v>392280.89444200002</v>
      </c>
      <c r="BA36">
        <v>100</v>
      </c>
      <c r="BB36">
        <v>4195.9729420000003</v>
      </c>
      <c r="BC36" t="s">
        <v>1479</v>
      </c>
      <c r="BD36" t="s">
        <v>1479</v>
      </c>
      <c r="BE36" t="s">
        <v>1474</v>
      </c>
      <c r="BF36" t="s">
        <v>1474</v>
      </c>
      <c r="BG36" t="s">
        <v>1474</v>
      </c>
      <c r="BH36" t="s">
        <v>1474</v>
      </c>
      <c r="BI36" t="s">
        <v>1479</v>
      </c>
      <c r="BJ36" t="s">
        <v>1479</v>
      </c>
      <c r="BK36" t="s">
        <v>1474</v>
      </c>
      <c r="BL36" t="s">
        <v>1474</v>
      </c>
      <c r="BM36" t="s">
        <v>1474</v>
      </c>
      <c r="BN36" t="s">
        <v>1474</v>
      </c>
      <c r="BO36" t="s">
        <v>1471</v>
      </c>
      <c r="BP36" t="s">
        <v>1471</v>
      </c>
      <c r="BQ36" t="s">
        <v>1471</v>
      </c>
      <c r="BR36" t="s">
        <v>1471</v>
      </c>
      <c r="BS36" t="s">
        <v>1471</v>
      </c>
      <c r="BT36" t="s">
        <v>1471</v>
      </c>
      <c r="BU36">
        <v>5227.4001310000003</v>
      </c>
      <c r="BV36">
        <v>392280.89444200002</v>
      </c>
    </row>
    <row r="37" spans="1:74" x14ac:dyDescent="0.35">
      <c r="A37">
        <v>14297</v>
      </c>
      <c r="B37" t="s">
        <v>1385</v>
      </c>
      <c r="C37" t="s">
        <v>325</v>
      </c>
      <c r="D37" t="s">
        <v>326</v>
      </c>
      <c r="E37" t="s">
        <v>1528</v>
      </c>
      <c r="F37" t="s">
        <v>1391</v>
      </c>
      <c r="G37" t="s">
        <v>1387</v>
      </c>
      <c r="H37" t="s">
        <v>955</v>
      </c>
      <c r="I37" t="s">
        <v>1526</v>
      </c>
      <c r="J37">
        <v>1687</v>
      </c>
      <c r="K37">
        <v>1686</v>
      </c>
      <c r="L37">
        <v>42</v>
      </c>
      <c r="M37" t="s">
        <v>1468</v>
      </c>
      <c r="N37" t="s">
        <v>325</v>
      </c>
      <c r="O37">
        <v>22.101918000000001</v>
      </c>
      <c r="P37">
        <v>221019.176121</v>
      </c>
      <c r="Q37">
        <v>4420.7579040000001</v>
      </c>
      <c r="R37">
        <v>2622.0390889999999</v>
      </c>
      <c r="S37">
        <v>0</v>
      </c>
      <c r="T37">
        <v>0</v>
      </c>
      <c r="U37">
        <v>0</v>
      </c>
      <c r="V37">
        <v>0</v>
      </c>
      <c r="W37">
        <v>0</v>
      </c>
      <c r="X37">
        <v>0</v>
      </c>
      <c r="Y37">
        <v>0</v>
      </c>
      <c r="Z37">
        <v>0</v>
      </c>
      <c r="AA37">
        <v>65885.216455999995</v>
      </c>
      <c r="AB37">
        <v>6.5885220000000002</v>
      </c>
      <c r="AC37">
        <v>39077.827079000002</v>
      </c>
      <c r="AD37">
        <v>3.9077829999999998</v>
      </c>
      <c r="AE37">
        <v>29.809728</v>
      </c>
      <c r="AF37">
        <v>0</v>
      </c>
      <c r="AG37">
        <v>0</v>
      </c>
      <c r="AH37">
        <v>0</v>
      </c>
      <c r="AI37">
        <v>1687</v>
      </c>
      <c r="AJ37">
        <v>0</v>
      </c>
      <c r="AK37">
        <v>427</v>
      </c>
      <c r="AL37">
        <v>269</v>
      </c>
      <c r="AM37">
        <v>0</v>
      </c>
      <c r="AN37">
        <v>0</v>
      </c>
      <c r="AO37">
        <v>1</v>
      </c>
      <c r="AP37">
        <v>41607.866026999996</v>
      </c>
      <c r="AQ37">
        <v>18.825455000000002</v>
      </c>
      <c r="AR37">
        <v>0</v>
      </c>
      <c r="AS37">
        <v>0</v>
      </c>
      <c r="AT37">
        <v>216716.58789699999</v>
      </c>
      <c r="AU37">
        <v>98.053296000000003</v>
      </c>
      <c r="AV37">
        <v>221019.176121</v>
      </c>
      <c r="AW37">
        <v>100</v>
      </c>
      <c r="AX37">
        <v>221019.176121</v>
      </c>
      <c r="AY37">
        <v>100</v>
      </c>
      <c r="AZ37">
        <v>221019.176121</v>
      </c>
      <c r="BA37">
        <v>100</v>
      </c>
      <c r="BB37">
        <v>7628.2972360000003</v>
      </c>
      <c r="BC37" t="s">
        <v>1479</v>
      </c>
      <c r="BD37" t="s">
        <v>1491</v>
      </c>
      <c r="BE37" t="s">
        <v>1474</v>
      </c>
      <c r="BF37" t="s">
        <v>1474</v>
      </c>
      <c r="BG37" t="s">
        <v>1474</v>
      </c>
      <c r="BH37" t="s">
        <v>1474</v>
      </c>
      <c r="BI37" t="s">
        <v>1480</v>
      </c>
      <c r="BJ37" t="s">
        <v>1504</v>
      </c>
      <c r="BK37" t="s">
        <v>1470</v>
      </c>
      <c r="BL37" t="s">
        <v>1470</v>
      </c>
      <c r="BM37" t="s">
        <v>1470</v>
      </c>
      <c r="BN37" t="s">
        <v>1470</v>
      </c>
      <c r="BO37" t="s">
        <v>1471</v>
      </c>
      <c r="BP37" t="s">
        <v>1505</v>
      </c>
      <c r="BQ37" t="s">
        <v>1471</v>
      </c>
      <c r="BR37" t="s">
        <v>1471</v>
      </c>
      <c r="BS37" t="s">
        <v>1471</v>
      </c>
      <c r="BT37" t="s">
        <v>1471</v>
      </c>
      <c r="BU37">
        <v>3333.3175419999998</v>
      </c>
      <c r="BV37">
        <v>221019.176121</v>
      </c>
    </row>
    <row r="38" spans="1:74" x14ac:dyDescent="0.35">
      <c r="A38">
        <v>14298</v>
      </c>
      <c r="B38" t="s">
        <v>1385</v>
      </c>
      <c r="C38" t="s">
        <v>221</v>
      </c>
      <c r="D38" t="s">
        <v>222</v>
      </c>
      <c r="E38" t="s">
        <v>1529</v>
      </c>
      <c r="F38" t="s">
        <v>1391</v>
      </c>
      <c r="G38" t="s">
        <v>1387</v>
      </c>
      <c r="H38" t="s">
        <v>731</v>
      </c>
      <c r="I38" t="s">
        <v>1497</v>
      </c>
      <c r="J38">
        <v>1601</v>
      </c>
      <c r="K38">
        <v>1602</v>
      </c>
      <c r="L38">
        <v>42</v>
      </c>
      <c r="M38" t="s">
        <v>1468</v>
      </c>
      <c r="N38" t="s">
        <v>221</v>
      </c>
      <c r="O38">
        <v>34.589122000000003</v>
      </c>
      <c r="P38">
        <v>345891.21686300001</v>
      </c>
      <c r="Q38">
        <v>80546.554178000006</v>
      </c>
      <c r="R38">
        <v>50278.747925999996</v>
      </c>
      <c r="S38">
        <v>7303.9561519999997</v>
      </c>
      <c r="T38">
        <v>4559.2735030000003</v>
      </c>
      <c r="U38">
        <v>0</v>
      </c>
      <c r="V38">
        <v>0</v>
      </c>
      <c r="W38">
        <v>0</v>
      </c>
      <c r="X38">
        <v>0</v>
      </c>
      <c r="Y38">
        <v>0</v>
      </c>
      <c r="Z38">
        <v>0</v>
      </c>
      <c r="AA38">
        <v>98987.365197000006</v>
      </c>
      <c r="AB38">
        <v>9.8987370000000006</v>
      </c>
      <c r="AC38">
        <v>61789.865916000002</v>
      </c>
      <c r="AD38">
        <v>6.1789870000000002</v>
      </c>
      <c r="AE38">
        <v>28.618061999999998</v>
      </c>
      <c r="AF38">
        <v>0</v>
      </c>
      <c r="AG38">
        <v>0</v>
      </c>
      <c r="AH38">
        <v>0</v>
      </c>
      <c r="AI38">
        <v>1601</v>
      </c>
      <c r="AJ38">
        <v>32.058540999999998</v>
      </c>
      <c r="AK38">
        <v>421</v>
      </c>
      <c r="AL38">
        <v>194</v>
      </c>
      <c r="AM38">
        <v>134.96645599999999</v>
      </c>
      <c r="AN38">
        <v>62.193568999999997</v>
      </c>
      <c r="AO38">
        <v>1</v>
      </c>
      <c r="AP38">
        <v>189787.41379799999</v>
      </c>
      <c r="AQ38">
        <v>54.869104999999998</v>
      </c>
      <c r="AR38">
        <v>110703.38055</v>
      </c>
      <c r="AS38">
        <v>32.005259000000002</v>
      </c>
      <c r="AT38">
        <v>237377.82662899999</v>
      </c>
      <c r="AU38">
        <v>68.627885000000006</v>
      </c>
      <c r="AV38">
        <v>345891.21686300001</v>
      </c>
      <c r="AW38">
        <v>100</v>
      </c>
      <c r="AX38">
        <v>345891.21686300001</v>
      </c>
      <c r="AY38">
        <v>100</v>
      </c>
      <c r="AZ38">
        <v>345891.21686300001</v>
      </c>
      <c r="BA38">
        <v>100</v>
      </c>
      <c r="BB38">
        <v>4631.513919</v>
      </c>
      <c r="BC38" t="s">
        <v>1474</v>
      </c>
      <c r="BD38" t="s">
        <v>1479</v>
      </c>
      <c r="BE38" t="s">
        <v>1474</v>
      </c>
      <c r="BF38" t="s">
        <v>1474</v>
      </c>
      <c r="BG38" t="s">
        <v>1474</v>
      </c>
      <c r="BH38" t="s">
        <v>1474</v>
      </c>
      <c r="BI38" t="s">
        <v>1470</v>
      </c>
      <c r="BJ38" t="s">
        <v>1480</v>
      </c>
      <c r="BK38" t="s">
        <v>1470</v>
      </c>
      <c r="BL38" t="s">
        <v>1470</v>
      </c>
      <c r="BM38" t="s">
        <v>1470</v>
      </c>
      <c r="BN38" t="s">
        <v>1470</v>
      </c>
      <c r="BO38" t="s">
        <v>1471</v>
      </c>
      <c r="BP38" t="s">
        <v>1471</v>
      </c>
      <c r="BQ38" t="s">
        <v>1471</v>
      </c>
      <c r="BR38" t="s">
        <v>1471</v>
      </c>
      <c r="BS38" t="s">
        <v>1471</v>
      </c>
      <c r="BT38" t="s">
        <v>1471</v>
      </c>
      <c r="BU38">
        <v>4694.2935239999997</v>
      </c>
      <c r="BV38">
        <v>345891.21686300001</v>
      </c>
    </row>
    <row r="39" spans="1:74" x14ac:dyDescent="0.35">
      <c r="A39">
        <v>14299</v>
      </c>
      <c r="B39" t="s">
        <v>1385</v>
      </c>
      <c r="C39" t="s">
        <v>158</v>
      </c>
      <c r="D39" t="s">
        <v>159</v>
      </c>
      <c r="E39" t="s">
        <v>1530</v>
      </c>
      <c r="F39" t="s">
        <v>1391</v>
      </c>
      <c r="G39" t="s">
        <v>1387</v>
      </c>
      <c r="H39" t="s">
        <v>955</v>
      </c>
      <c r="I39" t="s">
        <v>1526</v>
      </c>
      <c r="J39">
        <v>1532</v>
      </c>
      <c r="K39">
        <v>1527</v>
      </c>
      <c r="L39">
        <v>42</v>
      </c>
      <c r="M39" t="s">
        <v>1468</v>
      </c>
      <c r="N39" t="s">
        <v>158</v>
      </c>
      <c r="O39">
        <v>21.179148999999999</v>
      </c>
      <c r="P39">
        <v>211791.490579</v>
      </c>
      <c r="Q39">
        <v>586.48431400000004</v>
      </c>
      <c r="R39">
        <v>384.07617199999999</v>
      </c>
      <c r="S39">
        <v>0</v>
      </c>
      <c r="T39">
        <v>0</v>
      </c>
      <c r="U39">
        <v>0</v>
      </c>
      <c r="V39">
        <v>0</v>
      </c>
      <c r="W39">
        <v>0</v>
      </c>
      <c r="X39">
        <v>0</v>
      </c>
      <c r="Y39">
        <v>0</v>
      </c>
      <c r="Z39">
        <v>0</v>
      </c>
      <c r="AA39">
        <v>90926.636299999998</v>
      </c>
      <c r="AB39">
        <v>9.0926639999999992</v>
      </c>
      <c r="AC39">
        <v>59545.930779000002</v>
      </c>
      <c r="AD39">
        <v>5.954593</v>
      </c>
      <c r="AE39">
        <v>42.932147999999998</v>
      </c>
      <c r="AF39">
        <v>0</v>
      </c>
      <c r="AG39">
        <v>0</v>
      </c>
      <c r="AH39">
        <v>0</v>
      </c>
      <c r="AI39">
        <v>1532</v>
      </c>
      <c r="AJ39">
        <v>24.591577999999998</v>
      </c>
      <c r="AK39">
        <v>296</v>
      </c>
      <c r="AL39">
        <v>194</v>
      </c>
      <c r="AM39">
        <v>72.791070000000005</v>
      </c>
      <c r="AN39">
        <v>47.707661000000002</v>
      </c>
      <c r="AO39">
        <v>4</v>
      </c>
      <c r="AP39">
        <v>27717.583321999999</v>
      </c>
      <c r="AQ39">
        <v>13.087203000000001</v>
      </c>
      <c r="AR39">
        <v>52034.091315999998</v>
      </c>
      <c r="AS39">
        <v>24.568546999999999</v>
      </c>
      <c r="AT39">
        <v>121364.723782</v>
      </c>
      <c r="AU39">
        <v>57.303871999999998</v>
      </c>
      <c r="AV39">
        <v>211791.490579</v>
      </c>
      <c r="AW39">
        <v>100</v>
      </c>
      <c r="AX39">
        <v>211791.490579</v>
      </c>
      <c r="AY39">
        <v>100</v>
      </c>
      <c r="AZ39">
        <v>211791.490579</v>
      </c>
      <c r="BA39">
        <v>100</v>
      </c>
      <c r="BB39">
        <v>7209.9214179999999</v>
      </c>
      <c r="BC39" t="s">
        <v>1479</v>
      </c>
      <c r="BD39" t="s">
        <v>1479</v>
      </c>
      <c r="BE39" t="s">
        <v>1474</v>
      </c>
      <c r="BF39" t="s">
        <v>1474</v>
      </c>
      <c r="BG39" t="s">
        <v>1474</v>
      </c>
      <c r="BH39" t="s">
        <v>1474</v>
      </c>
      <c r="BI39" t="s">
        <v>1479</v>
      </c>
      <c r="BJ39" t="s">
        <v>1479</v>
      </c>
      <c r="BK39" t="s">
        <v>1474</v>
      </c>
      <c r="BL39" t="s">
        <v>1474</v>
      </c>
      <c r="BM39" t="s">
        <v>1474</v>
      </c>
      <c r="BN39" t="s">
        <v>1474</v>
      </c>
      <c r="BO39" t="s">
        <v>1471</v>
      </c>
      <c r="BP39" t="s">
        <v>1471</v>
      </c>
      <c r="BQ39" t="s">
        <v>1471</v>
      </c>
      <c r="BR39" t="s">
        <v>1471</v>
      </c>
      <c r="BS39" t="s">
        <v>1471</v>
      </c>
      <c r="BT39" t="s">
        <v>1471</v>
      </c>
      <c r="BU39">
        <v>3536.4735839999998</v>
      </c>
      <c r="BV39">
        <v>211791.490579</v>
      </c>
    </row>
    <row r="40" spans="1:74" x14ac:dyDescent="0.35">
      <c r="A40">
        <v>14300</v>
      </c>
      <c r="B40" t="s">
        <v>1385</v>
      </c>
      <c r="C40" t="s">
        <v>267</v>
      </c>
      <c r="D40" t="s">
        <v>268</v>
      </c>
      <c r="E40" t="s">
        <v>1531</v>
      </c>
      <c r="F40" t="s">
        <v>1391</v>
      </c>
      <c r="G40" t="s">
        <v>1387</v>
      </c>
      <c r="H40" t="s">
        <v>955</v>
      </c>
      <c r="I40" t="s">
        <v>1526</v>
      </c>
      <c r="J40">
        <v>1490</v>
      </c>
      <c r="K40">
        <v>1490</v>
      </c>
      <c r="L40">
        <v>42</v>
      </c>
      <c r="M40" t="s">
        <v>1468</v>
      </c>
      <c r="N40" t="s">
        <v>267</v>
      </c>
      <c r="O40">
        <v>53.294123999999996</v>
      </c>
      <c r="P40">
        <v>532941.23737700004</v>
      </c>
      <c r="Q40">
        <v>28493.990049</v>
      </c>
      <c r="R40">
        <v>19123.483253999999</v>
      </c>
      <c r="S40">
        <v>28493.990049</v>
      </c>
      <c r="T40">
        <v>19123.483253999999</v>
      </c>
      <c r="U40">
        <v>0</v>
      </c>
      <c r="V40">
        <v>0</v>
      </c>
      <c r="W40">
        <v>0</v>
      </c>
      <c r="X40">
        <v>0</v>
      </c>
      <c r="Y40">
        <v>0</v>
      </c>
      <c r="Z40">
        <v>0</v>
      </c>
      <c r="AA40">
        <v>84827.050090000004</v>
      </c>
      <c r="AB40">
        <v>8.4827049999999993</v>
      </c>
      <c r="AC40">
        <v>56930.906101</v>
      </c>
      <c r="AD40">
        <v>5.6930909999999999</v>
      </c>
      <c r="AE40">
        <v>15.916774</v>
      </c>
      <c r="AF40">
        <v>894.47617000000002</v>
      </c>
      <c r="AG40">
        <v>0</v>
      </c>
      <c r="AH40">
        <v>0</v>
      </c>
      <c r="AI40">
        <v>1490</v>
      </c>
      <c r="AJ40">
        <v>37.640729999999998</v>
      </c>
      <c r="AK40">
        <v>271</v>
      </c>
      <c r="AL40">
        <v>265</v>
      </c>
      <c r="AM40">
        <v>102.006378</v>
      </c>
      <c r="AN40">
        <v>99.747934000000001</v>
      </c>
      <c r="AO40">
        <v>3</v>
      </c>
      <c r="AP40">
        <v>222937.803537</v>
      </c>
      <c r="AQ40">
        <v>41.831592000000001</v>
      </c>
      <c r="AR40">
        <v>200399.77518999999</v>
      </c>
      <c r="AS40">
        <v>37.602603000000002</v>
      </c>
      <c r="AT40">
        <v>283073.06312499999</v>
      </c>
      <c r="AU40">
        <v>53.115248999999999</v>
      </c>
      <c r="AV40">
        <v>532941.23737600003</v>
      </c>
      <c r="AW40">
        <v>100</v>
      </c>
      <c r="AX40">
        <v>532941.23737600003</v>
      </c>
      <c r="AY40">
        <v>100</v>
      </c>
      <c r="AZ40">
        <v>532941.23737600003</v>
      </c>
      <c r="BA40">
        <v>100</v>
      </c>
      <c r="BB40">
        <v>2795.8054059999999</v>
      </c>
      <c r="BC40" t="s">
        <v>1479</v>
      </c>
      <c r="BD40" t="s">
        <v>1479</v>
      </c>
      <c r="BE40" t="s">
        <v>1474</v>
      </c>
      <c r="BF40" t="s">
        <v>1474</v>
      </c>
      <c r="BG40" t="s">
        <v>1474</v>
      </c>
      <c r="BH40" t="s">
        <v>1474</v>
      </c>
      <c r="BI40" t="s">
        <v>1479</v>
      </c>
      <c r="BJ40" t="s">
        <v>1479</v>
      </c>
      <c r="BK40" t="s">
        <v>1474</v>
      </c>
      <c r="BL40" t="s">
        <v>1474</v>
      </c>
      <c r="BM40" t="s">
        <v>1474</v>
      </c>
      <c r="BN40" t="s">
        <v>1474</v>
      </c>
      <c r="BO40" t="s">
        <v>1471</v>
      </c>
      <c r="BP40" t="s">
        <v>1471</v>
      </c>
      <c r="BQ40" t="s">
        <v>1471</v>
      </c>
      <c r="BR40" t="s">
        <v>1471</v>
      </c>
      <c r="BS40" t="s">
        <v>1471</v>
      </c>
      <c r="BT40" t="s">
        <v>1471</v>
      </c>
      <c r="BU40">
        <v>7055.8260419999997</v>
      </c>
      <c r="BV40">
        <v>532941.23737700004</v>
      </c>
    </row>
    <row r="41" spans="1:74" x14ac:dyDescent="0.35">
      <c r="A41">
        <v>14301</v>
      </c>
      <c r="B41" t="s">
        <v>1385</v>
      </c>
      <c r="C41" t="s">
        <v>237</v>
      </c>
      <c r="D41" t="s">
        <v>238</v>
      </c>
      <c r="E41" t="s">
        <v>1532</v>
      </c>
      <c r="F41" t="s">
        <v>1391</v>
      </c>
      <c r="G41" t="s">
        <v>1387</v>
      </c>
      <c r="H41" t="s">
        <v>1062</v>
      </c>
      <c r="I41" t="s">
        <v>1533</v>
      </c>
      <c r="J41">
        <v>1552</v>
      </c>
      <c r="K41">
        <v>1556</v>
      </c>
      <c r="L41">
        <v>42</v>
      </c>
      <c r="M41" t="s">
        <v>1468</v>
      </c>
      <c r="N41" t="s">
        <v>237</v>
      </c>
      <c r="O41">
        <v>16.558119999999999</v>
      </c>
      <c r="P41">
        <v>165581.19755499999</v>
      </c>
      <c r="Q41">
        <v>189.70910000000001</v>
      </c>
      <c r="R41">
        <v>121.921015</v>
      </c>
      <c r="S41">
        <v>0</v>
      </c>
      <c r="T41">
        <v>0</v>
      </c>
      <c r="U41">
        <v>0</v>
      </c>
      <c r="V41">
        <v>0</v>
      </c>
      <c r="W41">
        <v>0</v>
      </c>
      <c r="X41">
        <v>0</v>
      </c>
      <c r="Y41">
        <v>0</v>
      </c>
      <c r="Z41">
        <v>0</v>
      </c>
      <c r="AA41">
        <v>45429.987733000002</v>
      </c>
      <c r="AB41">
        <v>4.542999</v>
      </c>
      <c r="AC41">
        <v>29196.650214000001</v>
      </c>
      <c r="AD41">
        <v>2.9196650000000002</v>
      </c>
      <c r="AE41">
        <v>27.436682000000001</v>
      </c>
      <c r="AF41">
        <v>0</v>
      </c>
      <c r="AG41">
        <v>0</v>
      </c>
      <c r="AH41">
        <v>0</v>
      </c>
      <c r="AI41">
        <v>1552</v>
      </c>
      <c r="AJ41">
        <v>96.325917000000004</v>
      </c>
      <c r="AK41">
        <v>277</v>
      </c>
      <c r="AL41">
        <v>134</v>
      </c>
      <c r="AM41">
        <v>266.82279</v>
      </c>
      <c r="AN41">
        <v>129.076729</v>
      </c>
      <c r="AO41">
        <v>3</v>
      </c>
      <c r="AP41">
        <v>83415.871528000003</v>
      </c>
      <c r="AQ41">
        <v>50.377623</v>
      </c>
      <c r="AR41">
        <v>159439.89279700001</v>
      </c>
      <c r="AS41">
        <v>96.291061999999997</v>
      </c>
      <c r="AT41">
        <v>0</v>
      </c>
      <c r="AU41">
        <v>0</v>
      </c>
      <c r="AV41">
        <v>165581.19755499999</v>
      </c>
      <c r="AW41">
        <v>100</v>
      </c>
      <c r="AX41">
        <v>165581.19755499999</v>
      </c>
      <c r="AY41">
        <v>100</v>
      </c>
      <c r="AZ41">
        <v>165581.19755499999</v>
      </c>
      <c r="BA41">
        <v>100</v>
      </c>
      <c r="BB41">
        <v>9397.2020979999998</v>
      </c>
      <c r="BC41" t="s">
        <v>1474</v>
      </c>
      <c r="BD41" t="s">
        <v>1474</v>
      </c>
      <c r="BE41" t="s">
        <v>1491</v>
      </c>
      <c r="BF41" t="s">
        <v>1474</v>
      </c>
      <c r="BG41" t="s">
        <v>1474</v>
      </c>
      <c r="BH41" t="s">
        <v>1474</v>
      </c>
      <c r="BI41" t="s">
        <v>1474</v>
      </c>
      <c r="BJ41" t="s">
        <v>1474</v>
      </c>
      <c r="BK41" t="s">
        <v>1491</v>
      </c>
      <c r="BL41" t="s">
        <v>1474</v>
      </c>
      <c r="BM41" t="s">
        <v>1474</v>
      </c>
      <c r="BN41" t="s">
        <v>1474</v>
      </c>
      <c r="BO41" t="s">
        <v>1471</v>
      </c>
      <c r="BP41" t="s">
        <v>1471</v>
      </c>
      <c r="BQ41" t="s">
        <v>1471</v>
      </c>
      <c r="BR41" t="s">
        <v>1471</v>
      </c>
      <c r="BS41" t="s">
        <v>1471</v>
      </c>
      <c r="BT41" t="s">
        <v>1471</v>
      </c>
      <c r="BU41">
        <v>2764.6374059999998</v>
      </c>
      <c r="BV41">
        <v>165581.19755499999</v>
      </c>
    </row>
    <row r="42" spans="1:74" x14ac:dyDescent="0.35">
      <c r="A42">
        <v>14302</v>
      </c>
      <c r="B42" t="s">
        <v>1385</v>
      </c>
      <c r="C42" t="s">
        <v>243</v>
      </c>
      <c r="D42" t="s">
        <v>244</v>
      </c>
      <c r="E42" t="s">
        <v>1534</v>
      </c>
      <c r="F42" t="s">
        <v>1391</v>
      </c>
      <c r="G42" t="s">
        <v>1387</v>
      </c>
      <c r="H42" t="s">
        <v>1062</v>
      </c>
      <c r="I42" t="s">
        <v>1533</v>
      </c>
      <c r="J42">
        <v>1786</v>
      </c>
      <c r="K42">
        <v>1789</v>
      </c>
      <c r="L42">
        <v>42</v>
      </c>
      <c r="M42" t="s">
        <v>1468</v>
      </c>
      <c r="N42" t="s">
        <v>243</v>
      </c>
      <c r="O42">
        <v>16.148399000000001</v>
      </c>
      <c r="P42">
        <v>161483.985453</v>
      </c>
      <c r="Q42">
        <v>520.31953499999997</v>
      </c>
      <c r="R42">
        <v>290.84378700000002</v>
      </c>
      <c r="S42">
        <v>520.31953499999997</v>
      </c>
      <c r="T42">
        <v>290.84378700000002</v>
      </c>
      <c r="U42">
        <v>0</v>
      </c>
      <c r="V42">
        <v>0</v>
      </c>
      <c r="W42">
        <v>0</v>
      </c>
      <c r="X42">
        <v>0</v>
      </c>
      <c r="Y42">
        <v>0</v>
      </c>
      <c r="Z42">
        <v>0</v>
      </c>
      <c r="AA42">
        <v>47059.842107999997</v>
      </c>
      <c r="AB42">
        <v>4.7059839999999999</v>
      </c>
      <c r="AC42">
        <v>26305.110177999999</v>
      </c>
      <c r="AD42">
        <v>2.6305109999999998</v>
      </c>
      <c r="AE42">
        <v>29.142109999999999</v>
      </c>
      <c r="AF42">
        <v>0</v>
      </c>
      <c r="AG42">
        <v>0</v>
      </c>
      <c r="AH42">
        <v>0</v>
      </c>
      <c r="AI42">
        <v>1786</v>
      </c>
      <c r="AJ42">
        <v>65.180137999999999</v>
      </c>
      <c r="AK42">
        <v>142</v>
      </c>
      <c r="AL42">
        <v>126</v>
      </c>
      <c r="AM42">
        <v>92.555796999999998</v>
      </c>
      <c r="AN42">
        <v>82.126974000000004</v>
      </c>
      <c r="AO42">
        <v>4</v>
      </c>
      <c r="AP42">
        <v>62524.993415999998</v>
      </c>
      <c r="AQ42">
        <v>38.719006</v>
      </c>
      <c r="AR42">
        <v>105103.677819</v>
      </c>
      <c r="AS42">
        <v>65.086130999999995</v>
      </c>
      <c r="AT42">
        <v>35476.418782000001</v>
      </c>
      <c r="AU42">
        <v>21.969000999999999</v>
      </c>
      <c r="AV42">
        <v>161483.985453</v>
      </c>
      <c r="AW42">
        <v>100</v>
      </c>
      <c r="AX42">
        <v>161483.985453</v>
      </c>
      <c r="AY42">
        <v>100</v>
      </c>
      <c r="AZ42">
        <v>161483.985453</v>
      </c>
      <c r="BA42">
        <v>100</v>
      </c>
      <c r="BB42">
        <v>11078.497627000001</v>
      </c>
      <c r="BC42" t="s">
        <v>1480</v>
      </c>
      <c r="BD42" t="s">
        <v>1470</v>
      </c>
      <c r="BE42" t="s">
        <v>1480</v>
      </c>
      <c r="BF42" t="s">
        <v>1470</v>
      </c>
      <c r="BG42" t="s">
        <v>1470</v>
      </c>
      <c r="BH42" t="s">
        <v>1470</v>
      </c>
      <c r="BI42" t="s">
        <v>1479</v>
      </c>
      <c r="BJ42" t="s">
        <v>1474</v>
      </c>
      <c r="BK42" t="s">
        <v>1479</v>
      </c>
      <c r="BL42" t="s">
        <v>1474</v>
      </c>
      <c r="BM42" t="s">
        <v>1474</v>
      </c>
      <c r="BN42" t="s">
        <v>1474</v>
      </c>
      <c r="BO42" t="s">
        <v>1471</v>
      </c>
      <c r="BP42" t="s">
        <v>1471</v>
      </c>
      <c r="BQ42" t="s">
        <v>1471</v>
      </c>
      <c r="BR42" t="s">
        <v>1471</v>
      </c>
      <c r="BS42" t="s">
        <v>1471</v>
      </c>
      <c r="BT42" t="s">
        <v>1471</v>
      </c>
      <c r="BU42">
        <v>2292.1143360000001</v>
      </c>
      <c r="BV42">
        <v>161483.985453</v>
      </c>
    </row>
    <row r="43" spans="1:74" x14ac:dyDescent="0.35">
      <c r="A43">
        <v>14303</v>
      </c>
      <c r="B43" t="s">
        <v>1385</v>
      </c>
      <c r="C43" t="s">
        <v>263</v>
      </c>
      <c r="D43" t="s">
        <v>264</v>
      </c>
      <c r="E43" t="s">
        <v>1535</v>
      </c>
      <c r="F43" t="s">
        <v>1391</v>
      </c>
      <c r="G43" t="s">
        <v>1387</v>
      </c>
      <c r="H43" t="s">
        <v>675</v>
      </c>
      <c r="I43" t="s">
        <v>1536</v>
      </c>
      <c r="J43">
        <v>1452</v>
      </c>
      <c r="K43">
        <v>1451</v>
      </c>
      <c r="L43">
        <v>42</v>
      </c>
      <c r="M43" t="s">
        <v>1468</v>
      </c>
      <c r="N43" t="s">
        <v>263</v>
      </c>
      <c r="O43">
        <v>39.315362999999998</v>
      </c>
      <c r="P43">
        <v>393153.63197599998</v>
      </c>
      <c r="Q43">
        <v>101811.81879400001</v>
      </c>
      <c r="R43">
        <v>70166.656646000003</v>
      </c>
      <c r="S43">
        <v>93602.493812000001</v>
      </c>
      <c r="T43">
        <v>64508.955073999998</v>
      </c>
      <c r="U43">
        <v>85370.909329000002</v>
      </c>
      <c r="V43">
        <v>58835.912701000001</v>
      </c>
      <c r="W43">
        <v>0</v>
      </c>
      <c r="X43">
        <v>0</v>
      </c>
      <c r="Y43">
        <v>0</v>
      </c>
      <c r="Z43">
        <v>0</v>
      </c>
      <c r="AA43">
        <v>57715.963487000001</v>
      </c>
      <c r="AB43">
        <v>5.7715959999999997</v>
      </c>
      <c r="AC43">
        <v>39776.680555999999</v>
      </c>
      <c r="AD43">
        <v>3.977668</v>
      </c>
      <c r="AE43">
        <v>14.680256999999999</v>
      </c>
      <c r="AF43">
        <v>1542.834693</v>
      </c>
      <c r="AG43">
        <v>1542.834693</v>
      </c>
      <c r="AH43">
        <v>100</v>
      </c>
      <c r="AI43">
        <v>1452</v>
      </c>
      <c r="AJ43">
        <v>89.259711999999993</v>
      </c>
      <c r="AK43">
        <v>272</v>
      </c>
      <c r="AL43">
        <v>222</v>
      </c>
      <c r="AM43">
        <v>242.786418</v>
      </c>
      <c r="AN43">
        <v>198.15656100000001</v>
      </c>
      <c r="AO43">
        <v>3</v>
      </c>
      <c r="AP43">
        <v>362038.82480900001</v>
      </c>
      <c r="AQ43">
        <v>92.085840000000005</v>
      </c>
      <c r="AR43">
        <v>350855.916639</v>
      </c>
      <c r="AS43">
        <v>89.241427999999999</v>
      </c>
      <c r="AT43">
        <v>393153.63197599998</v>
      </c>
      <c r="AU43">
        <v>100</v>
      </c>
      <c r="AV43">
        <v>393153.63197599998</v>
      </c>
      <c r="AW43">
        <v>100</v>
      </c>
      <c r="AX43">
        <v>393153.63197599998</v>
      </c>
      <c r="AY43">
        <v>100</v>
      </c>
      <c r="AZ43">
        <v>393153.63197599998</v>
      </c>
      <c r="BA43">
        <v>100</v>
      </c>
      <c r="BB43">
        <v>3690.669218</v>
      </c>
      <c r="BC43" t="s">
        <v>1474</v>
      </c>
      <c r="BD43" t="s">
        <v>1474</v>
      </c>
      <c r="BE43" t="s">
        <v>1474</v>
      </c>
      <c r="BF43" t="s">
        <v>1474</v>
      </c>
      <c r="BG43" t="s">
        <v>1474</v>
      </c>
      <c r="BH43" t="s">
        <v>1474</v>
      </c>
      <c r="BI43" t="s">
        <v>1474</v>
      </c>
      <c r="BJ43" t="s">
        <v>1474</v>
      </c>
      <c r="BK43" t="s">
        <v>1474</v>
      </c>
      <c r="BL43" t="s">
        <v>1474</v>
      </c>
      <c r="BM43" t="s">
        <v>1474</v>
      </c>
      <c r="BN43" t="s">
        <v>1474</v>
      </c>
      <c r="BO43" t="s">
        <v>1471</v>
      </c>
      <c r="BP43" t="s">
        <v>1471</v>
      </c>
      <c r="BQ43" t="s">
        <v>1471</v>
      </c>
      <c r="BR43" t="s">
        <v>1471</v>
      </c>
      <c r="BS43" t="s">
        <v>1471</v>
      </c>
      <c r="BT43" t="s">
        <v>1471</v>
      </c>
      <c r="BU43">
        <v>4130.1234969999996</v>
      </c>
      <c r="BV43">
        <v>393153.63197599998</v>
      </c>
    </row>
    <row r="44" spans="1:74" x14ac:dyDescent="0.35">
      <c r="A44">
        <v>14304</v>
      </c>
      <c r="B44" t="s">
        <v>1385</v>
      </c>
      <c r="C44" t="s">
        <v>156</v>
      </c>
      <c r="D44" t="s">
        <v>157</v>
      </c>
      <c r="E44" t="s">
        <v>1537</v>
      </c>
      <c r="F44" t="s">
        <v>1391</v>
      </c>
      <c r="G44" t="s">
        <v>1387</v>
      </c>
      <c r="H44" t="s">
        <v>616</v>
      </c>
      <c r="I44" t="s">
        <v>1485</v>
      </c>
      <c r="J44">
        <v>1608</v>
      </c>
      <c r="K44">
        <v>1609</v>
      </c>
      <c r="L44">
        <v>42</v>
      </c>
      <c r="M44" t="s">
        <v>1468</v>
      </c>
      <c r="N44" t="s">
        <v>156</v>
      </c>
      <c r="O44">
        <v>53.431480999999998</v>
      </c>
      <c r="P44">
        <v>534314.81390399998</v>
      </c>
      <c r="Q44">
        <v>126.0558</v>
      </c>
      <c r="R44">
        <v>78.344189</v>
      </c>
      <c r="S44">
        <v>0</v>
      </c>
      <c r="T44">
        <v>0</v>
      </c>
      <c r="U44">
        <v>0</v>
      </c>
      <c r="V44">
        <v>0</v>
      </c>
      <c r="W44">
        <v>0</v>
      </c>
      <c r="X44">
        <v>0</v>
      </c>
      <c r="Y44">
        <v>0</v>
      </c>
      <c r="Z44">
        <v>0</v>
      </c>
      <c r="AA44">
        <v>210759.18661</v>
      </c>
      <c r="AB44">
        <v>21.075918999999999</v>
      </c>
      <c r="AC44">
        <v>130987.685898</v>
      </c>
      <c r="AD44">
        <v>13.098769000000001</v>
      </c>
      <c r="AE44">
        <v>39.444758999999998</v>
      </c>
      <c r="AF44">
        <v>354.10553700000003</v>
      </c>
      <c r="AG44">
        <v>8.7521210000000007</v>
      </c>
      <c r="AH44">
        <v>2.4716140000000002</v>
      </c>
      <c r="AI44">
        <v>1608</v>
      </c>
      <c r="AJ44">
        <v>29.783397999999998</v>
      </c>
      <c r="AK44">
        <v>224</v>
      </c>
      <c r="AL44">
        <v>518</v>
      </c>
      <c r="AM44">
        <v>66.714810999999997</v>
      </c>
      <c r="AN44">
        <v>154.27800099999999</v>
      </c>
      <c r="AO44">
        <v>8</v>
      </c>
      <c r="AP44">
        <v>80732.142934000003</v>
      </c>
      <c r="AQ44">
        <v>15.109470999999999</v>
      </c>
      <c r="AR44">
        <v>158960.34494800001</v>
      </c>
      <c r="AS44">
        <v>29.750316000000002</v>
      </c>
      <c r="AT44">
        <v>530671.95065799996</v>
      </c>
      <c r="AU44">
        <v>99.318218000000002</v>
      </c>
      <c r="AV44">
        <v>534314.81390499999</v>
      </c>
      <c r="AW44">
        <v>100</v>
      </c>
      <c r="AX44">
        <v>534314.81390499999</v>
      </c>
      <c r="AY44">
        <v>100</v>
      </c>
      <c r="AZ44">
        <v>534314.81390499999</v>
      </c>
      <c r="BA44">
        <v>100</v>
      </c>
      <c r="BB44">
        <v>3011.333337</v>
      </c>
      <c r="BC44" t="s">
        <v>1479</v>
      </c>
      <c r="BD44" t="s">
        <v>1479</v>
      </c>
      <c r="BE44" t="s">
        <v>1474</v>
      </c>
      <c r="BF44" t="s">
        <v>1474</v>
      </c>
      <c r="BG44" t="s">
        <v>1474</v>
      </c>
      <c r="BH44" t="s">
        <v>1474</v>
      </c>
      <c r="BI44" t="s">
        <v>1479</v>
      </c>
      <c r="BJ44" t="s">
        <v>1479</v>
      </c>
      <c r="BK44" t="s">
        <v>1474</v>
      </c>
      <c r="BL44" t="s">
        <v>1474</v>
      </c>
      <c r="BM44" t="s">
        <v>1474</v>
      </c>
      <c r="BN44" t="s">
        <v>1474</v>
      </c>
      <c r="BO44" t="s">
        <v>1471</v>
      </c>
      <c r="BP44" t="s">
        <v>1471</v>
      </c>
      <c r="BQ44" t="s">
        <v>1471</v>
      </c>
      <c r="BR44" t="s">
        <v>1471</v>
      </c>
      <c r="BS44" t="s">
        <v>1471</v>
      </c>
      <c r="BT44" t="s">
        <v>1471</v>
      </c>
      <c r="BU44">
        <v>4632.5800310000004</v>
      </c>
      <c r="BV44">
        <v>534314.81390399998</v>
      </c>
    </row>
    <row r="45" spans="1:74" x14ac:dyDescent="0.35">
      <c r="A45">
        <v>14305</v>
      </c>
      <c r="B45" t="s">
        <v>1385</v>
      </c>
      <c r="C45" t="s">
        <v>74</v>
      </c>
      <c r="D45" t="s">
        <v>75</v>
      </c>
      <c r="E45" t="s">
        <v>1538</v>
      </c>
      <c r="F45" t="s">
        <v>1391</v>
      </c>
      <c r="G45" t="s">
        <v>1387</v>
      </c>
      <c r="H45" t="s">
        <v>616</v>
      </c>
      <c r="I45" t="s">
        <v>1485</v>
      </c>
      <c r="J45">
        <v>1316</v>
      </c>
      <c r="K45">
        <v>1317</v>
      </c>
      <c r="L45">
        <v>42</v>
      </c>
      <c r="M45" t="s">
        <v>1468</v>
      </c>
      <c r="N45" t="s">
        <v>74</v>
      </c>
      <c r="O45">
        <v>25.504207000000001</v>
      </c>
      <c r="P45">
        <v>255042.067549</v>
      </c>
      <c r="Q45">
        <v>165.417157</v>
      </c>
      <c r="R45">
        <v>125.60148599999999</v>
      </c>
      <c r="S45">
        <v>0.830457</v>
      </c>
      <c r="T45">
        <v>0.63056699999999999</v>
      </c>
      <c r="U45">
        <v>0.830457</v>
      </c>
      <c r="V45">
        <v>0.63056699999999999</v>
      </c>
      <c r="W45">
        <v>0</v>
      </c>
      <c r="X45">
        <v>0</v>
      </c>
      <c r="Y45">
        <v>0</v>
      </c>
      <c r="Z45">
        <v>0</v>
      </c>
      <c r="AA45">
        <v>105621.487767</v>
      </c>
      <c r="AB45">
        <v>10.562149</v>
      </c>
      <c r="AC45">
        <v>80198.548039000001</v>
      </c>
      <c r="AD45">
        <v>8.0198549999999997</v>
      </c>
      <c r="AE45">
        <v>41.413359</v>
      </c>
      <c r="AF45">
        <v>0</v>
      </c>
      <c r="AG45">
        <v>0</v>
      </c>
      <c r="AH45">
        <v>0</v>
      </c>
      <c r="AI45">
        <v>1316</v>
      </c>
      <c r="AJ45">
        <v>50.270147999999999</v>
      </c>
      <c r="AK45">
        <v>226</v>
      </c>
      <c r="AL45">
        <v>330</v>
      </c>
      <c r="AM45">
        <v>113.610535</v>
      </c>
      <c r="AN45">
        <v>165.89149</v>
      </c>
      <c r="AO45">
        <v>6</v>
      </c>
      <c r="AP45">
        <v>70778.643486000001</v>
      </c>
      <c r="AQ45">
        <v>27.751753000000001</v>
      </c>
      <c r="AR45">
        <v>128118.77232600001</v>
      </c>
      <c r="AS45">
        <v>50.234369000000001</v>
      </c>
      <c r="AT45">
        <v>255042.067549</v>
      </c>
      <c r="AU45">
        <v>100</v>
      </c>
      <c r="AV45">
        <v>255042.067549</v>
      </c>
      <c r="AW45">
        <v>100</v>
      </c>
      <c r="AX45">
        <v>255042.067549</v>
      </c>
      <c r="AY45">
        <v>100</v>
      </c>
      <c r="AZ45">
        <v>255042.067549</v>
      </c>
      <c r="BA45">
        <v>100</v>
      </c>
      <c r="BB45">
        <v>5163.8539479999999</v>
      </c>
      <c r="BC45" t="s">
        <v>1479</v>
      </c>
      <c r="BD45" t="s">
        <v>1474</v>
      </c>
      <c r="BE45" t="s">
        <v>1474</v>
      </c>
      <c r="BF45" t="s">
        <v>1474</v>
      </c>
      <c r="BG45" t="s">
        <v>1474</v>
      </c>
      <c r="BH45" t="s">
        <v>1474</v>
      </c>
      <c r="BI45" t="s">
        <v>1479</v>
      </c>
      <c r="BJ45" t="s">
        <v>1474</v>
      </c>
      <c r="BK45" t="s">
        <v>1474</v>
      </c>
      <c r="BL45" t="s">
        <v>1474</v>
      </c>
      <c r="BM45" t="s">
        <v>1474</v>
      </c>
      <c r="BN45" t="s">
        <v>1474</v>
      </c>
      <c r="BO45" t="s">
        <v>1471</v>
      </c>
      <c r="BP45" t="s">
        <v>1471</v>
      </c>
      <c r="BQ45" t="s">
        <v>1471</v>
      </c>
      <c r="BR45" t="s">
        <v>1471</v>
      </c>
      <c r="BS45" t="s">
        <v>1471</v>
      </c>
      <c r="BT45" t="s">
        <v>1471</v>
      </c>
      <c r="BU45">
        <v>3051.7959609999998</v>
      </c>
      <c r="BV45">
        <v>255042.067549</v>
      </c>
    </row>
    <row r="46" spans="1:74" x14ac:dyDescent="0.35">
      <c r="A46">
        <v>14306</v>
      </c>
      <c r="B46" t="s">
        <v>1385</v>
      </c>
      <c r="C46" t="s">
        <v>93</v>
      </c>
      <c r="D46" t="s">
        <v>94</v>
      </c>
      <c r="E46" t="s">
        <v>1539</v>
      </c>
      <c r="F46" t="s">
        <v>1391</v>
      </c>
      <c r="G46" t="s">
        <v>1387</v>
      </c>
      <c r="H46" t="s">
        <v>731</v>
      </c>
      <c r="I46" t="s">
        <v>1497</v>
      </c>
      <c r="J46">
        <v>1358</v>
      </c>
      <c r="K46">
        <v>1357</v>
      </c>
      <c r="L46">
        <v>42</v>
      </c>
      <c r="M46" t="s">
        <v>1468</v>
      </c>
      <c r="N46" t="s">
        <v>93</v>
      </c>
      <c r="O46">
        <v>50.819797999999999</v>
      </c>
      <c r="P46">
        <v>508197.97831999999</v>
      </c>
      <c r="Q46">
        <v>1279.134953</v>
      </c>
      <c r="R46">
        <v>942.61971500000004</v>
      </c>
      <c r="S46">
        <v>0</v>
      </c>
      <c r="T46">
        <v>0</v>
      </c>
      <c r="U46">
        <v>0</v>
      </c>
      <c r="V46">
        <v>0</v>
      </c>
      <c r="W46">
        <v>0</v>
      </c>
      <c r="X46">
        <v>0</v>
      </c>
      <c r="Y46">
        <v>0</v>
      </c>
      <c r="Z46">
        <v>0</v>
      </c>
      <c r="AA46">
        <v>99580.715530000001</v>
      </c>
      <c r="AB46">
        <v>9.9580719999999996</v>
      </c>
      <c r="AC46">
        <v>73382.988599999997</v>
      </c>
      <c r="AD46">
        <v>7.3382990000000001</v>
      </c>
      <c r="AE46">
        <v>19.594866</v>
      </c>
      <c r="AF46">
        <v>373.58860800000002</v>
      </c>
      <c r="AG46">
        <v>21.815166000000001</v>
      </c>
      <c r="AH46">
        <v>5.8393550000000003</v>
      </c>
      <c r="AI46">
        <v>1358</v>
      </c>
      <c r="AJ46">
        <v>0</v>
      </c>
      <c r="AK46">
        <v>208</v>
      </c>
      <c r="AL46">
        <v>318</v>
      </c>
      <c r="AM46">
        <v>0</v>
      </c>
      <c r="AN46">
        <v>0</v>
      </c>
      <c r="AO46">
        <v>6</v>
      </c>
      <c r="AP46">
        <v>0</v>
      </c>
      <c r="AQ46">
        <v>0</v>
      </c>
      <c r="AR46">
        <v>0</v>
      </c>
      <c r="AS46">
        <v>0</v>
      </c>
      <c r="AT46">
        <v>456336.68024900003</v>
      </c>
      <c r="AU46">
        <v>89.795060000000007</v>
      </c>
      <c r="AV46">
        <v>508197.97831999999</v>
      </c>
      <c r="AW46">
        <v>100</v>
      </c>
      <c r="AX46">
        <v>508197.97831999999</v>
      </c>
      <c r="AY46">
        <v>100</v>
      </c>
      <c r="AZ46">
        <v>508197.97831999999</v>
      </c>
      <c r="BA46">
        <v>100</v>
      </c>
      <c r="BB46">
        <v>2670.2191929999999</v>
      </c>
      <c r="BC46" t="s">
        <v>1491</v>
      </c>
      <c r="BD46" t="s">
        <v>1491</v>
      </c>
      <c r="BE46" t="s">
        <v>1474</v>
      </c>
      <c r="BF46" t="s">
        <v>1474</v>
      </c>
      <c r="BG46" t="s">
        <v>1474</v>
      </c>
      <c r="BH46" t="s">
        <v>1474</v>
      </c>
      <c r="BI46" t="s">
        <v>1491</v>
      </c>
      <c r="BJ46" t="s">
        <v>1491</v>
      </c>
      <c r="BK46" t="s">
        <v>1474</v>
      </c>
      <c r="BL46" t="s">
        <v>1474</v>
      </c>
      <c r="BM46" t="s">
        <v>1474</v>
      </c>
      <c r="BN46" t="s">
        <v>1474</v>
      </c>
      <c r="BO46" t="s">
        <v>1471</v>
      </c>
      <c r="BP46" t="s">
        <v>1471</v>
      </c>
      <c r="BQ46" t="s">
        <v>1471</v>
      </c>
      <c r="BR46" t="s">
        <v>1471</v>
      </c>
      <c r="BS46" t="s">
        <v>1471</v>
      </c>
      <c r="BT46" t="s">
        <v>1471</v>
      </c>
      <c r="BU46">
        <v>3347.620426</v>
      </c>
      <c r="BV46">
        <v>508197.97831999999</v>
      </c>
    </row>
    <row r="47" spans="1:74" x14ac:dyDescent="0.35">
      <c r="A47">
        <v>14307</v>
      </c>
      <c r="B47" t="s">
        <v>1385</v>
      </c>
      <c r="C47" t="s">
        <v>116</v>
      </c>
      <c r="D47" t="s">
        <v>117</v>
      </c>
      <c r="E47" t="s">
        <v>1540</v>
      </c>
      <c r="F47" t="s">
        <v>1391</v>
      </c>
      <c r="G47" t="s">
        <v>1387</v>
      </c>
      <c r="H47" t="s">
        <v>731</v>
      </c>
      <c r="I47" t="s">
        <v>1497</v>
      </c>
      <c r="J47">
        <v>1406</v>
      </c>
      <c r="K47">
        <v>1408</v>
      </c>
      <c r="L47">
        <v>42</v>
      </c>
      <c r="M47" t="s">
        <v>1468</v>
      </c>
      <c r="N47" t="s">
        <v>116</v>
      </c>
      <c r="O47">
        <v>41.956167999999998</v>
      </c>
      <c r="P47">
        <v>419561.68388199998</v>
      </c>
      <c r="Q47">
        <v>28823.301319999999</v>
      </c>
      <c r="R47">
        <v>20471.094688000001</v>
      </c>
      <c r="S47">
        <v>24430.387533000001</v>
      </c>
      <c r="T47">
        <v>17351.127509000002</v>
      </c>
      <c r="U47">
        <v>24426.423793000002</v>
      </c>
      <c r="V47">
        <v>17348.312353000001</v>
      </c>
      <c r="W47">
        <v>0</v>
      </c>
      <c r="X47">
        <v>0</v>
      </c>
      <c r="Y47">
        <v>0</v>
      </c>
      <c r="Z47">
        <v>0</v>
      </c>
      <c r="AA47">
        <v>175904.971888</v>
      </c>
      <c r="AB47">
        <v>17.590496999999999</v>
      </c>
      <c r="AC47">
        <v>124932.508443</v>
      </c>
      <c r="AD47">
        <v>12.493251000000001</v>
      </c>
      <c r="AE47">
        <v>41.925891</v>
      </c>
      <c r="AF47">
        <v>59.259610000000002</v>
      </c>
      <c r="AG47">
        <v>0</v>
      </c>
      <c r="AH47">
        <v>0</v>
      </c>
      <c r="AI47">
        <v>1406</v>
      </c>
      <c r="AJ47">
        <v>42.619191000000001</v>
      </c>
      <c r="AK47">
        <v>161</v>
      </c>
      <c r="AL47">
        <v>529</v>
      </c>
      <c r="AM47">
        <v>68.616896999999994</v>
      </c>
      <c r="AN47">
        <v>225.45551900000001</v>
      </c>
      <c r="AO47">
        <v>8</v>
      </c>
      <c r="AP47">
        <v>108834.363652</v>
      </c>
      <c r="AQ47">
        <v>25.940014999999999</v>
      </c>
      <c r="AR47">
        <v>178641.551198</v>
      </c>
      <c r="AS47">
        <v>42.578138000000003</v>
      </c>
      <c r="AT47">
        <v>419561.68388199998</v>
      </c>
      <c r="AU47">
        <v>100</v>
      </c>
      <c r="AV47">
        <v>419561.68388199998</v>
      </c>
      <c r="AW47">
        <v>100</v>
      </c>
      <c r="AX47">
        <v>419561.68388199998</v>
      </c>
      <c r="AY47">
        <v>100</v>
      </c>
      <c r="AZ47">
        <v>419561.68388199998</v>
      </c>
      <c r="BA47">
        <v>100</v>
      </c>
      <c r="BB47">
        <v>3355.8832160000002</v>
      </c>
      <c r="BC47" t="s">
        <v>1479</v>
      </c>
      <c r="BD47" t="s">
        <v>1479</v>
      </c>
      <c r="BE47" t="s">
        <v>1474</v>
      </c>
      <c r="BF47" t="s">
        <v>1474</v>
      </c>
      <c r="BG47" t="s">
        <v>1474</v>
      </c>
      <c r="BH47" t="s">
        <v>1474</v>
      </c>
      <c r="BI47" t="s">
        <v>1479</v>
      </c>
      <c r="BJ47" t="s">
        <v>1479</v>
      </c>
      <c r="BK47" t="s">
        <v>1474</v>
      </c>
      <c r="BL47" t="s">
        <v>1474</v>
      </c>
      <c r="BM47" t="s">
        <v>1474</v>
      </c>
      <c r="BN47" t="s">
        <v>1474</v>
      </c>
      <c r="BO47" t="s">
        <v>1471</v>
      </c>
      <c r="BP47" t="s">
        <v>1471</v>
      </c>
      <c r="BQ47" t="s">
        <v>1471</v>
      </c>
      <c r="BR47" t="s">
        <v>1471</v>
      </c>
      <c r="BS47" t="s">
        <v>1471</v>
      </c>
      <c r="BT47" t="s">
        <v>1471</v>
      </c>
      <c r="BU47">
        <v>4315.2322860000004</v>
      </c>
      <c r="BV47">
        <v>419561.68388199998</v>
      </c>
    </row>
    <row r="48" spans="1:74" x14ac:dyDescent="0.35">
      <c r="A48">
        <v>14308</v>
      </c>
      <c r="B48" t="s">
        <v>1385</v>
      </c>
      <c r="C48" t="s">
        <v>108</v>
      </c>
      <c r="D48" t="s">
        <v>109</v>
      </c>
      <c r="E48" t="s">
        <v>1541</v>
      </c>
      <c r="F48" t="s">
        <v>1391</v>
      </c>
      <c r="G48" t="s">
        <v>1387</v>
      </c>
      <c r="H48" t="s">
        <v>675</v>
      </c>
      <c r="I48" t="s">
        <v>1536</v>
      </c>
      <c r="J48">
        <v>1584</v>
      </c>
      <c r="K48">
        <v>1583</v>
      </c>
      <c r="L48">
        <v>42</v>
      </c>
      <c r="M48" t="s">
        <v>1468</v>
      </c>
      <c r="N48" t="s">
        <v>108</v>
      </c>
      <c r="O48">
        <v>42.515917999999999</v>
      </c>
      <c r="P48">
        <v>425159.18475299998</v>
      </c>
      <c r="Q48">
        <v>8431.911349</v>
      </c>
      <c r="R48">
        <v>5326.5390710000001</v>
      </c>
      <c r="S48">
        <v>8431.911349</v>
      </c>
      <c r="T48">
        <v>5326.5390710000001</v>
      </c>
      <c r="U48">
        <v>8431.911349</v>
      </c>
      <c r="V48">
        <v>5326.5390710000001</v>
      </c>
      <c r="W48">
        <v>0</v>
      </c>
      <c r="X48">
        <v>0</v>
      </c>
      <c r="Y48">
        <v>0</v>
      </c>
      <c r="Z48">
        <v>0</v>
      </c>
      <c r="AA48">
        <v>135103.14810699999</v>
      </c>
      <c r="AB48">
        <v>13.510315</v>
      </c>
      <c r="AC48">
        <v>85346.271703999999</v>
      </c>
      <c r="AD48">
        <v>8.5346270000000004</v>
      </c>
      <c r="AE48">
        <v>31.777073999999999</v>
      </c>
      <c r="AF48">
        <v>0</v>
      </c>
      <c r="AG48">
        <v>0</v>
      </c>
      <c r="AH48">
        <v>0</v>
      </c>
      <c r="AI48">
        <v>1584</v>
      </c>
      <c r="AJ48">
        <v>92.354371999999998</v>
      </c>
      <c r="AK48">
        <v>303</v>
      </c>
      <c r="AL48">
        <v>331</v>
      </c>
      <c r="AM48">
        <v>279.83374700000002</v>
      </c>
      <c r="AN48">
        <v>305.692971</v>
      </c>
      <c r="AO48">
        <v>7</v>
      </c>
      <c r="AP48">
        <v>319152.44280700001</v>
      </c>
      <c r="AQ48">
        <v>75.066575999999998</v>
      </c>
      <c r="AR48">
        <v>392557.51896800002</v>
      </c>
      <c r="AS48">
        <v>92.331891999999996</v>
      </c>
      <c r="AT48">
        <v>425159.18475299998</v>
      </c>
      <c r="AU48">
        <v>100</v>
      </c>
      <c r="AV48">
        <v>425159.18475299998</v>
      </c>
      <c r="AW48">
        <v>100</v>
      </c>
      <c r="AX48">
        <v>425159.18475299998</v>
      </c>
      <c r="AY48">
        <v>100</v>
      </c>
      <c r="AZ48">
        <v>425159.18475299998</v>
      </c>
      <c r="BA48">
        <v>100</v>
      </c>
      <c r="BB48">
        <v>3723.3113490000001</v>
      </c>
      <c r="BC48" t="s">
        <v>1474</v>
      </c>
      <c r="BD48" t="s">
        <v>1474</v>
      </c>
      <c r="BE48" t="s">
        <v>1474</v>
      </c>
      <c r="BF48" t="s">
        <v>1474</v>
      </c>
      <c r="BG48" t="s">
        <v>1474</v>
      </c>
      <c r="BH48" t="s">
        <v>1474</v>
      </c>
      <c r="BI48" t="s">
        <v>1474</v>
      </c>
      <c r="BJ48" t="s">
        <v>1474</v>
      </c>
      <c r="BK48" t="s">
        <v>1474</v>
      </c>
      <c r="BL48" t="s">
        <v>1474</v>
      </c>
      <c r="BM48" t="s">
        <v>1474</v>
      </c>
      <c r="BN48" t="s">
        <v>1474</v>
      </c>
      <c r="BO48" t="s">
        <v>1471</v>
      </c>
      <c r="BP48" t="s">
        <v>1471</v>
      </c>
      <c r="BQ48" t="s">
        <v>1471</v>
      </c>
      <c r="BR48" t="s">
        <v>1471</v>
      </c>
      <c r="BS48" t="s">
        <v>1471</v>
      </c>
      <c r="BT48" t="s">
        <v>1471</v>
      </c>
      <c r="BU48">
        <v>4622.5798670000004</v>
      </c>
      <c r="BV48">
        <v>425159.18475299998</v>
      </c>
    </row>
    <row r="49" spans="1:74" x14ac:dyDescent="0.35">
      <c r="A49">
        <v>14309</v>
      </c>
      <c r="B49" t="s">
        <v>1385</v>
      </c>
      <c r="C49" t="s">
        <v>145</v>
      </c>
      <c r="D49" t="s">
        <v>146</v>
      </c>
      <c r="E49" t="s">
        <v>1542</v>
      </c>
      <c r="F49" t="s">
        <v>1391</v>
      </c>
      <c r="G49" t="s">
        <v>1387</v>
      </c>
      <c r="H49" t="s">
        <v>675</v>
      </c>
      <c r="I49" t="s">
        <v>1536</v>
      </c>
      <c r="J49">
        <v>1521</v>
      </c>
      <c r="K49">
        <v>1522</v>
      </c>
      <c r="L49">
        <v>42</v>
      </c>
      <c r="M49" t="s">
        <v>1468</v>
      </c>
      <c r="N49" t="s">
        <v>145</v>
      </c>
      <c r="O49">
        <v>42.431167000000002</v>
      </c>
      <c r="P49">
        <v>424311.66958799999</v>
      </c>
      <c r="Q49">
        <v>55449.933642000004</v>
      </c>
      <c r="R49">
        <v>36432.282288000002</v>
      </c>
      <c r="S49">
        <v>55449.933642000004</v>
      </c>
      <c r="T49">
        <v>36432.282288000002</v>
      </c>
      <c r="U49">
        <v>52647.501083000003</v>
      </c>
      <c r="V49">
        <v>34590.999398</v>
      </c>
      <c r="W49">
        <v>0</v>
      </c>
      <c r="X49">
        <v>0</v>
      </c>
      <c r="Y49">
        <v>0</v>
      </c>
      <c r="Z49">
        <v>0</v>
      </c>
      <c r="AA49">
        <v>125531.487635</v>
      </c>
      <c r="AB49">
        <v>12.553148999999999</v>
      </c>
      <c r="AC49">
        <v>82477.981362999999</v>
      </c>
      <c r="AD49">
        <v>8.2477979999999995</v>
      </c>
      <c r="AE49">
        <v>29.584735999999999</v>
      </c>
      <c r="AF49">
        <v>0</v>
      </c>
      <c r="AG49">
        <v>0</v>
      </c>
      <c r="AH49">
        <v>0</v>
      </c>
      <c r="AI49">
        <v>1521</v>
      </c>
      <c r="AJ49">
        <v>69.951269999999994</v>
      </c>
      <c r="AK49">
        <v>304</v>
      </c>
      <c r="AL49">
        <v>272</v>
      </c>
      <c r="AM49">
        <v>212.651861</v>
      </c>
      <c r="AN49">
        <v>190.26745500000001</v>
      </c>
      <c r="AO49">
        <v>3</v>
      </c>
      <c r="AP49">
        <v>236089.999477</v>
      </c>
      <c r="AQ49">
        <v>55.640703999999999</v>
      </c>
      <c r="AR49">
        <v>296693.30025700002</v>
      </c>
      <c r="AS49">
        <v>69.923435999999995</v>
      </c>
      <c r="AT49">
        <v>424311.66958799999</v>
      </c>
      <c r="AU49">
        <v>100</v>
      </c>
      <c r="AV49">
        <v>424311.66958799999</v>
      </c>
      <c r="AW49">
        <v>100</v>
      </c>
      <c r="AX49">
        <v>424311.66958799999</v>
      </c>
      <c r="AY49">
        <v>100</v>
      </c>
      <c r="AZ49">
        <v>424311.66958799999</v>
      </c>
      <c r="BA49">
        <v>100</v>
      </c>
      <c r="BB49">
        <v>3586.9859529999999</v>
      </c>
      <c r="BC49" t="s">
        <v>1474</v>
      </c>
      <c r="BD49" t="s">
        <v>1474</v>
      </c>
      <c r="BE49" t="s">
        <v>1474</v>
      </c>
      <c r="BF49" t="s">
        <v>1474</v>
      </c>
      <c r="BG49" t="s">
        <v>1474</v>
      </c>
      <c r="BH49" t="s">
        <v>1474</v>
      </c>
      <c r="BI49" t="s">
        <v>1474</v>
      </c>
      <c r="BJ49" t="s">
        <v>1474</v>
      </c>
      <c r="BK49" t="s">
        <v>1474</v>
      </c>
      <c r="BL49" t="s">
        <v>1474</v>
      </c>
      <c r="BM49" t="s">
        <v>1474</v>
      </c>
      <c r="BN49" t="s">
        <v>1474</v>
      </c>
      <c r="BO49" t="s">
        <v>1471</v>
      </c>
      <c r="BP49" t="s">
        <v>1471</v>
      </c>
      <c r="BQ49" t="s">
        <v>1471</v>
      </c>
      <c r="BR49" t="s">
        <v>1471</v>
      </c>
      <c r="BS49" t="s">
        <v>1471</v>
      </c>
      <c r="BT49" t="s">
        <v>1471</v>
      </c>
      <c r="BU49">
        <v>3535.1024309999998</v>
      </c>
      <c r="BV49">
        <v>424311.66958799999</v>
      </c>
    </row>
    <row r="50" spans="1:74" x14ac:dyDescent="0.35">
      <c r="A50">
        <v>14310</v>
      </c>
      <c r="B50" t="s">
        <v>1385</v>
      </c>
      <c r="C50" t="s">
        <v>297</v>
      </c>
      <c r="D50" t="s">
        <v>298</v>
      </c>
      <c r="E50" t="s">
        <v>1543</v>
      </c>
      <c r="F50" t="s">
        <v>1391</v>
      </c>
      <c r="G50" t="s">
        <v>1387</v>
      </c>
      <c r="H50" t="s">
        <v>584</v>
      </c>
      <c r="I50" t="s">
        <v>1487</v>
      </c>
      <c r="J50">
        <v>2753</v>
      </c>
      <c r="K50">
        <v>2757</v>
      </c>
      <c r="L50">
        <v>42</v>
      </c>
      <c r="M50" t="s">
        <v>1468</v>
      </c>
      <c r="N50" t="s">
        <v>297</v>
      </c>
      <c r="O50">
        <v>57.454521999999997</v>
      </c>
      <c r="P50">
        <v>574545.22446099995</v>
      </c>
      <c r="Q50">
        <v>9612.2921499999993</v>
      </c>
      <c r="R50">
        <v>3486.504226</v>
      </c>
      <c r="S50">
        <v>9612.2921499999993</v>
      </c>
      <c r="T50">
        <v>3486.504226</v>
      </c>
      <c r="U50">
        <v>0</v>
      </c>
      <c r="V50">
        <v>0</v>
      </c>
      <c r="W50">
        <v>0</v>
      </c>
      <c r="X50">
        <v>0</v>
      </c>
      <c r="Y50">
        <v>0</v>
      </c>
      <c r="Z50">
        <v>0</v>
      </c>
      <c r="AA50">
        <v>162750.23316599999</v>
      </c>
      <c r="AB50">
        <v>16.275023000000001</v>
      </c>
      <c r="AC50">
        <v>59031.640612000003</v>
      </c>
      <c r="AD50">
        <v>5.9031640000000003</v>
      </c>
      <c r="AE50">
        <v>28.326792999999999</v>
      </c>
      <c r="AF50">
        <v>448.04583500000001</v>
      </c>
      <c r="AG50">
        <v>55.123924000000002</v>
      </c>
      <c r="AH50">
        <v>12.303189</v>
      </c>
      <c r="AI50">
        <v>2753</v>
      </c>
      <c r="AJ50">
        <v>36.833756999999999</v>
      </c>
      <c r="AK50">
        <v>537</v>
      </c>
      <c r="AL50">
        <v>394</v>
      </c>
      <c r="AM50">
        <v>197.79727700000001</v>
      </c>
      <c r="AN50">
        <v>145.12500399999999</v>
      </c>
      <c r="AO50">
        <v>5</v>
      </c>
      <c r="AP50">
        <v>263822.33804</v>
      </c>
      <c r="AQ50">
        <v>45.918463000000003</v>
      </c>
      <c r="AR50">
        <v>211458.928266</v>
      </c>
      <c r="AS50">
        <v>36.804575</v>
      </c>
      <c r="AT50">
        <v>574545.22446099995</v>
      </c>
      <c r="AU50">
        <v>100</v>
      </c>
      <c r="AV50">
        <v>574545.22446099995</v>
      </c>
      <c r="AW50">
        <v>100</v>
      </c>
      <c r="AX50">
        <v>574545.22446099995</v>
      </c>
      <c r="AY50">
        <v>100</v>
      </c>
      <c r="AZ50">
        <v>574545.22446099995</v>
      </c>
      <c r="BA50">
        <v>100</v>
      </c>
      <c r="BB50">
        <v>4798.5779080000002</v>
      </c>
      <c r="BC50" t="s">
        <v>1479</v>
      </c>
      <c r="BD50" t="s">
        <v>1479</v>
      </c>
      <c r="BE50" t="s">
        <v>1474</v>
      </c>
      <c r="BF50" t="s">
        <v>1474</v>
      </c>
      <c r="BG50" t="s">
        <v>1474</v>
      </c>
      <c r="BH50" t="s">
        <v>1474</v>
      </c>
      <c r="BI50" t="s">
        <v>1479</v>
      </c>
      <c r="BJ50" t="s">
        <v>1479</v>
      </c>
      <c r="BK50" t="s">
        <v>1474</v>
      </c>
      <c r="BL50" t="s">
        <v>1474</v>
      </c>
      <c r="BM50" t="s">
        <v>1474</v>
      </c>
      <c r="BN50" t="s">
        <v>1474</v>
      </c>
      <c r="BO50" t="s">
        <v>1471</v>
      </c>
      <c r="BP50" t="s">
        <v>1471</v>
      </c>
      <c r="BQ50" t="s">
        <v>1471</v>
      </c>
      <c r="BR50" t="s">
        <v>1471</v>
      </c>
      <c r="BS50" t="s">
        <v>1471</v>
      </c>
      <c r="BT50" t="s">
        <v>1471</v>
      </c>
      <c r="BU50">
        <v>4341.4322410000004</v>
      </c>
      <c r="BV50">
        <v>574545.22446099995</v>
      </c>
    </row>
    <row r="51" spans="1:74" x14ac:dyDescent="0.35">
      <c r="A51">
        <v>14311</v>
      </c>
      <c r="B51" t="s">
        <v>1385</v>
      </c>
      <c r="C51" t="s">
        <v>335</v>
      </c>
      <c r="D51" t="s">
        <v>336</v>
      </c>
      <c r="E51" t="s">
        <v>1544</v>
      </c>
      <c r="F51" t="s">
        <v>1391</v>
      </c>
      <c r="G51" t="s">
        <v>1387</v>
      </c>
      <c r="H51" t="s">
        <v>616</v>
      </c>
      <c r="I51" t="s">
        <v>1485</v>
      </c>
      <c r="J51">
        <v>1528</v>
      </c>
      <c r="K51">
        <v>1527</v>
      </c>
      <c r="L51">
        <v>42</v>
      </c>
      <c r="M51" t="s">
        <v>1468</v>
      </c>
      <c r="N51" t="s">
        <v>335</v>
      </c>
      <c r="O51">
        <v>48.437111000000002</v>
      </c>
      <c r="P51">
        <v>484371.11252199998</v>
      </c>
      <c r="Q51">
        <v>27635.029699999999</v>
      </c>
      <c r="R51">
        <v>18097.596398000001</v>
      </c>
      <c r="S51">
        <v>21034.686000000002</v>
      </c>
      <c r="T51">
        <v>13775.170923</v>
      </c>
      <c r="U51">
        <v>0</v>
      </c>
      <c r="V51">
        <v>0</v>
      </c>
      <c r="W51">
        <v>0</v>
      </c>
      <c r="X51">
        <v>0</v>
      </c>
      <c r="Y51">
        <v>0</v>
      </c>
      <c r="Z51">
        <v>0</v>
      </c>
      <c r="AA51">
        <v>127578.415439</v>
      </c>
      <c r="AB51">
        <v>12.757842</v>
      </c>
      <c r="AC51">
        <v>83548.405656999996</v>
      </c>
      <c r="AD51">
        <v>8.3548410000000004</v>
      </c>
      <c r="AE51">
        <v>26.338981</v>
      </c>
      <c r="AF51">
        <v>462.82135699999998</v>
      </c>
      <c r="AG51">
        <v>230.10043899999999</v>
      </c>
      <c r="AH51">
        <v>49.716901999999997</v>
      </c>
      <c r="AI51">
        <v>1528</v>
      </c>
      <c r="AJ51">
        <v>51.383097999999997</v>
      </c>
      <c r="AK51">
        <v>273</v>
      </c>
      <c r="AL51">
        <v>359</v>
      </c>
      <c r="AM51">
        <v>140.275857</v>
      </c>
      <c r="AN51">
        <v>184.46532199999999</v>
      </c>
      <c r="AO51">
        <v>4</v>
      </c>
      <c r="AP51">
        <v>262223.23741399997</v>
      </c>
      <c r="AQ51">
        <v>54.136845000000001</v>
      </c>
      <c r="AR51">
        <v>248754.116977</v>
      </c>
      <c r="AS51">
        <v>51.356101000000002</v>
      </c>
      <c r="AT51">
        <v>432527.831725</v>
      </c>
      <c r="AU51">
        <v>89.296785</v>
      </c>
      <c r="AV51">
        <v>484371.11252199998</v>
      </c>
      <c r="AW51">
        <v>100</v>
      </c>
      <c r="AX51">
        <v>484371.11252199998</v>
      </c>
      <c r="AY51">
        <v>100</v>
      </c>
      <c r="AZ51">
        <v>484371.11252199998</v>
      </c>
      <c r="BA51">
        <v>100</v>
      </c>
      <c r="BB51">
        <v>3152.5414470000001</v>
      </c>
      <c r="BC51" t="s">
        <v>1474</v>
      </c>
      <c r="BD51" t="s">
        <v>1474</v>
      </c>
      <c r="BE51" t="s">
        <v>1474</v>
      </c>
      <c r="BF51" t="s">
        <v>1474</v>
      </c>
      <c r="BG51" t="s">
        <v>1474</v>
      </c>
      <c r="BH51" t="s">
        <v>1474</v>
      </c>
      <c r="BI51" t="s">
        <v>1474</v>
      </c>
      <c r="BJ51" t="s">
        <v>1474</v>
      </c>
      <c r="BK51" t="s">
        <v>1474</v>
      </c>
      <c r="BL51" t="s">
        <v>1474</v>
      </c>
      <c r="BM51" t="s">
        <v>1474</v>
      </c>
      <c r="BN51" t="s">
        <v>1474</v>
      </c>
      <c r="BO51" t="s">
        <v>1471</v>
      </c>
      <c r="BP51" t="s">
        <v>1471</v>
      </c>
      <c r="BQ51" t="s">
        <v>1471</v>
      </c>
      <c r="BR51" t="s">
        <v>1471</v>
      </c>
      <c r="BS51" t="s">
        <v>1471</v>
      </c>
      <c r="BT51" t="s">
        <v>1471</v>
      </c>
      <c r="BU51">
        <v>4472.3369579999999</v>
      </c>
      <c r="BV51">
        <v>484371.11252199998</v>
      </c>
    </row>
    <row r="52" spans="1:74" x14ac:dyDescent="0.35">
      <c r="A52">
        <v>14312</v>
      </c>
      <c r="B52" t="s">
        <v>1385</v>
      </c>
      <c r="C52" t="s">
        <v>100</v>
      </c>
      <c r="D52" t="s">
        <v>101</v>
      </c>
      <c r="E52" t="s">
        <v>1545</v>
      </c>
      <c r="F52" t="s">
        <v>1391</v>
      </c>
      <c r="G52" t="s">
        <v>1387</v>
      </c>
      <c r="H52" t="s">
        <v>756</v>
      </c>
      <c r="I52" t="s">
        <v>1546</v>
      </c>
      <c r="J52">
        <v>1345</v>
      </c>
      <c r="K52">
        <v>1347</v>
      </c>
      <c r="L52">
        <v>42</v>
      </c>
      <c r="M52" t="s">
        <v>1468</v>
      </c>
      <c r="N52" t="s">
        <v>100</v>
      </c>
      <c r="O52">
        <v>24.842025</v>
      </c>
      <c r="P52">
        <v>248420.248777</v>
      </c>
      <c r="Q52">
        <v>3502.4654999999998</v>
      </c>
      <c r="R52">
        <v>2600.1971050000002</v>
      </c>
      <c r="S52">
        <v>3502.4654999999998</v>
      </c>
      <c r="T52">
        <v>2600.1971050000002</v>
      </c>
      <c r="U52">
        <v>0</v>
      </c>
      <c r="V52">
        <v>0</v>
      </c>
      <c r="W52">
        <v>0</v>
      </c>
      <c r="X52">
        <v>0</v>
      </c>
      <c r="Y52">
        <v>0</v>
      </c>
      <c r="Z52">
        <v>0</v>
      </c>
      <c r="AA52">
        <v>110489.837465</v>
      </c>
      <c r="AB52">
        <v>11.048984000000001</v>
      </c>
      <c r="AC52">
        <v>82026.605393000005</v>
      </c>
      <c r="AD52">
        <v>8.2026610000000009</v>
      </c>
      <c r="AE52">
        <v>44.476984999999999</v>
      </c>
      <c r="AF52">
        <v>0</v>
      </c>
      <c r="AG52">
        <v>0</v>
      </c>
      <c r="AH52">
        <v>0</v>
      </c>
      <c r="AI52">
        <v>1345</v>
      </c>
      <c r="AJ52">
        <v>0</v>
      </c>
      <c r="AK52">
        <v>275</v>
      </c>
      <c r="AL52">
        <v>209</v>
      </c>
      <c r="AM52">
        <v>0</v>
      </c>
      <c r="AN52">
        <v>0</v>
      </c>
      <c r="AO52">
        <v>2</v>
      </c>
      <c r="AP52">
        <v>0</v>
      </c>
      <c r="AQ52">
        <v>0</v>
      </c>
      <c r="AR52">
        <v>0</v>
      </c>
      <c r="AS52">
        <v>0</v>
      </c>
      <c r="AT52">
        <v>248420.248777</v>
      </c>
      <c r="AU52">
        <v>100</v>
      </c>
      <c r="AV52">
        <v>248420.248777</v>
      </c>
      <c r="AW52">
        <v>100</v>
      </c>
      <c r="AX52">
        <v>248420.248777</v>
      </c>
      <c r="AY52">
        <v>100</v>
      </c>
      <c r="AZ52">
        <v>248420.248777</v>
      </c>
      <c r="BA52">
        <v>100</v>
      </c>
      <c r="BB52">
        <v>5422.2632819999999</v>
      </c>
      <c r="BC52" t="s">
        <v>1491</v>
      </c>
      <c r="BD52" t="s">
        <v>1491</v>
      </c>
      <c r="BE52" t="s">
        <v>1474</v>
      </c>
      <c r="BF52" t="s">
        <v>1474</v>
      </c>
      <c r="BG52" t="s">
        <v>1474</v>
      </c>
      <c r="BH52" t="s">
        <v>1474</v>
      </c>
      <c r="BI52" t="s">
        <v>1504</v>
      </c>
      <c r="BJ52" t="s">
        <v>1504</v>
      </c>
      <c r="BK52" t="s">
        <v>1470</v>
      </c>
      <c r="BL52" t="s">
        <v>1470</v>
      </c>
      <c r="BM52" t="s">
        <v>1470</v>
      </c>
      <c r="BN52" t="s">
        <v>1470</v>
      </c>
      <c r="BO52" t="s">
        <v>1505</v>
      </c>
      <c r="BP52" t="s">
        <v>1505</v>
      </c>
      <c r="BQ52" t="s">
        <v>1471</v>
      </c>
      <c r="BR52" t="s">
        <v>1471</v>
      </c>
      <c r="BS52" t="s">
        <v>1471</v>
      </c>
      <c r="BT52" t="s">
        <v>1471</v>
      </c>
      <c r="BU52">
        <v>2535.3736840000001</v>
      </c>
      <c r="BV52">
        <v>248420.248777</v>
      </c>
    </row>
    <row r="53" spans="1:74" x14ac:dyDescent="0.35">
      <c r="A53">
        <v>14313</v>
      </c>
      <c r="B53" t="s">
        <v>1385</v>
      </c>
      <c r="C53" t="s">
        <v>381</v>
      </c>
      <c r="D53" t="s">
        <v>382</v>
      </c>
      <c r="E53" t="s">
        <v>1547</v>
      </c>
      <c r="F53" t="s">
        <v>1391</v>
      </c>
      <c r="G53" t="s">
        <v>1387</v>
      </c>
      <c r="H53" t="s">
        <v>756</v>
      </c>
      <c r="I53" t="s">
        <v>1546</v>
      </c>
      <c r="J53">
        <v>1470</v>
      </c>
      <c r="K53">
        <v>1472</v>
      </c>
      <c r="L53">
        <v>42</v>
      </c>
      <c r="M53" t="s">
        <v>1468</v>
      </c>
      <c r="N53" t="s">
        <v>381</v>
      </c>
      <c r="O53">
        <v>69.595160000000007</v>
      </c>
      <c r="P53">
        <v>695951.60490200005</v>
      </c>
      <c r="Q53">
        <v>239012.314843</v>
      </c>
      <c r="R53">
        <v>162372.49649699999</v>
      </c>
      <c r="S53">
        <v>229169.72307199999</v>
      </c>
      <c r="T53">
        <v>155685.95317399999</v>
      </c>
      <c r="U53">
        <v>229169.72307199999</v>
      </c>
      <c r="V53">
        <v>155685.95317399999</v>
      </c>
      <c r="W53">
        <v>0</v>
      </c>
      <c r="X53">
        <v>0</v>
      </c>
      <c r="Y53">
        <v>0</v>
      </c>
      <c r="Z53">
        <v>0</v>
      </c>
      <c r="AA53">
        <v>104375.189014</v>
      </c>
      <c r="AB53">
        <v>10.437519</v>
      </c>
      <c r="AC53">
        <v>70907.057753999994</v>
      </c>
      <c r="AD53">
        <v>7.090706</v>
      </c>
      <c r="AE53">
        <v>14.997477999999999</v>
      </c>
      <c r="AF53">
        <v>1692.6715859999999</v>
      </c>
      <c r="AG53">
        <v>871.16414499999996</v>
      </c>
      <c r="AH53">
        <v>51.466813999999999</v>
      </c>
      <c r="AI53">
        <v>1470</v>
      </c>
      <c r="AJ53">
        <v>96.848612000000003</v>
      </c>
      <c r="AK53">
        <v>260</v>
      </c>
      <c r="AL53">
        <v>247</v>
      </c>
      <c r="AM53">
        <v>251.80639099999999</v>
      </c>
      <c r="AN53">
        <v>239.216072</v>
      </c>
      <c r="AO53">
        <v>2</v>
      </c>
      <c r="AP53">
        <v>623904.12742000003</v>
      </c>
      <c r="AQ53">
        <v>89.647631000000004</v>
      </c>
      <c r="AR53">
        <v>673957.76542900002</v>
      </c>
      <c r="AS53">
        <v>96.839746000000005</v>
      </c>
      <c r="AT53">
        <v>695951.60490200005</v>
      </c>
      <c r="AU53">
        <v>100</v>
      </c>
      <c r="AV53">
        <v>695951.60490200005</v>
      </c>
      <c r="AW53">
        <v>100</v>
      </c>
      <c r="AX53">
        <v>585725.50121200003</v>
      </c>
      <c r="AY53">
        <v>84.161815000000004</v>
      </c>
      <c r="AZ53">
        <v>695951.60490200005</v>
      </c>
      <c r="BA53">
        <v>100</v>
      </c>
      <c r="BB53">
        <v>2115.0896130000001</v>
      </c>
      <c r="BC53" t="s">
        <v>1469</v>
      </c>
      <c r="BD53" t="s">
        <v>1469</v>
      </c>
      <c r="BE53" t="s">
        <v>1469</v>
      </c>
      <c r="BF53" t="s">
        <v>1469</v>
      </c>
      <c r="BG53" t="s">
        <v>1469</v>
      </c>
      <c r="BH53" t="s">
        <v>1469</v>
      </c>
      <c r="BI53" t="s">
        <v>1470</v>
      </c>
      <c r="BJ53" t="s">
        <v>1470</v>
      </c>
      <c r="BK53" t="s">
        <v>1470</v>
      </c>
      <c r="BL53" t="s">
        <v>1470</v>
      </c>
      <c r="BM53" t="s">
        <v>1470</v>
      </c>
      <c r="BN53" t="s">
        <v>1470</v>
      </c>
      <c r="BO53" t="s">
        <v>1471</v>
      </c>
      <c r="BP53" t="s">
        <v>1471</v>
      </c>
      <c r="BQ53" t="s">
        <v>1471</v>
      </c>
      <c r="BR53" t="s">
        <v>1471</v>
      </c>
      <c r="BS53" t="s">
        <v>1471</v>
      </c>
      <c r="BT53" t="s">
        <v>1471</v>
      </c>
      <c r="BU53">
        <v>5123.5443560000003</v>
      </c>
      <c r="BV53">
        <v>695951.60490200005</v>
      </c>
    </row>
    <row r="54" spans="1:74" x14ac:dyDescent="0.35">
      <c r="A54">
        <v>14314</v>
      </c>
      <c r="B54" t="s">
        <v>1385</v>
      </c>
      <c r="C54" t="s">
        <v>182</v>
      </c>
      <c r="D54" t="s">
        <v>183</v>
      </c>
      <c r="E54" t="s">
        <v>1548</v>
      </c>
      <c r="F54" t="s">
        <v>1391</v>
      </c>
      <c r="G54" t="s">
        <v>1387</v>
      </c>
      <c r="H54" t="s">
        <v>703</v>
      </c>
      <c r="I54" t="s">
        <v>1549</v>
      </c>
      <c r="J54">
        <v>1507</v>
      </c>
      <c r="K54">
        <v>1506</v>
      </c>
      <c r="L54">
        <v>42</v>
      </c>
      <c r="M54" t="s">
        <v>1468</v>
      </c>
      <c r="N54" t="s">
        <v>182</v>
      </c>
      <c r="O54">
        <v>57.665253</v>
      </c>
      <c r="P54">
        <v>576652.53245900001</v>
      </c>
      <c r="Q54">
        <v>136008.94939200001</v>
      </c>
      <c r="R54">
        <v>90311.387377999999</v>
      </c>
      <c r="S54">
        <v>130183.642324</v>
      </c>
      <c r="T54">
        <v>86443.321595999994</v>
      </c>
      <c r="U54">
        <v>130183.642324</v>
      </c>
      <c r="V54">
        <v>86443.321595999994</v>
      </c>
      <c r="W54">
        <v>0</v>
      </c>
      <c r="X54">
        <v>0</v>
      </c>
      <c r="Y54">
        <v>0</v>
      </c>
      <c r="Z54">
        <v>0</v>
      </c>
      <c r="AA54">
        <v>111805.54165699999</v>
      </c>
      <c r="AB54">
        <v>11.180554000000001</v>
      </c>
      <c r="AC54">
        <v>74240.067500999998</v>
      </c>
      <c r="AD54">
        <v>7.4240069999999996</v>
      </c>
      <c r="AE54">
        <v>19.388719999999999</v>
      </c>
      <c r="AF54">
        <v>1887.391181</v>
      </c>
      <c r="AG54">
        <v>1437.1508710000001</v>
      </c>
      <c r="AH54">
        <v>76.144833000000006</v>
      </c>
      <c r="AI54">
        <v>1507</v>
      </c>
      <c r="AJ54">
        <v>90.119443000000004</v>
      </c>
      <c r="AK54">
        <v>280</v>
      </c>
      <c r="AL54">
        <v>317</v>
      </c>
      <c r="AM54">
        <v>252.334441</v>
      </c>
      <c r="AN54">
        <v>285.67863499999999</v>
      </c>
      <c r="AO54">
        <v>2</v>
      </c>
      <c r="AP54">
        <v>477079.37672300002</v>
      </c>
      <c r="AQ54">
        <v>82.732556000000002</v>
      </c>
      <c r="AR54">
        <v>519637.82105999999</v>
      </c>
      <c r="AS54">
        <v>90.112813000000003</v>
      </c>
      <c r="AT54">
        <v>576652.53245900001</v>
      </c>
      <c r="AU54">
        <v>100</v>
      </c>
      <c r="AV54">
        <v>576652.53245900001</v>
      </c>
      <c r="AW54">
        <v>100</v>
      </c>
      <c r="AX54">
        <v>576652.53245900001</v>
      </c>
      <c r="AY54">
        <v>100</v>
      </c>
      <c r="AZ54">
        <v>576652.53245900001</v>
      </c>
      <c r="BA54">
        <v>100</v>
      </c>
      <c r="BB54">
        <v>2611.6247159999998</v>
      </c>
      <c r="BC54" t="s">
        <v>1474</v>
      </c>
      <c r="BD54" t="s">
        <v>1474</v>
      </c>
      <c r="BE54" t="s">
        <v>1474</v>
      </c>
      <c r="BF54" t="s">
        <v>1474</v>
      </c>
      <c r="BG54" t="s">
        <v>1474</v>
      </c>
      <c r="BH54" t="s">
        <v>1474</v>
      </c>
      <c r="BI54" t="s">
        <v>1470</v>
      </c>
      <c r="BJ54" t="s">
        <v>1470</v>
      </c>
      <c r="BK54" t="s">
        <v>1470</v>
      </c>
      <c r="BL54" t="s">
        <v>1470</v>
      </c>
      <c r="BM54" t="s">
        <v>1470</v>
      </c>
      <c r="BN54" t="s">
        <v>1470</v>
      </c>
      <c r="BO54" t="s">
        <v>1471</v>
      </c>
      <c r="BP54" t="s">
        <v>1471</v>
      </c>
      <c r="BQ54" t="s">
        <v>1471</v>
      </c>
      <c r="BR54" t="s">
        <v>1471</v>
      </c>
      <c r="BS54" t="s">
        <v>1471</v>
      </c>
      <c r="BT54" t="s">
        <v>1471</v>
      </c>
      <c r="BU54">
        <v>5012.2158380000001</v>
      </c>
      <c r="BV54">
        <v>576652.53245900001</v>
      </c>
    </row>
    <row r="55" spans="1:74" x14ac:dyDescent="0.35">
      <c r="A55">
        <v>14315</v>
      </c>
      <c r="B55" t="s">
        <v>1385</v>
      </c>
      <c r="C55" t="s">
        <v>271</v>
      </c>
      <c r="D55" t="s">
        <v>272</v>
      </c>
      <c r="E55" t="s">
        <v>1550</v>
      </c>
      <c r="F55" t="s">
        <v>1391</v>
      </c>
      <c r="G55" t="s">
        <v>1387</v>
      </c>
      <c r="H55" t="s">
        <v>780</v>
      </c>
      <c r="I55" t="s">
        <v>1502</v>
      </c>
      <c r="J55">
        <v>1517</v>
      </c>
      <c r="K55">
        <v>1518</v>
      </c>
      <c r="L55">
        <v>42</v>
      </c>
      <c r="M55" t="s">
        <v>1468</v>
      </c>
      <c r="N55" t="s">
        <v>271</v>
      </c>
      <c r="O55">
        <v>40.029974000000003</v>
      </c>
      <c r="P55">
        <v>400299.74073199998</v>
      </c>
      <c r="Q55">
        <v>159297.75646999999</v>
      </c>
      <c r="R55">
        <v>104939.233511</v>
      </c>
      <c r="S55">
        <v>43867.094649999999</v>
      </c>
      <c r="T55">
        <v>28897.954314999999</v>
      </c>
      <c r="U55">
        <v>0</v>
      </c>
      <c r="V55">
        <v>0</v>
      </c>
      <c r="W55">
        <v>0</v>
      </c>
      <c r="X55">
        <v>0</v>
      </c>
      <c r="Y55">
        <v>0</v>
      </c>
      <c r="Z55">
        <v>0</v>
      </c>
      <c r="AA55">
        <v>56371.868610999998</v>
      </c>
      <c r="AB55">
        <v>5.6371869999999999</v>
      </c>
      <c r="AC55">
        <v>37135.618321000002</v>
      </c>
      <c r="AD55">
        <v>3.713562</v>
      </c>
      <c r="AE55">
        <v>14.082414</v>
      </c>
      <c r="AF55">
        <v>230.34814600000001</v>
      </c>
      <c r="AG55">
        <v>0</v>
      </c>
      <c r="AH55">
        <v>0</v>
      </c>
      <c r="AI55">
        <v>1517</v>
      </c>
      <c r="AJ55">
        <v>20.047820999999999</v>
      </c>
      <c r="AK55">
        <v>280</v>
      </c>
      <c r="AL55">
        <v>276</v>
      </c>
      <c r="AM55">
        <v>56.133898000000002</v>
      </c>
      <c r="AN55">
        <v>55.331986000000001</v>
      </c>
      <c r="AO55">
        <v>2</v>
      </c>
      <c r="AP55">
        <v>272445.81853400002</v>
      </c>
      <c r="AQ55">
        <v>68.060452999999995</v>
      </c>
      <c r="AR55">
        <v>73427.139083999995</v>
      </c>
      <c r="AS55">
        <v>18.343039000000001</v>
      </c>
      <c r="AT55">
        <v>400299.74073199998</v>
      </c>
      <c r="AU55">
        <v>100</v>
      </c>
      <c r="AV55">
        <v>400299.74073199998</v>
      </c>
      <c r="AW55">
        <v>100</v>
      </c>
      <c r="AX55">
        <v>400299.74073199998</v>
      </c>
      <c r="AY55">
        <v>100</v>
      </c>
      <c r="AZ55">
        <v>400299.74073199998</v>
      </c>
      <c r="BA55">
        <v>100</v>
      </c>
      <c r="BB55">
        <v>3792.1583460000002</v>
      </c>
      <c r="BC55" t="s">
        <v>1474</v>
      </c>
      <c r="BD55" t="s">
        <v>1479</v>
      </c>
      <c r="BE55" t="s">
        <v>1474</v>
      </c>
      <c r="BF55" t="s">
        <v>1474</v>
      </c>
      <c r="BG55" t="s">
        <v>1474</v>
      </c>
      <c r="BH55" t="s">
        <v>1474</v>
      </c>
      <c r="BI55" t="s">
        <v>1470</v>
      </c>
      <c r="BJ55" t="s">
        <v>1480</v>
      </c>
      <c r="BK55" t="s">
        <v>1470</v>
      </c>
      <c r="BL55" t="s">
        <v>1470</v>
      </c>
      <c r="BM55" t="s">
        <v>1470</v>
      </c>
      <c r="BN55" t="s">
        <v>1470</v>
      </c>
      <c r="BO55" t="s">
        <v>1471</v>
      </c>
      <c r="BP55" t="s">
        <v>1471</v>
      </c>
      <c r="BQ55" t="s">
        <v>1471</v>
      </c>
      <c r="BR55" t="s">
        <v>1471</v>
      </c>
      <c r="BS55" t="s">
        <v>1471</v>
      </c>
      <c r="BT55" t="s">
        <v>1471</v>
      </c>
      <c r="BU55">
        <v>4543.9716070000004</v>
      </c>
      <c r="BV55">
        <v>400299.74073199998</v>
      </c>
    </row>
    <row r="56" spans="1:74" x14ac:dyDescent="0.35">
      <c r="A56">
        <v>14316</v>
      </c>
      <c r="B56" t="s">
        <v>1385</v>
      </c>
      <c r="C56" t="s">
        <v>128</v>
      </c>
      <c r="D56" t="s">
        <v>129</v>
      </c>
      <c r="E56" t="s">
        <v>1551</v>
      </c>
      <c r="F56" t="s">
        <v>1391</v>
      </c>
      <c r="G56" t="s">
        <v>1387</v>
      </c>
      <c r="H56" t="s">
        <v>639</v>
      </c>
      <c r="I56" t="s">
        <v>1552</v>
      </c>
      <c r="J56">
        <v>1404</v>
      </c>
      <c r="K56">
        <v>1404</v>
      </c>
      <c r="L56">
        <v>42</v>
      </c>
      <c r="M56" t="s">
        <v>1468</v>
      </c>
      <c r="N56" t="s">
        <v>128</v>
      </c>
      <c r="O56">
        <v>27.064295000000001</v>
      </c>
      <c r="P56">
        <v>270642.95123499999</v>
      </c>
      <c r="Q56">
        <v>0</v>
      </c>
      <c r="R56">
        <v>0</v>
      </c>
      <c r="S56">
        <v>0</v>
      </c>
      <c r="T56">
        <v>0</v>
      </c>
      <c r="U56">
        <v>0</v>
      </c>
      <c r="V56">
        <v>0</v>
      </c>
      <c r="W56">
        <v>0</v>
      </c>
      <c r="X56">
        <v>0</v>
      </c>
      <c r="Y56">
        <v>0</v>
      </c>
      <c r="Z56">
        <v>0</v>
      </c>
      <c r="AA56">
        <v>103988.991616</v>
      </c>
      <c r="AB56">
        <v>10.398899</v>
      </c>
      <c r="AC56">
        <v>74066.233345000001</v>
      </c>
      <c r="AD56">
        <v>7.4066229999999997</v>
      </c>
      <c r="AE56">
        <v>38.422944999999999</v>
      </c>
      <c r="AF56">
        <v>1104.2218479999999</v>
      </c>
      <c r="AG56">
        <v>21.134117</v>
      </c>
      <c r="AH56">
        <v>1.9139379999999999</v>
      </c>
      <c r="AI56">
        <v>1404</v>
      </c>
      <c r="AJ56">
        <v>22.13944</v>
      </c>
      <c r="AK56">
        <v>224</v>
      </c>
      <c r="AL56">
        <v>244</v>
      </c>
      <c r="AM56">
        <v>49.592345999999999</v>
      </c>
      <c r="AN56">
        <v>54.020234000000002</v>
      </c>
      <c r="AO56">
        <v>5</v>
      </c>
      <c r="AP56">
        <v>90900.713535999996</v>
      </c>
      <c r="AQ56">
        <v>33.586950000000002</v>
      </c>
      <c r="AR56">
        <v>59851.251501999999</v>
      </c>
      <c r="AS56">
        <v>22.114469</v>
      </c>
      <c r="AT56">
        <v>270642.95123499999</v>
      </c>
      <c r="AU56">
        <v>100</v>
      </c>
      <c r="AV56">
        <v>270642.95123499999</v>
      </c>
      <c r="AW56">
        <v>100</v>
      </c>
      <c r="AX56">
        <v>270642.95123499999</v>
      </c>
      <c r="AY56">
        <v>100</v>
      </c>
      <c r="AZ56">
        <v>270642.95123499999</v>
      </c>
      <c r="BA56">
        <v>100</v>
      </c>
      <c r="BB56">
        <v>5187.6466760000003</v>
      </c>
      <c r="BC56" t="s">
        <v>1479</v>
      </c>
      <c r="BD56" t="s">
        <v>1479</v>
      </c>
      <c r="BE56" t="s">
        <v>1474</v>
      </c>
      <c r="BF56" t="s">
        <v>1474</v>
      </c>
      <c r="BG56" t="s">
        <v>1474</v>
      </c>
      <c r="BH56" t="s">
        <v>1474</v>
      </c>
      <c r="BI56" t="s">
        <v>1479</v>
      </c>
      <c r="BJ56" t="s">
        <v>1479</v>
      </c>
      <c r="BK56" t="s">
        <v>1474</v>
      </c>
      <c r="BL56" t="s">
        <v>1474</v>
      </c>
      <c r="BM56" t="s">
        <v>1474</v>
      </c>
      <c r="BN56" t="s">
        <v>1474</v>
      </c>
      <c r="BO56" t="s">
        <v>1471</v>
      </c>
      <c r="BP56" t="s">
        <v>1471</v>
      </c>
      <c r="BQ56" t="s">
        <v>1471</v>
      </c>
      <c r="BR56" t="s">
        <v>1471</v>
      </c>
      <c r="BS56" t="s">
        <v>1471</v>
      </c>
      <c r="BT56" t="s">
        <v>1471</v>
      </c>
      <c r="BU56">
        <v>3697.0676790000002</v>
      </c>
      <c r="BV56">
        <v>270642.95123499999</v>
      </c>
    </row>
    <row r="57" spans="1:74" x14ac:dyDescent="0.35">
      <c r="A57">
        <v>14317</v>
      </c>
      <c r="B57" t="s">
        <v>1385</v>
      </c>
      <c r="C57" t="s">
        <v>229</v>
      </c>
      <c r="D57" t="s">
        <v>230</v>
      </c>
      <c r="E57" t="s">
        <v>1553</v>
      </c>
      <c r="F57" t="s">
        <v>1391</v>
      </c>
      <c r="G57" t="s">
        <v>1387</v>
      </c>
      <c r="H57" t="s">
        <v>703</v>
      </c>
      <c r="I57" t="s">
        <v>1549</v>
      </c>
      <c r="J57">
        <v>2493</v>
      </c>
      <c r="K57">
        <v>2494</v>
      </c>
      <c r="L57">
        <v>42</v>
      </c>
      <c r="M57" t="s">
        <v>1468</v>
      </c>
      <c r="N57" t="s">
        <v>229</v>
      </c>
      <c r="O57">
        <v>54.247256</v>
      </c>
      <c r="P57">
        <v>542472.55631200003</v>
      </c>
      <c r="Q57">
        <v>55391.289833000003</v>
      </c>
      <c r="R57">
        <v>22209.819500000001</v>
      </c>
      <c r="S57">
        <v>52951.248619999998</v>
      </c>
      <c r="T57">
        <v>21231.45494</v>
      </c>
      <c r="U57">
        <v>0</v>
      </c>
      <c r="V57">
        <v>0</v>
      </c>
      <c r="W57">
        <v>0</v>
      </c>
      <c r="X57">
        <v>0</v>
      </c>
      <c r="Y57">
        <v>0</v>
      </c>
      <c r="Z57">
        <v>0</v>
      </c>
      <c r="AA57">
        <v>169614.56456999999</v>
      </c>
      <c r="AB57">
        <v>16.961455999999998</v>
      </c>
      <c r="AC57">
        <v>68009.047542</v>
      </c>
      <c r="AD57">
        <v>6.8009050000000002</v>
      </c>
      <c r="AE57">
        <v>31.266939000000001</v>
      </c>
      <c r="AF57">
        <v>1436.6828419999999</v>
      </c>
      <c r="AG57">
        <v>138.85100499999999</v>
      </c>
      <c r="AH57">
        <v>9.6646940000000008</v>
      </c>
      <c r="AI57">
        <v>2493</v>
      </c>
      <c r="AJ57">
        <v>10.638472</v>
      </c>
      <c r="AK57">
        <v>562</v>
      </c>
      <c r="AL57">
        <v>390</v>
      </c>
      <c r="AM57">
        <v>59.788212999999999</v>
      </c>
      <c r="AN57">
        <v>41.490040999999998</v>
      </c>
      <c r="AO57">
        <v>4</v>
      </c>
      <c r="AP57">
        <v>352017.52325000003</v>
      </c>
      <c r="AQ57">
        <v>64.891305000000003</v>
      </c>
      <c r="AR57">
        <v>57550.560838999998</v>
      </c>
      <c r="AS57">
        <v>10.608935000000001</v>
      </c>
      <c r="AT57">
        <v>542305.068692</v>
      </c>
      <c r="AU57">
        <v>99.969125000000005</v>
      </c>
      <c r="AV57">
        <v>542472.55631200003</v>
      </c>
      <c r="AW57">
        <v>100</v>
      </c>
      <c r="AX57">
        <v>542472.55631200003</v>
      </c>
      <c r="AY57">
        <v>100</v>
      </c>
      <c r="AZ57">
        <v>542472.55631200003</v>
      </c>
      <c r="BA57">
        <v>100</v>
      </c>
      <c r="BB57">
        <v>4597.4675660000003</v>
      </c>
      <c r="BC57" t="s">
        <v>1474</v>
      </c>
      <c r="BD57" t="s">
        <v>1479</v>
      </c>
      <c r="BE57" t="s">
        <v>1474</v>
      </c>
      <c r="BF57" t="s">
        <v>1474</v>
      </c>
      <c r="BG57" t="s">
        <v>1474</v>
      </c>
      <c r="BH57" t="s">
        <v>1474</v>
      </c>
      <c r="BI57" t="s">
        <v>1474</v>
      </c>
      <c r="BJ57" t="s">
        <v>1479</v>
      </c>
      <c r="BK57" t="s">
        <v>1474</v>
      </c>
      <c r="BL57" t="s">
        <v>1474</v>
      </c>
      <c r="BM57" t="s">
        <v>1474</v>
      </c>
      <c r="BN57" t="s">
        <v>1474</v>
      </c>
      <c r="BO57" t="s">
        <v>1471</v>
      </c>
      <c r="BP57" t="s">
        <v>1471</v>
      </c>
      <c r="BQ57" t="s">
        <v>1471</v>
      </c>
      <c r="BR57" t="s">
        <v>1471</v>
      </c>
      <c r="BS57" t="s">
        <v>1471</v>
      </c>
      <c r="BT57" t="s">
        <v>1471</v>
      </c>
      <c r="BU57">
        <v>6094.8922069999999</v>
      </c>
      <c r="BV57">
        <v>542472.55631200003</v>
      </c>
    </row>
    <row r="58" spans="1:74" x14ac:dyDescent="0.35">
      <c r="A58">
        <v>14318</v>
      </c>
      <c r="B58" t="s">
        <v>1385</v>
      </c>
      <c r="C58" t="s">
        <v>136</v>
      </c>
      <c r="D58" t="s">
        <v>137</v>
      </c>
      <c r="E58" t="s">
        <v>1554</v>
      </c>
      <c r="F58" t="s">
        <v>1391</v>
      </c>
      <c r="G58" t="s">
        <v>1387</v>
      </c>
      <c r="H58" t="s">
        <v>756</v>
      </c>
      <c r="I58" t="s">
        <v>1546</v>
      </c>
      <c r="J58">
        <v>1455</v>
      </c>
      <c r="K58">
        <v>1454</v>
      </c>
      <c r="L58">
        <v>42</v>
      </c>
      <c r="M58" t="s">
        <v>1468</v>
      </c>
      <c r="N58" t="s">
        <v>136</v>
      </c>
      <c r="O58">
        <v>20.262208999999999</v>
      </c>
      <c r="P58">
        <v>202622.08555700001</v>
      </c>
      <c r="Q58">
        <v>0</v>
      </c>
      <c r="R58">
        <v>0</v>
      </c>
      <c r="S58">
        <v>0</v>
      </c>
      <c r="T58">
        <v>0</v>
      </c>
      <c r="U58">
        <v>0</v>
      </c>
      <c r="V58">
        <v>0</v>
      </c>
      <c r="W58">
        <v>0</v>
      </c>
      <c r="X58">
        <v>0</v>
      </c>
      <c r="Y58">
        <v>0</v>
      </c>
      <c r="Z58">
        <v>0</v>
      </c>
      <c r="AA58">
        <v>80156.809448</v>
      </c>
      <c r="AB58">
        <v>8.0156810000000007</v>
      </c>
      <c r="AC58">
        <v>55128.479675000002</v>
      </c>
      <c r="AD58">
        <v>5.512848</v>
      </c>
      <c r="AE58">
        <v>39.559758000000002</v>
      </c>
      <c r="AF58">
        <v>0</v>
      </c>
      <c r="AG58">
        <v>0</v>
      </c>
      <c r="AH58">
        <v>0</v>
      </c>
      <c r="AI58">
        <v>1455</v>
      </c>
      <c r="AJ58">
        <v>8.8700310000000009</v>
      </c>
      <c r="AK58">
        <v>303</v>
      </c>
      <c r="AL58">
        <v>228</v>
      </c>
      <c r="AM58">
        <v>26.876193000000001</v>
      </c>
      <c r="AN58">
        <v>20.223669999999998</v>
      </c>
      <c r="AO58">
        <v>1</v>
      </c>
      <c r="AP58">
        <v>3101.0397170000001</v>
      </c>
      <c r="AQ58">
        <v>1.5304549999999999</v>
      </c>
      <c r="AR58">
        <v>17850.713571</v>
      </c>
      <c r="AS58">
        <v>8.8098559999999999</v>
      </c>
      <c r="AT58">
        <v>202622.08555700001</v>
      </c>
      <c r="AU58">
        <v>100</v>
      </c>
      <c r="AV58">
        <v>202622.08555700001</v>
      </c>
      <c r="AW58">
        <v>100</v>
      </c>
      <c r="AX58">
        <v>202622.08555700001</v>
      </c>
      <c r="AY58">
        <v>100</v>
      </c>
      <c r="AZ58">
        <v>202622.08555700001</v>
      </c>
      <c r="BA58">
        <v>100</v>
      </c>
      <c r="BB58">
        <v>7175.9204540000001</v>
      </c>
      <c r="BC58" t="s">
        <v>1491</v>
      </c>
      <c r="BD58" t="s">
        <v>1479</v>
      </c>
      <c r="BE58" t="s">
        <v>1474</v>
      </c>
      <c r="BF58" t="s">
        <v>1474</v>
      </c>
      <c r="BG58" t="s">
        <v>1474</v>
      </c>
      <c r="BH58" t="s">
        <v>1474</v>
      </c>
      <c r="BI58" t="s">
        <v>1504</v>
      </c>
      <c r="BJ58" t="s">
        <v>1480</v>
      </c>
      <c r="BK58" t="s">
        <v>1470</v>
      </c>
      <c r="BL58" t="s">
        <v>1470</v>
      </c>
      <c r="BM58" t="s">
        <v>1470</v>
      </c>
      <c r="BN58" t="s">
        <v>1470</v>
      </c>
      <c r="BO58" t="s">
        <v>1505</v>
      </c>
      <c r="BP58" t="s">
        <v>1471</v>
      </c>
      <c r="BQ58" t="s">
        <v>1471</v>
      </c>
      <c r="BR58" t="s">
        <v>1471</v>
      </c>
      <c r="BS58" t="s">
        <v>1471</v>
      </c>
      <c r="BT58" t="s">
        <v>1471</v>
      </c>
      <c r="BU58">
        <v>3306.0179659999999</v>
      </c>
      <c r="BV58">
        <v>202622.08555700001</v>
      </c>
    </row>
    <row r="59" spans="1:74" x14ac:dyDescent="0.35">
      <c r="A59">
        <v>14319</v>
      </c>
      <c r="B59" t="s">
        <v>1385</v>
      </c>
      <c r="C59" t="s">
        <v>211</v>
      </c>
      <c r="D59" t="s">
        <v>212</v>
      </c>
      <c r="E59" t="s">
        <v>1555</v>
      </c>
      <c r="F59" t="s">
        <v>1391</v>
      </c>
      <c r="G59" t="s">
        <v>1387</v>
      </c>
      <c r="H59" t="s">
        <v>703</v>
      </c>
      <c r="I59" t="s">
        <v>1549</v>
      </c>
      <c r="J59">
        <v>1727</v>
      </c>
      <c r="K59">
        <v>1728</v>
      </c>
      <c r="L59">
        <v>42</v>
      </c>
      <c r="M59" t="s">
        <v>1468</v>
      </c>
      <c r="N59" t="s">
        <v>211</v>
      </c>
      <c r="O59">
        <v>26.922402000000002</v>
      </c>
      <c r="P59">
        <v>269224.024202</v>
      </c>
      <c r="Q59">
        <v>4777.304819</v>
      </c>
      <c r="R59">
        <v>2764.6439919999998</v>
      </c>
      <c r="S59">
        <v>4251.2406190000002</v>
      </c>
      <c r="T59">
        <v>2460.2086920000002</v>
      </c>
      <c r="U59">
        <v>0</v>
      </c>
      <c r="V59">
        <v>0</v>
      </c>
      <c r="W59">
        <v>0</v>
      </c>
      <c r="X59">
        <v>0</v>
      </c>
      <c r="Y59">
        <v>0</v>
      </c>
      <c r="Z59">
        <v>0</v>
      </c>
      <c r="AA59">
        <v>144102.30104200001</v>
      </c>
      <c r="AB59">
        <v>14.41023</v>
      </c>
      <c r="AC59">
        <v>83392.535325000004</v>
      </c>
      <c r="AD59">
        <v>8.3392540000000004</v>
      </c>
      <c r="AE59">
        <v>53.525053999999997</v>
      </c>
      <c r="AF59">
        <v>0</v>
      </c>
      <c r="AG59">
        <v>0</v>
      </c>
      <c r="AH59">
        <v>0</v>
      </c>
      <c r="AI59">
        <v>1727</v>
      </c>
      <c r="AJ59">
        <v>37.463897000000003</v>
      </c>
      <c r="AK59">
        <v>355</v>
      </c>
      <c r="AL59">
        <v>368</v>
      </c>
      <c r="AM59">
        <v>132.99683400000001</v>
      </c>
      <c r="AN59">
        <v>137.867141</v>
      </c>
      <c r="AO59">
        <v>5</v>
      </c>
      <c r="AP59">
        <v>99408.343737999996</v>
      </c>
      <c r="AQ59">
        <v>36.924024000000003</v>
      </c>
      <c r="AR59">
        <v>100708.67323499999</v>
      </c>
      <c r="AS59">
        <v>37.407015999999999</v>
      </c>
      <c r="AT59">
        <v>269224.024202</v>
      </c>
      <c r="AU59">
        <v>100</v>
      </c>
      <c r="AV59">
        <v>269224.024202</v>
      </c>
      <c r="AW59">
        <v>100</v>
      </c>
      <c r="AX59">
        <v>269224.024202</v>
      </c>
      <c r="AY59">
        <v>100</v>
      </c>
      <c r="AZ59">
        <v>269224.024202</v>
      </c>
      <c r="BA59">
        <v>100</v>
      </c>
      <c r="BB59">
        <v>6418.4466160000002</v>
      </c>
      <c r="BC59" t="s">
        <v>1479</v>
      </c>
      <c r="BD59" t="s">
        <v>1479</v>
      </c>
      <c r="BE59" t="s">
        <v>1474</v>
      </c>
      <c r="BF59" t="s">
        <v>1474</v>
      </c>
      <c r="BG59" t="s">
        <v>1474</v>
      </c>
      <c r="BH59" t="s">
        <v>1474</v>
      </c>
      <c r="BI59" t="s">
        <v>1479</v>
      </c>
      <c r="BJ59" t="s">
        <v>1479</v>
      </c>
      <c r="BK59" t="s">
        <v>1474</v>
      </c>
      <c r="BL59" t="s">
        <v>1474</v>
      </c>
      <c r="BM59" t="s">
        <v>1474</v>
      </c>
      <c r="BN59" t="s">
        <v>1474</v>
      </c>
      <c r="BO59" t="s">
        <v>1471</v>
      </c>
      <c r="BP59" t="s">
        <v>1471</v>
      </c>
      <c r="BQ59" t="s">
        <v>1471</v>
      </c>
      <c r="BR59" t="s">
        <v>1471</v>
      </c>
      <c r="BS59" t="s">
        <v>1471</v>
      </c>
      <c r="BT59" t="s">
        <v>1471</v>
      </c>
      <c r="BU59">
        <v>2790.7030549999999</v>
      </c>
      <c r="BV59">
        <v>269224.024202</v>
      </c>
    </row>
    <row r="60" spans="1:74" x14ac:dyDescent="0.35">
      <c r="A60">
        <v>14320</v>
      </c>
      <c r="B60" t="s">
        <v>1385</v>
      </c>
      <c r="C60" t="s">
        <v>161</v>
      </c>
      <c r="D60" t="s">
        <v>162</v>
      </c>
      <c r="E60" t="s">
        <v>1556</v>
      </c>
      <c r="F60" t="s">
        <v>1391</v>
      </c>
      <c r="G60" t="s">
        <v>1387</v>
      </c>
      <c r="H60" t="s">
        <v>756</v>
      </c>
      <c r="I60" t="s">
        <v>1546</v>
      </c>
      <c r="J60">
        <v>1453</v>
      </c>
      <c r="K60">
        <v>1453</v>
      </c>
      <c r="L60">
        <v>42</v>
      </c>
      <c r="M60" t="s">
        <v>1468</v>
      </c>
      <c r="N60" t="s">
        <v>161</v>
      </c>
      <c r="O60">
        <v>15.535555</v>
      </c>
      <c r="P60">
        <v>155355.54758499999</v>
      </c>
      <c r="Q60">
        <v>1397.1403</v>
      </c>
      <c r="R60">
        <v>961.555609</v>
      </c>
      <c r="S60">
        <v>0</v>
      </c>
      <c r="T60">
        <v>0</v>
      </c>
      <c r="U60">
        <v>0</v>
      </c>
      <c r="V60">
        <v>0</v>
      </c>
      <c r="W60">
        <v>0</v>
      </c>
      <c r="X60">
        <v>0</v>
      </c>
      <c r="Y60">
        <v>0</v>
      </c>
      <c r="Z60">
        <v>0</v>
      </c>
      <c r="AA60">
        <v>61316.211477999997</v>
      </c>
      <c r="AB60">
        <v>6.131621</v>
      </c>
      <c r="AC60">
        <v>42199.732606999998</v>
      </c>
      <c r="AD60">
        <v>4.2199730000000004</v>
      </c>
      <c r="AE60">
        <v>39.468311</v>
      </c>
      <c r="AF60">
        <v>0</v>
      </c>
      <c r="AG60">
        <v>0</v>
      </c>
      <c r="AH60">
        <v>0</v>
      </c>
      <c r="AI60">
        <v>1453</v>
      </c>
      <c r="AJ60">
        <v>32.342776000000001</v>
      </c>
      <c r="AK60">
        <v>388</v>
      </c>
      <c r="AL60">
        <v>77</v>
      </c>
      <c r="AM60">
        <v>125.48997199999999</v>
      </c>
      <c r="AN60">
        <v>24.903938</v>
      </c>
      <c r="AO60">
        <v>1</v>
      </c>
      <c r="AP60">
        <v>53909.814910000001</v>
      </c>
      <c r="AQ60">
        <v>34.700927</v>
      </c>
      <c r="AR60">
        <v>0</v>
      </c>
      <c r="AS60">
        <v>0</v>
      </c>
      <c r="AT60">
        <v>155355.54758499999</v>
      </c>
      <c r="AU60">
        <v>100</v>
      </c>
      <c r="AV60">
        <v>155355.54758499999</v>
      </c>
      <c r="AW60">
        <v>100</v>
      </c>
      <c r="AX60">
        <v>155355.54758499999</v>
      </c>
      <c r="AY60">
        <v>100</v>
      </c>
      <c r="AZ60">
        <v>155355.54758499999</v>
      </c>
      <c r="BA60">
        <v>100</v>
      </c>
      <c r="BB60">
        <v>9352.7395710000001</v>
      </c>
      <c r="BC60" t="s">
        <v>1479</v>
      </c>
      <c r="BD60" t="s">
        <v>1491</v>
      </c>
      <c r="BE60" t="s">
        <v>1474</v>
      </c>
      <c r="BF60" t="s">
        <v>1474</v>
      </c>
      <c r="BG60" t="s">
        <v>1474</v>
      </c>
      <c r="BH60" t="s">
        <v>1474</v>
      </c>
      <c r="BI60" t="s">
        <v>1480</v>
      </c>
      <c r="BJ60" t="s">
        <v>1504</v>
      </c>
      <c r="BK60" t="s">
        <v>1470</v>
      </c>
      <c r="BL60" t="s">
        <v>1470</v>
      </c>
      <c r="BM60" t="s">
        <v>1470</v>
      </c>
      <c r="BN60" t="s">
        <v>1470</v>
      </c>
      <c r="BO60" t="s">
        <v>1471</v>
      </c>
      <c r="BP60" t="s">
        <v>1505</v>
      </c>
      <c r="BQ60" t="s">
        <v>1471</v>
      </c>
      <c r="BR60" t="s">
        <v>1471</v>
      </c>
      <c r="BS60" t="s">
        <v>1471</v>
      </c>
      <c r="BT60" t="s">
        <v>1471</v>
      </c>
      <c r="BU60">
        <v>2680.8371940000002</v>
      </c>
      <c r="BV60">
        <v>155355.54758499999</v>
      </c>
    </row>
    <row r="61" spans="1:74" x14ac:dyDescent="0.35">
      <c r="A61">
        <v>14321</v>
      </c>
      <c r="B61" t="s">
        <v>1385</v>
      </c>
      <c r="C61" t="s">
        <v>273</v>
      </c>
      <c r="D61" t="s">
        <v>274</v>
      </c>
      <c r="E61" t="s">
        <v>1557</v>
      </c>
      <c r="F61" t="s">
        <v>1391</v>
      </c>
      <c r="G61" t="s">
        <v>1387</v>
      </c>
      <c r="H61" t="s">
        <v>584</v>
      </c>
      <c r="I61" t="s">
        <v>1487</v>
      </c>
      <c r="J61">
        <v>1706</v>
      </c>
      <c r="K61">
        <v>1708</v>
      </c>
      <c r="L61">
        <v>42</v>
      </c>
      <c r="M61" t="s">
        <v>1468</v>
      </c>
      <c r="N61" t="s">
        <v>273</v>
      </c>
      <c r="O61">
        <v>28.687692999999999</v>
      </c>
      <c r="P61">
        <v>286876.92533900001</v>
      </c>
      <c r="Q61">
        <v>73.576999999999998</v>
      </c>
      <c r="R61">
        <v>43.077869</v>
      </c>
      <c r="S61">
        <v>0</v>
      </c>
      <c r="T61">
        <v>0</v>
      </c>
      <c r="U61">
        <v>0</v>
      </c>
      <c r="V61">
        <v>0</v>
      </c>
      <c r="W61">
        <v>0</v>
      </c>
      <c r="X61">
        <v>0</v>
      </c>
      <c r="Y61">
        <v>0</v>
      </c>
      <c r="Z61">
        <v>0</v>
      </c>
      <c r="AA61">
        <v>108404.409875</v>
      </c>
      <c r="AB61">
        <v>10.840441</v>
      </c>
      <c r="AC61">
        <v>63468.624048999998</v>
      </c>
      <c r="AD61">
        <v>6.3468619999999998</v>
      </c>
      <c r="AE61">
        <v>37.787775000000003</v>
      </c>
      <c r="AF61">
        <v>461.99278500000003</v>
      </c>
      <c r="AG61">
        <v>446.84228000000002</v>
      </c>
      <c r="AH61">
        <v>96.720618999999999</v>
      </c>
      <c r="AI61">
        <v>1706</v>
      </c>
      <c r="AJ61">
        <v>33.096162</v>
      </c>
      <c r="AK61">
        <v>407</v>
      </c>
      <c r="AL61">
        <v>280</v>
      </c>
      <c r="AM61">
        <v>134.701379</v>
      </c>
      <c r="AN61">
        <v>92.669252999999998</v>
      </c>
      <c r="AO61">
        <v>2</v>
      </c>
      <c r="AP61">
        <v>147779.566628</v>
      </c>
      <c r="AQ61">
        <v>51.513229000000003</v>
      </c>
      <c r="AR61">
        <v>94750.563532</v>
      </c>
      <c r="AS61">
        <v>33.028297000000002</v>
      </c>
      <c r="AT61">
        <v>286876.92533900001</v>
      </c>
      <c r="AU61">
        <v>100</v>
      </c>
      <c r="AV61">
        <v>286876.92533900001</v>
      </c>
      <c r="AW61">
        <v>100</v>
      </c>
      <c r="AX61">
        <v>184998.83465199999</v>
      </c>
      <c r="AY61">
        <v>64.487178</v>
      </c>
      <c r="AZ61">
        <v>286876.92533900001</v>
      </c>
      <c r="BA61">
        <v>100</v>
      </c>
      <c r="BB61">
        <v>5953.7725810000002</v>
      </c>
      <c r="BC61" t="s">
        <v>1474</v>
      </c>
      <c r="BD61" t="s">
        <v>1479</v>
      </c>
      <c r="BE61" t="s">
        <v>1474</v>
      </c>
      <c r="BF61" t="s">
        <v>1474</v>
      </c>
      <c r="BG61" t="s">
        <v>1474</v>
      </c>
      <c r="BH61" t="s">
        <v>1474</v>
      </c>
      <c r="BI61" t="s">
        <v>1470</v>
      </c>
      <c r="BJ61" t="s">
        <v>1480</v>
      </c>
      <c r="BK61" t="s">
        <v>1470</v>
      </c>
      <c r="BL61" t="s">
        <v>1470</v>
      </c>
      <c r="BM61" t="s">
        <v>1470</v>
      </c>
      <c r="BN61" t="s">
        <v>1470</v>
      </c>
      <c r="BO61" t="s">
        <v>1471</v>
      </c>
      <c r="BP61" t="s">
        <v>1471</v>
      </c>
      <c r="BQ61" t="s">
        <v>1471</v>
      </c>
      <c r="BR61" t="s">
        <v>1471</v>
      </c>
      <c r="BS61" t="s">
        <v>1471</v>
      </c>
      <c r="BT61" t="s">
        <v>1471</v>
      </c>
      <c r="BU61">
        <v>2689.1044080000001</v>
      </c>
      <c r="BV61">
        <v>286876.92533900001</v>
      </c>
    </row>
    <row r="62" spans="1:74" x14ac:dyDescent="0.35">
      <c r="A62">
        <v>14322</v>
      </c>
      <c r="B62" t="s">
        <v>1385</v>
      </c>
      <c r="C62" t="s">
        <v>351</v>
      </c>
      <c r="D62" t="s">
        <v>352</v>
      </c>
      <c r="E62" t="s">
        <v>1558</v>
      </c>
      <c r="F62" t="s">
        <v>1391</v>
      </c>
      <c r="G62" t="s">
        <v>1387</v>
      </c>
      <c r="H62" t="s">
        <v>509</v>
      </c>
      <c r="I62" t="s">
        <v>1473</v>
      </c>
      <c r="J62">
        <v>1631</v>
      </c>
      <c r="K62">
        <v>1632</v>
      </c>
      <c r="L62">
        <v>42</v>
      </c>
      <c r="M62" t="s">
        <v>1468</v>
      </c>
      <c r="N62" t="s">
        <v>351</v>
      </c>
      <c r="O62">
        <v>107.18190800000001</v>
      </c>
      <c r="P62">
        <v>1071819.08106</v>
      </c>
      <c r="Q62">
        <v>12582.620343000001</v>
      </c>
      <c r="R62">
        <v>7709.9389359999996</v>
      </c>
      <c r="S62">
        <v>12582.620343000001</v>
      </c>
      <c r="T62">
        <v>7709.9389359999996</v>
      </c>
      <c r="U62">
        <v>0</v>
      </c>
      <c r="V62">
        <v>0</v>
      </c>
      <c r="W62">
        <v>0</v>
      </c>
      <c r="X62">
        <v>0</v>
      </c>
      <c r="Y62">
        <v>0</v>
      </c>
      <c r="Z62">
        <v>0</v>
      </c>
      <c r="AA62">
        <v>108238.426282</v>
      </c>
      <c r="AB62">
        <v>10.823843</v>
      </c>
      <c r="AC62">
        <v>66322.565124000001</v>
      </c>
      <c r="AD62">
        <v>6.6322570000000001</v>
      </c>
      <c r="AE62">
        <v>10.098572000000001</v>
      </c>
      <c r="AF62">
        <v>3704.9366060000002</v>
      </c>
      <c r="AG62">
        <v>392.16852699999998</v>
      </c>
      <c r="AH62">
        <v>10.585027</v>
      </c>
      <c r="AI62">
        <v>1631</v>
      </c>
      <c r="AJ62">
        <v>0</v>
      </c>
      <c r="AK62">
        <v>289</v>
      </c>
      <c r="AL62">
        <v>330</v>
      </c>
      <c r="AM62">
        <v>0</v>
      </c>
      <c r="AN62">
        <v>0</v>
      </c>
      <c r="AO62">
        <v>2</v>
      </c>
      <c r="AP62">
        <v>267327.59679400001</v>
      </c>
      <c r="AQ62">
        <v>24.941485</v>
      </c>
      <c r="AR62">
        <v>0</v>
      </c>
      <c r="AS62">
        <v>0</v>
      </c>
      <c r="AT62">
        <v>359878.98135299998</v>
      </c>
      <c r="AU62">
        <v>33.576467000000001</v>
      </c>
      <c r="AV62">
        <v>667156.72088100004</v>
      </c>
      <c r="AW62">
        <v>62.245274000000002</v>
      </c>
      <c r="AX62">
        <v>0</v>
      </c>
      <c r="AY62">
        <v>0</v>
      </c>
      <c r="AZ62">
        <v>1071819.08106</v>
      </c>
      <c r="BA62">
        <v>100</v>
      </c>
      <c r="BB62">
        <v>1522.6450339999999</v>
      </c>
      <c r="BC62" t="s">
        <v>1477</v>
      </c>
      <c r="BD62" t="s">
        <v>1494</v>
      </c>
      <c r="BE62" t="s">
        <v>1477</v>
      </c>
      <c r="BF62" t="s">
        <v>1469</v>
      </c>
      <c r="BG62" t="s">
        <v>1494</v>
      </c>
      <c r="BH62" t="s">
        <v>1469</v>
      </c>
      <c r="BI62" t="s">
        <v>1480</v>
      </c>
      <c r="BJ62" t="s">
        <v>1504</v>
      </c>
      <c r="BK62" t="s">
        <v>1480</v>
      </c>
      <c r="BL62" t="s">
        <v>1470</v>
      </c>
      <c r="BM62" t="s">
        <v>1504</v>
      </c>
      <c r="BN62" t="s">
        <v>1470</v>
      </c>
      <c r="BO62" t="s">
        <v>1471</v>
      </c>
      <c r="BP62" t="s">
        <v>1505</v>
      </c>
      <c r="BQ62" t="s">
        <v>1471</v>
      </c>
      <c r="BR62" t="s">
        <v>1471</v>
      </c>
      <c r="BS62" t="s">
        <v>1505</v>
      </c>
      <c r="BT62" t="s">
        <v>1471</v>
      </c>
      <c r="BU62">
        <v>6588.6510330000001</v>
      </c>
      <c r="BV62">
        <v>1071819.08106</v>
      </c>
    </row>
    <row r="63" spans="1:74" x14ac:dyDescent="0.35">
      <c r="A63">
        <v>14323</v>
      </c>
      <c r="B63" t="s">
        <v>1385</v>
      </c>
      <c r="C63" t="s">
        <v>283</v>
      </c>
      <c r="D63" t="s">
        <v>284</v>
      </c>
      <c r="E63" t="s">
        <v>1559</v>
      </c>
      <c r="F63" t="s">
        <v>1391</v>
      </c>
      <c r="G63" t="s">
        <v>1387</v>
      </c>
      <c r="H63" t="s">
        <v>509</v>
      </c>
      <c r="I63" t="s">
        <v>1473</v>
      </c>
      <c r="J63">
        <v>1599</v>
      </c>
      <c r="K63">
        <v>1599</v>
      </c>
      <c r="L63">
        <v>42</v>
      </c>
      <c r="M63" t="s">
        <v>1468</v>
      </c>
      <c r="N63" t="s">
        <v>283</v>
      </c>
      <c r="O63">
        <v>125.284543</v>
      </c>
      <c r="P63">
        <v>1252845.4257449999</v>
      </c>
      <c r="Q63">
        <v>63014.088610999999</v>
      </c>
      <c r="R63">
        <v>39408.435654000001</v>
      </c>
      <c r="S63">
        <v>59506.315534000001</v>
      </c>
      <c r="T63">
        <v>37214.706400000003</v>
      </c>
      <c r="U63">
        <v>0</v>
      </c>
      <c r="V63">
        <v>0</v>
      </c>
      <c r="W63">
        <v>0</v>
      </c>
      <c r="X63">
        <v>0</v>
      </c>
      <c r="Y63">
        <v>0</v>
      </c>
      <c r="Z63">
        <v>0</v>
      </c>
      <c r="AA63">
        <v>126283.659549</v>
      </c>
      <c r="AB63">
        <v>12.628366</v>
      </c>
      <c r="AC63">
        <v>78976.647622999997</v>
      </c>
      <c r="AD63">
        <v>7.8976649999999999</v>
      </c>
      <c r="AE63">
        <v>10.079748</v>
      </c>
      <c r="AF63">
        <v>2103.1153049999998</v>
      </c>
      <c r="AG63">
        <v>21.463602999999999</v>
      </c>
      <c r="AH63">
        <v>1.020562</v>
      </c>
      <c r="AI63">
        <v>1599</v>
      </c>
      <c r="AJ63">
        <v>9.6439489999999992</v>
      </c>
      <c r="AK63">
        <v>311</v>
      </c>
      <c r="AL63">
        <v>310</v>
      </c>
      <c r="AM63">
        <v>29.992681000000001</v>
      </c>
      <c r="AN63">
        <v>29.896242000000001</v>
      </c>
      <c r="AO63">
        <v>1</v>
      </c>
      <c r="AP63">
        <v>373034.83413099998</v>
      </c>
      <c r="AQ63">
        <v>29.775009000000001</v>
      </c>
      <c r="AR63">
        <v>120583.228923</v>
      </c>
      <c r="AS63">
        <v>9.6247489999999996</v>
      </c>
      <c r="AT63">
        <v>558552.46611000004</v>
      </c>
      <c r="AU63">
        <v>44.582712000000001</v>
      </c>
      <c r="AV63">
        <v>1077175.9885440001</v>
      </c>
      <c r="AW63">
        <v>85.978363000000002</v>
      </c>
      <c r="AX63">
        <v>0</v>
      </c>
      <c r="AY63">
        <v>0</v>
      </c>
      <c r="AZ63">
        <v>1252845.4257449999</v>
      </c>
      <c r="BA63">
        <v>100</v>
      </c>
      <c r="BB63">
        <v>1276.2947140000001</v>
      </c>
      <c r="BC63" t="s">
        <v>1477</v>
      </c>
      <c r="BD63" t="s">
        <v>1477</v>
      </c>
      <c r="BE63" t="s">
        <v>1477</v>
      </c>
      <c r="BF63" t="s">
        <v>1469</v>
      </c>
      <c r="BG63" t="s">
        <v>1494</v>
      </c>
      <c r="BH63" t="s">
        <v>1469</v>
      </c>
      <c r="BI63" t="s">
        <v>1480</v>
      </c>
      <c r="BJ63" t="s">
        <v>1480</v>
      </c>
      <c r="BK63" t="s">
        <v>1480</v>
      </c>
      <c r="BL63" t="s">
        <v>1470</v>
      </c>
      <c r="BM63" t="s">
        <v>1504</v>
      </c>
      <c r="BN63" t="s">
        <v>1470</v>
      </c>
      <c r="BO63" t="s">
        <v>1471</v>
      </c>
      <c r="BP63" t="s">
        <v>1471</v>
      </c>
      <c r="BQ63" t="s">
        <v>1471</v>
      </c>
      <c r="BR63" t="s">
        <v>1471</v>
      </c>
      <c r="BS63" t="s">
        <v>1505</v>
      </c>
      <c r="BT63" t="s">
        <v>1471</v>
      </c>
      <c r="BU63">
        <v>8171.658872</v>
      </c>
      <c r="BV63">
        <v>1252845.4257449999</v>
      </c>
    </row>
    <row r="64" spans="1:74" x14ac:dyDescent="0.35">
      <c r="A64">
        <v>14324</v>
      </c>
      <c r="B64" t="s">
        <v>1385</v>
      </c>
      <c r="C64" t="s">
        <v>225</v>
      </c>
      <c r="D64" t="s">
        <v>226</v>
      </c>
      <c r="E64" t="s">
        <v>1560</v>
      </c>
      <c r="F64" t="s">
        <v>1391</v>
      </c>
      <c r="G64" t="s">
        <v>1387</v>
      </c>
      <c r="H64" t="s">
        <v>509</v>
      </c>
      <c r="I64" t="s">
        <v>1473</v>
      </c>
      <c r="J64">
        <v>1471</v>
      </c>
      <c r="K64">
        <v>1474</v>
      </c>
      <c r="L64">
        <v>42</v>
      </c>
      <c r="M64" t="s">
        <v>1468</v>
      </c>
      <c r="N64" t="s">
        <v>225</v>
      </c>
      <c r="O64">
        <v>52.209597000000002</v>
      </c>
      <c r="P64">
        <v>522095.97272700001</v>
      </c>
      <c r="Q64">
        <v>106757.744626</v>
      </c>
      <c r="R64">
        <v>72427.235159999997</v>
      </c>
      <c r="S64">
        <v>98363.518677</v>
      </c>
      <c r="T64">
        <v>66732.373594000004</v>
      </c>
      <c r="U64">
        <v>97137.938624000002</v>
      </c>
      <c r="V64">
        <v>65900.908156999998</v>
      </c>
      <c r="W64">
        <v>0</v>
      </c>
      <c r="X64">
        <v>0</v>
      </c>
      <c r="Y64">
        <v>0</v>
      </c>
      <c r="Z64">
        <v>0</v>
      </c>
      <c r="AA64">
        <v>137157.23634800001</v>
      </c>
      <c r="AB64">
        <v>13.715724</v>
      </c>
      <c r="AC64">
        <v>93051.042298999993</v>
      </c>
      <c r="AD64">
        <v>9.305104</v>
      </c>
      <c r="AE64">
        <v>26.270503000000001</v>
      </c>
      <c r="AF64">
        <v>1134.3332760000001</v>
      </c>
      <c r="AG64">
        <v>792.72298899999998</v>
      </c>
      <c r="AH64">
        <v>69.884486999999993</v>
      </c>
      <c r="AI64">
        <v>1471</v>
      </c>
      <c r="AJ64">
        <v>95.019373000000002</v>
      </c>
      <c r="AK64">
        <v>267</v>
      </c>
      <c r="AL64">
        <v>350</v>
      </c>
      <c r="AM64">
        <v>253.70172500000001</v>
      </c>
      <c r="AN64">
        <v>332.56780500000002</v>
      </c>
      <c r="AO64">
        <v>3</v>
      </c>
      <c r="AP64">
        <v>456854.43855800002</v>
      </c>
      <c r="AQ64">
        <v>87.503918999999996</v>
      </c>
      <c r="AR64">
        <v>495942.10275199998</v>
      </c>
      <c r="AS64">
        <v>94.990600999999998</v>
      </c>
      <c r="AT64">
        <v>522095.97272700001</v>
      </c>
      <c r="AU64">
        <v>100</v>
      </c>
      <c r="AV64">
        <v>522095.97272700001</v>
      </c>
      <c r="AW64">
        <v>100</v>
      </c>
      <c r="AX64">
        <v>0</v>
      </c>
      <c r="AY64">
        <v>0</v>
      </c>
      <c r="AZ64">
        <v>522095.97272700001</v>
      </c>
      <c r="BA64">
        <v>100</v>
      </c>
      <c r="BB64">
        <v>2823.2357360000001</v>
      </c>
      <c r="BC64" t="s">
        <v>1474</v>
      </c>
      <c r="BD64" t="s">
        <v>1474</v>
      </c>
      <c r="BE64" t="s">
        <v>1474</v>
      </c>
      <c r="BF64" t="s">
        <v>1474</v>
      </c>
      <c r="BG64" t="s">
        <v>1491</v>
      </c>
      <c r="BH64" t="s">
        <v>1474</v>
      </c>
      <c r="BI64" t="s">
        <v>1474</v>
      </c>
      <c r="BJ64" t="s">
        <v>1474</v>
      </c>
      <c r="BK64" t="s">
        <v>1474</v>
      </c>
      <c r="BL64" t="s">
        <v>1474</v>
      </c>
      <c r="BM64" t="s">
        <v>1491</v>
      </c>
      <c r="BN64" t="s">
        <v>1474</v>
      </c>
      <c r="BO64" t="s">
        <v>1471</v>
      </c>
      <c r="BP64" t="s">
        <v>1471</v>
      </c>
      <c r="BQ64" t="s">
        <v>1471</v>
      </c>
      <c r="BR64" t="s">
        <v>1471</v>
      </c>
      <c r="BS64" t="s">
        <v>1471</v>
      </c>
      <c r="BT64" t="s">
        <v>1471</v>
      </c>
      <c r="BU64">
        <v>4978.8697469999997</v>
      </c>
      <c r="BV64">
        <v>522095.97272700001</v>
      </c>
    </row>
    <row r="65" spans="1:74" x14ac:dyDescent="0.35">
      <c r="A65">
        <v>14325</v>
      </c>
      <c r="B65" t="s">
        <v>1385</v>
      </c>
      <c r="C65" t="s">
        <v>339</v>
      </c>
      <c r="D65" t="s">
        <v>340</v>
      </c>
      <c r="E65" t="s">
        <v>1561</v>
      </c>
      <c r="F65" t="s">
        <v>1391</v>
      </c>
      <c r="G65" t="s">
        <v>1387</v>
      </c>
      <c r="H65" t="s">
        <v>558</v>
      </c>
      <c r="I65" t="s">
        <v>1562</v>
      </c>
      <c r="J65">
        <v>1590</v>
      </c>
      <c r="K65">
        <v>1592</v>
      </c>
      <c r="L65">
        <v>42</v>
      </c>
      <c r="M65" t="s">
        <v>1468</v>
      </c>
      <c r="N65" t="s">
        <v>339</v>
      </c>
      <c r="O65">
        <v>51.298229999999997</v>
      </c>
      <c r="P65">
        <v>512982.30368000001</v>
      </c>
      <c r="Q65">
        <v>212802.73483500001</v>
      </c>
      <c r="R65">
        <v>133670.05957000001</v>
      </c>
      <c r="S65">
        <v>212786.91281000001</v>
      </c>
      <c r="T65">
        <v>133660.12111199999</v>
      </c>
      <c r="U65">
        <v>152759.38076199999</v>
      </c>
      <c r="V65">
        <v>95954.384900999998</v>
      </c>
      <c r="W65">
        <v>0</v>
      </c>
      <c r="X65">
        <v>0</v>
      </c>
      <c r="Y65">
        <v>0</v>
      </c>
      <c r="Z65">
        <v>0</v>
      </c>
      <c r="AA65">
        <v>114326.914642</v>
      </c>
      <c r="AB65">
        <v>11.432691</v>
      </c>
      <c r="AC65">
        <v>71813.388594000004</v>
      </c>
      <c r="AD65">
        <v>7.1813390000000004</v>
      </c>
      <c r="AE65">
        <v>22.286716999999999</v>
      </c>
      <c r="AF65">
        <v>1065.6944579999999</v>
      </c>
      <c r="AG65">
        <v>950.49185299999999</v>
      </c>
      <c r="AH65">
        <v>89.189903000000001</v>
      </c>
      <c r="AI65">
        <v>1590</v>
      </c>
      <c r="AJ65">
        <v>83.930273</v>
      </c>
      <c r="AK65">
        <v>236</v>
      </c>
      <c r="AL65">
        <v>366</v>
      </c>
      <c r="AM65">
        <v>198.075445</v>
      </c>
      <c r="AN65">
        <v>307.1848</v>
      </c>
      <c r="AO65">
        <v>3</v>
      </c>
      <c r="AP65">
        <v>492154.53307900002</v>
      </c>
      <c r="AQ65">
        <v>95.939865999999995</v>
      </c>
      <c r="AR65">
        <v>430486.66998300003</v>
      </c>
      <c r="AS65">
        <v>83.918424999999999</v>
      </c>
      <c r="AT65">
        <v>512982.30368000001</v>
      </c>
      <c r="AU65">
        <v>100</v>
      </c>
      <c r="AV65">
        <v>512982.30368000001</v>
      </c>
      <c r="AW65">
        <v>100</v>
      </c>
      <c r="AX65">
        <v>0</v>
      </c>
      <c r="AY65">
        <v>0</v>
      </c>
      <c r="AZ65">
        <v>512982.30368000001</v>
      </c>
      <c r="BA65">
        <v>100</v>
      </c>
      <c r="BB65">
        <v>3103.4209169999999</v>
      </c>
      <c r="BC65" t="s">
        <v>1474</v>
      </c>
      <c r="BD65" t="s">
        <v>1474</v>
      </c>
      <c r="BE65" t="s">
        <v>1474</v>
      </c>
      <c r="BF65" t="s">
        <v>1474</v>
      </c>
      <c r="BG65" t="s">
        <v>1491</v>
      </c>
      <c r="BH65" t="s">
        <v>1474</v>
      </c>
      <c r="BI65" t="s">
        <v>1474</v>
      </c>
      <c r="BJ65" t="s">
        <v>1474</v>
      </c>
      <c r="BK65" t="s">
        <v>1474</v>
      </c>
      <c r="BL65" t="s">
        <v>1474</v>
      </c>
      <c r="BM65" t="s">
        <v>1491</v>
      </c>
      <c r="BN65" t="s">
        <v>1474</v>
      </c>
      <c r="BO65" t="s">
        <v>1471</v>
      </c>
      <c r="BP65" t="s">
        <v>1471</v>
      </c>
      <c r="BQ65" t="s">
        <v>1471</v>
      </c>
      <c r="BR65" t="s">
        <v>1471</v>
      </c>
      <c r="BS65" t="s">
        <v>1471</v>
      </c>
      <c r="BT65" t="s">
        <v>1471</v>
      </c>
      <c r="BU65">
        <v>5255.0791909999998</v>
      </c>
      <c r="BV65">
        <v>512982.30368000001</v>
      </c>
    </row>
    <row r="66" spans="1:74" x14ac:dyDescent="0.35">
      <c r="A66">
        <v>14326</v>
      </c>
      <c r="B66" t="s">
        <v>1385</v>
      </c>
      <c r="C66" t="s">
        <v>227</v>
      </c>
      <c r="D66" t="s">
        <v>228</v>
      </c>
      <c r="E66" t="s">
        <v>1563</v>
      </c>
      <c r="F66" t="s">
        <v>1391</v>
      </c>
      <c r="G66" t="s">
        <v>1387</v>
      </c>
      <c r="H66" t="s">
        <v>584</v>
      </c>
      <c r="I66" t="s">
        <v>1487</v>
      </c>
      <c r="J66">
        <v>1383</v>
      </c>
      <c r="K66">
        <v>1377</v>
      </c>
      <c r="L66">
        <v>42</v>
      </c>
      <c r="M66" t="s">
        <v>1468</v>
      </c>
      <c r="N66" t="s">
        <v>227</v>
      </c>
      <c r="O66">
        <v>31.730366</v>
      </c>
      <c r="P66">
        <v>317303.66022100003</v>
      </c>
      <c r="Q66">
        <v>112414.501336</v>
      </c>
      <c r="R66">
        <v>81637.255871999994</v>
      </c>
      <c r="S66">
        <v>112414.501336</v>
      </c>
      <c r="T66">
        <v>81637.255871999994</v>
      </c>
      <c r="U66">
        <v>110128.343758</v>
      </c>
      <c r="V66">
        <v>79977.010718000005</v>
      </c>
      <c r="W66">
        <v>0</v>
      </c>
      <c r="X66">
        <v>0</v>
      </c>
      <c r="Y66">
        <v>0</v>
      </c>
      <c r="Z66">
        <v>0</v>
      </c>
      <c r="AA66">
        <v>68624.603866999998</v>
      </c>
      <c r="AB66">
        <v>6.8624599999999996</v>
      </c>
      <c r="AC66">
        <v>49836.313628999997</v>
      </c>
      <c r="AD66">
        <v>4.9836309999999999</v>
      </c>
      <c r="AE66">
        <v>21.627423</v>
      </c>
      <c r="AF66">
        <v>759.431467</v>
      </c>
      <c r="AG66">
        <v>742.32466999999997</v>
      </c>
      <c r="AH66">
        <v>97.747421000000003</v>
      </c>
      <c r="AI66">
        <v>1383</v>
      </c>
      <c r="AJ66">
        <v>85.921583999999996</v>
      </c>
      <c r="AK66">
        <v>232</v>
      </c>
      <c r="AL66">
        <v>332</v>
      </c>
      <c r="AM66">
        <v>199.33807400000001</v>
      </c>
      <c r="AN66">
        <v>285.259658</v>
      </c>
      <c r="AO66">
        <v>1</v>
      </c>
      <c r="AP66">
        <v>256547.69597500001</v>
      </c>
      <c r="AQ66">
        <v>80.852423000000002</v>
      </c>
      <c r="AR66">
        <v>272581.794543</v>
      </c>
      <c r="AS66">
        <v>85.905657000000005</v>
      </c>
      <c r="AT66">
        <v>317303.66022100003</v>
      </c>
      <c r="AU66">
        <v>100</v>
      </c>
      <c r="AV66">
        <v>317303.66022100003</v>
      </c>
      <c r="AW66">
        <v>100</v>
      </c>
      <c r="AX66">
        <v>265975.35583900003</v>
      </c>
      <c r="AY66">
        <v>83.823601999999994</v>
      </c>
      <c r="AZ66">
        <v>317303.66022100003</v>
      </c>
      <c r="BA66">
        <v>100</v>
      </c>
      <c r="BB66">
        <v>4339.6915120000003</v>
      </c>
      <c r="BC66" t="s">
        <v>1474</v>
      </c>
      <c r="BD66" t="s">
        <v>1474</v>
      </c>
      <c r="BE66" t="s">
        <v>1474</v>
      </c>
      <c r="BF66" t="s">
        <v>1474</v>
      </c>
      <c r="BG66" t="s">
        <v>1474</v>
      </c>
      <c r="BH66" t="s">
        <v>1474</v>
      </c>
      <c r="BI66" t="s">
        <v>1470</v>
      </c>
      <c r="BJ66" t="s">
        <v>1470</v>
      </c>
      <c r="BK66" t="s">
        <v>1470</v>
      </c>
      <c r="BL66" t="s">
        <v>1470</v>
      </c>
      <c r="BM66" t="s">
        <v>1470</v>
      </c>
      <c r="BN66" t="s">
        <v>1470</v>
      </c>
      <c r="BO66" t="s">
        <v>1471</v>
      </c>
      <c r="BP66" t="s">
        <v>1471</v>
      </c>
      <c r="BQ66" t="s">
        <v>1471</v>
      </c>
      <c r="BR66" t="s">
        <v>1471</v>
      </c>
      <c r="BS66" t="s">
        <v>1471</v>
      </c>
      <c r="BT66" t="s">
        <v>1471</v>
      </c>
      <c r="BU66">
        <v>4639.54522</v>
      </c>
      <c r="BV66">
        <v>317303.66022100003</v>
      </c>
    </row>
    <row r="67" spans="1:74" x14ac:dyDescent="0.35">
      <c r="A67">
        <v>14327</v>
      </c>
      <c r="B67" t="s">
        <v>1385</v>
      </c>
      <c r="C67" t="s">
        <v>201</v>
      </c>
      <c r="D67" t="s">
        <v>202</v>
      </c>
      <c r="E67" t="s">
        <v>1564</v>
      </c>
      <c r="F67" t="s">
        <v>1391</v>
      </c>
      <c r="G67" t="s">
        <v>1387</v>
      </c>
      <c r="H67" t="s">
        <v>558</v>
      </c>
      <c r="I67" t="s">
        <v>1562</v>
      </c>
      <c r="J67">
        <v>1593</v>
      </c>
      <c r="K67">
        <v>1592</v>
      </c>
      <c r="L67">
        <v>42</v>
      </c>
      <c r="M67" t="s">
        <v>1468</v>
      </c>
      <c r="N67" t="s">
        <v>201</v>
      </c>
      <c r="O67">
        <v>33.716830000000002</v>
      </c>
      <c r="P67">
        <v>337168.29829300003</v>
      </c>
      <c r="Q67">
        <v>20364.153383000001</v>
      </c>
      <c r="R67">
        <v>12791.553633</v>
      </c>
      <c r="S67">
        <v>18672.418683</v>
      </c>
      <c r="T67">
        <v>11728.906208</v>
      </c>
      <c r="U67">
        <v>0</v>
      </c>
      <c r="V67">
        <v>0</v>
      </c>
      <c r="W67">
        <v>0</v>
      </c>
      <c r="X67">
        <v>0</v>
      </c>
      <c r="Y67">
        <v>0</v>
      </c>
      <c r="Z67">
        <v>0</v>
      </c>
      <c r="AA67">
        <v>114025.851681</v>
      </c>
      <c r="AB67">
        <v>11.402585</v>
      </c>
      <c r="AC67">
        <v>71624.278693999993</v>
      </c>
      <c r="AD67">
        <v>7.1624280000000002</v>
      </c>
      <c r="AE67">
        <v>33.818674999999999</v>
      </c>
      <c r="AF67">
        <v>0</v>
      </c>
      <c r="AG67">
        <v>0</v>
      </c>
      <c r="AH67">
        <v>0</v>
      </c>
      <c r="AI67">
        <v>1593</v>
      </c>
      <c r="AJ67">
        <v>78.184383999999994</v>
      </c>
      <c r="AK67">
        <v>375</v>
      </c>
      <c r="AL67">
        <v>217</v>
      </c>
      <c r="AM67">
        <v>293.191441</v>
      </c>
      <c r="AN67">
        <v>169.66011399999999</v>
      </c>
      <c r="AO67">
        <v>1</v>
      </c>
      <c r="AP67">
        <v>191127.64533699999</v>
      </c>
      <c r="AQ67">
        <v>56.686126000000002</v>
      </c>
      <c r="AR67">
        <v>263456.34153600002</v>
      </c>
      <c r="AS67">
        <v>78.137934000000001</v>
      </c>
      <c r="AT67">
        <v>337168.29829399998</v>
      </c>
      <c r="AU67">
        <v>100</v>
      </c>
      <c r="AV67">
        <v>337168.29829399998</v>
      </c>
      <c r="AW67">
        <v>100</v>
      </c>
      <c r="AX67">
        <v>0</v>
      </c>
      <c r="AY67">
        <v>0</v>
      </c>
      <c r="AZ67">
        <v>337168.29829399998</v>
      </c>
      <c r="BA67">
        <v>100</v>
      </c>
      <c r="BB67">
        <v>4721.6775719999996</v>
      </c>
      <c r="BC67" t="s">
        <v>1474</v>
      </c>
      <c r="BD67" t="s">
        <v>1474</v>
      </c>
      <c r="BE67" t="s">
        <v>1474</v>
      </c>
      <c r="BF67" t="s">
        <v>1474</v>
      </c>
      <c r="BG67" t="s">
        <v>1491</v>
      </c>
      <c r="BH67" t="s">
        <v>1474</v>
      </c>
      <c r="BI67" t="s">
        <v>1470</v>
      </c>
      <c r="BJ67" t="s">
        <v>1470</v>
      </c>
      <c r="BK67" t="s">
        <v>1470</v>
      </c>
      <c r="BL67" t="s">
        <v>1470</v>
      </c>
      <c r="BM67" t="s">
        <v>1504</v>
      </c>
      <c r="BN67" t="s">
        <v>1470</v>
      </c>
      <c r="BO67" t="s">
        <v>1471</v>
      </c>
      <c r="BP67" t="s">
        <v>1471</v>
      </c>
      <c r="BQ67" t="s">
        <v>1471</v>
      </c>
      <c r="BR67" t="s">
        <v>1471</v>
      </c>
      <c r="BS67" t="s">
        <v>1505</v>
      </c>
      <c r="BT67" t="s">
        <v>1471</v>
      </c>
      <c r="BU67">
        <v>4133.8606170000003</v>
      </c>
      <c r="BV67">
        <v>337168.29829300003</v>
      </c>
    </row>
    <row r="68" spans="1:74" x14ac:dyDescent="0.35">
      <c r="A68">
        <v>14328</v>
      </c>
      <c r="B68" t="s">
        <v>1385</v>
      </c>
      <c r="C68" t="s">
        <v>347</v>
      </c>
      <c r="D68" t="s">
        <v>348</v>
      </c>
      <c r="E68" t="s">
        <v>1565</v>
      </c>
      <c r="F68" t="s">
        <v>1391</v>
      </c>
      <c r="G68" t="s">
        <v>1387</v>
      </c>
      <c r="H68" t="s">
        <v>558</v>
      </c>
      <c r="I68" t="s">
        <v>1562</v>
      </c>
      <c r="J68">
        <v>1594</v>
      </c>
      <c r="K68">
        <v>1590</v>
      </c>
      <c r="L68">
        <v>42</v>
      </c>
      <c r="M68" t="s">
        <v>1468</v>
      </c>
      <c r="N68" t="s">
        <v>347</v>
      </c>
      <c r="O68">
        <v>18.513055999999999</v>
      </c>
      <c r="P68">
        <v>185130.55606100001</v>
      </c>
      <c r="Q68">
        <v>2226.7672379999999</v>
      </c>
      <c r="R68">
        <v>1400.48254</v>
      </c>
      <c r="S68">
        <v>318.86087800000001</v>
      </c>
      <c r="T68">
        <v>200.54143300000001</v>
      </c>
      <c r="U68">
        <v>0</v>
      </c>
      <c r="V68">
        <v>0</v>
      </c>
      <c r="W68">
        <v>0</v>
      </c>
      <c r="X68">
        <v>0</v>
      </c>
      <c r="Y68">
        <v>0</v>
      </c>
      <c r="Z68">
        <v>0</v>
      </c>
      <c r="AA68">
        <v>66824.588151999997</v>
      </c>
      <c r="AB68">
        <v>6.6824589999999997</v>
      </c>
      <c r="AC68">
        <v>42028.042863000002</v>
      </c>
      <c r="AD68">
        <v>4.2028040000000004</v>
      </c>
      <c r="AE68">
        <v>36.095925000000001</v>
      </c>
      <c r="AF68">
        <v>0</v>
      </c>
      <c r="AG68">
        <v>0</v>
      </c>
      <c r="AH68">
        <v>0</v>
      </c>
      <c r="AI68">
        <v>1594</v>
      </c>
      <c r="AJ68">
        <v>48.872618000000003</v>
      </c>
      <c r="AK68">
        <v>456</v>
      </c>
      <c r="AL68">
        <v>181</v>
      </c>
      <c r="AM68">
        <v>222.859139</v>
      </c>
      <c r="AN68">
        <v>88.459439000000003</v>
      </c>
      <c r="AO68">
        <v>1</v>
      </c>
      <c r="AP68">
        <v>157732.98756800001</v>
      </c>
      <c r="AQ68">
        <v>85.200946999999999</v>
      </c>
      <c r="AR68">
        <v>90343.383935000005</v>
      </c>
      <c r="AS68">
        <v>48.799823000000004</v>
      </c>
      <c r="AT68">
        <v>185130.55606100001</v>
      </c>
      <c r="AU68">
        <v>100</v>
      </c>
      <c r="AV68">
        <v>185130.55606100001</v>
      </c>
      <c r="AW68">
        <v>100</v>
      </c>
      <c r="AX68">
        <v>0</v>
      </c>
      <c r="AY68">
        <v>0</v>
      </c>
      <c r="AZ68">
        <v>185130.55606100001</v>
      </c>
      <c r="BA68">
        <v>100</v>
      </c>
      <c r="BB68">
        <v>8588.5334110000003</v>
      </c>
      <c r="BC68" t="s">
        <v>1474</v>
      </c>
      <c r="BD68" t="s">
        <v>1479</v>
      </c>
      <c r="BE68" t="s">
        <v>1474</v>
      </c>
      <c r="BF68" t="s">
        <v>1474</v>
      </c>
      <c r="BG68" t="s">
        <v>1491</v>
      </c>
      <c r="BH68" t="s">
        <v>1474</v>
      </c>
      <c r="BI68" t="s">
        <v>1470</v>
      </c>
      <c r="BJ68" t="s">
        <v>1480</v>
      </c>
      <c r="BK68" t="s">
        <v>1470</v>
      </c>
      <c r="BL68" t="s">
        <v>1470</v>
      </c>
      <c r="BM68" t="s">
        <v>1504</v>
      </c>
      <c r="BN68" t="s">
        <v>1470</v>
      </c>
      <c r="BO68" t="s">
        <v>1471</v>
      </c>
      <c r="BP68" t="s">
        <v>1471</v>
      </c>
      <c r="BQ68" t="s">
        <v>1471</v>
      </c>
      <c r="BR68" t="s">
        <v>1471</v>
      </c>
      <c r="BS68" t="s">
        <v>1505</v>
      </c>
      <c r="BT68" t="s">
        <v>1471</v>
      </c>
      <c r="BU68">
        <v>3112.3854719999999</v>
      </c>
      <c r="BV68">
        <v>185130.55606100001</v>
      </c>
    </row>
    <row r="69" spans="1:74" x14ac:dyDescent="0.35">
      <c r="A69">
        <v>14329</v>
      </c>
      <c r="B69" t="s">
        <v>1385</v>
      </c>
      <c r="C69" t="s">
        <v>349</v>
      </c>
      <c r="D69" t="s">
        <v>350</v>
      </c>
      <c r="E69" t="s">
        <v>1566</v>
      </c>
      <c r="F69" t="s">
        <v>1391</v>
      </c>
      <c r="G69" t="s">
        <v>1387</v>
      </c>
      <c r="H69" t="s">
        <v>584</v>
      </c>
      <c r="I69" t="s">
        <v>1487</v>
      </c>
      <c r="J69">
        <v>1710</v>
      </c>
      <c r="K69">
        <v>1709</v>
      </c>
      <c r="L69">
        <v>42</v>
      </c>
      <c r="M69" t="s">
        <v>1468</v>
      </c>
      <c r="N69" t="s">
        <v>349</v>
      </c>
      <c r="O69">
        <v>49.334708999999997</v>
      </c>
      <c r="P69">
        <v>493347.092336</v>
      </c>
      <c r="Q69">
        <v>77531.371306999994</v>
      </c>
      <c r="R69">
        <v>45366.513344999999</v>
      </c>
      <c r="S69">
        <v>77509.650806999998</v>
      </c>
      <c r="T69">
        <v>45353.803866000002</v>
      </c>
      <c r="U69">
        <v>52263.538025000002</v>
      </c>
      <c r="V69">
        <v>30581.356362999999</v>
      </c>
      <c r="W69">
        <v>0</v>
      </c>
      <c r="X69">
        <v>0</v>
      </c>
      <c r="Y69">
        <v>0</v>
      </c>
      <c r="Z69">
        <v>0</v>
      </c>
      <c r="AA69">
        <v>107984.95228100001</v>
      </c>
      <c r="AB69">
        <v>10.798495000000001</v>
      </c>
      <c r="AC69">
        <v>63186.045805000002</v>
      </c>
      <c r="AD69">
        <v>6.3186049999999998</v>
      </c>
      <c r="AE69">
        <v>21.888231000000001</v>
      </c>
      <c r="AF69">
        <v>1716.164354</v>
      </c>
      <c r="AG69">
        <v>1021.967003</v>
      </c>
      <c r="AH69">
        <v>59.549483000000002</v>
      </c>
      <c r="AI69">
        <v>1710</v>
      </c>
      <c r="AJ69">
        <v>56.463968999999999</v>
      </c>
      <c r="AK69">
        <v>286</v>
      </c>
      <c r="AL69">
        <v>407</v>
      </c>
      <c r="AM69">
        <v>161.486951</v>
      </c>
      <c r="AN69">
        <v>229.80835300000001</v>
      </c>
      <c r="AO69">
        <v>3</v>
      </c>
      <c r="AP69">
        <v>443195.184053</v>
      </c>
      <c r="AQ69">
        <v>89.834356</v>
      </c>
      <c r="AR69">
        <v>278399.70077</v>
      </c>
      <c r="AS69">
        <v>56.430798000000003</v>
      </c>
      <c r="AT69">
        <v>493347.092336</v>
      </c>
      <c r="AU69">
        <v>100</v>
      </c>
      <c r="AV69">
        <v>493347.092336</v>
      </c>
      <c r="AW69">
        <v>100</v>
      </c>
      <c r="AX69">
        <v>152446.21379400001</v>
      </c>
      <c r="AY69">
        <v>30.900397999999999</v>
      </c>
      <c r="AZ69">
        <v>493347.092336</v>
      </c>
      <c r="BA69">
        <v>100</v>
      </c>
      <c r="BB69">
        <v>3464.092592</v>
      </c>
      <c r="BC69" t="s">
        <v>1474</v>
      </c>
      <c r="BD69" t="s">
        <v>1474</v>
      </c>
      <c r="BE69" t="s">
        <v>1474</v>
      </c>
      <c r="BF69" t="s">
        <v>1474</v>
      </c>
      <c r="BG69" t="s">
        <v>1479</v>
      </c>
      <c r="BH69" t="s">
        <v>1474</v>
      </c>
      <c r="BI69" t="s">
        <v>1474</v>
      </c>
      <c r="BJ69" t="s">
        <v>1474</v>
      </c>
      <c r="BK69" t="s">
        <v>1474</v>
      </c>
      <c r="BL69" t="s">
        <v>1474</v>
      </c>
      <c r="BM69" t="s">
        <v>1479</v>
      </c>
      <c r="BN69" t="s">
        <v>1474</v>
      </c>
      <c r="BO69" t="s">
        <v>1471</v>
      </c>
      <c r="BP69" t="s">
        <v>1471</v>
      </c>
      <c r="BQ69" t="s">
        <v>1471</v>
      </c>
      <c r="BR69" t="s">
        <v>1471</v>
      </c>
      <c r="BS69" t="s">
        <v>1471</v>
      </c>
      <c r="BT69" t="s">
        <v>1471</v>
      </c>
      <c r="BU69">
        <v>5211.7022729999999</v>
      </c>
      <c r="BV69">
        <v>493347.092336</v>
      </c>
    </row>
    <row r="70" spans="1:74" x14ac:dyDescent="0.35">
      <c r="A70">
        <v>14330</v>
      </c>
      <c r="B70" t="s">
        <v>1385</v>
      </c>
      <c r="C70" t="s">
        <v>219</v>
      </c>
      <c r="D70" t="s">
        <v>220</v>
      </c>
      <c r="E70" t="s">
        <v>1567</v>
      </c>
      <c r="F70" t="s">
        <v>1391</v>
      </c>
      <c r="G70" t="s">
        <v>1387</v>
      </c>
      <c r="H70" t="s">
        <v>530</v>
      </c>
      <c r="I70" t="s">
        <v>1568</v>
      </c>
      <c r="J70">
        <v>1327</v>
      </c>
      <c r="K70">
        <v>1324</v>
      </c>
      <c r="L70">
        <v>42</v>
      </c>
      <c r="M70" t="s">
        <v>1468</v>
      </c>
      <c r="N70" t="s">
        <v>219</v>
      </c>
      <c r="O70">
        <v>79.377607999999995</v>
      </c>
      <c r="P70">
        <v>793776.07820600003</v>
      </c>
      <c r="Q70">
        <v>33458.787521999999</v>
      </c>
      <c r="R70">
        <v>25270.987553999999</v>
      </c>
      <c r="S70">
        <v>32144.288922</v>
      </c>
      <c r="T70">
        <v>24278.163838</v>
      </c>
      <c r="U70">
        <v>32144.288922</v>
      </c>
      <c r="V70">
        <v>24278.163838</v>
      </c>
      <c r="W70">
        <v>0</v>
      </c>
      <c r="X70">
        <v>0</v>
      </c>
      <c r="Y70">
        <v>0</v>
      </c>
      <c r="Z70">
        <v>0</v>
      </c>
      <c r="AA70">
        <v>117338.18969100001</v>
      </c>
      <c r="AB70">
        <v>11.733819</v>
      </c>
      <c r="AC70">
        <v>88624.010341000001</v>
      </c>
      <c r="AD70">
        <v>8.8624010000000002</v>
      </c>
      <c r="AE70">
        <v>14.782278</v>
      </c>
      <c r="AF70">
        <v>423.80804499999999</v>
      </c>
      <c r="AG70">
        <v>333.72954499999997</v>
      </c>
      <c r="AH70">
        <v>78.745447999999996</v>
      </c>
      <c r="AI70">
        <v>1327</v>
      </c>
      <c r="AJ70">
        <v>49.918241999999999</v>
      </c>
      <c r="AK70">
        <v>186</v>
      </c>
      <c r="AL70">
        <v>369</v>
      </c>
      <c r="AM70">
        <v>92.847931000000003</v>
      </c>
      <c r="AN70">
        <v>184.19831400000001</v>
      </c>
      <c r="AO70">
        <v>8</v>
      </c>
      <c r="AP70">
        <v>253722.20334400001</v>
      </c>
      <c r="AQ70">
        <v>31.963951999999999</v>
      </c>
      <c r="AR70">
        <v>378330.86966600001</v>
      </c>
      <c r="AS70">
        <v>47.662165999999999</v>
      </c>
      <c r="AT70">
        <v>720563.05509100005</v>
      </c>
      <c r="AU70">
        <v>90.776615000000007</v>
      </c>
      <c r="AV70">
        <v>793776.07820600003</v>
      </c>
      <c r="AW70">
        <v>100</v>
      </c>
      <c r="AX70">
        <v>793776.07820600003</v>
      </c>
      <c r="AY70">
        <v>100</v>
      </c>
      <c r="AZ70">
        <v>793776.07820600003</v>
      </c>
      <c r="BA70">
        <v>100</v>
      </c>
      <c r="BB70">
        <v>1667.976692</v>
      </c>
      <c r="BC70" t="s">
        <v>1477</v>
      </c>
      <c r="BD70" t="s">
        <v>1477</v>
      </c>
      <c r="BE70" t="s">
        <v>1469</v>
      </c>
      <c r="BF70" t="s">
        <v>1469</v>
      </c>
      <c r="BG70" t="s">
        <v>1469</v>
      </c>
      <c r="BH70" t="s">
        <v>1469</v>
      </c>
      <c r="BI70" t="s">
        <v>1479</v>
      </c>
      <c r="BJ70" t="s">
        <v>1479</v>
      </c>
      <c r="BK70" t="s">
        <v>1474</v>
      </c>
      <c r="BL70" t="s">
        <v>1474</v>
      </c>
      <c r="BM70" t="s">
        <v>1474</v>
      </c>
      <c r="BN70" t="s">
        <v>1474</v>
      </c>
      <c r="BO70" t="s">
        <v>1471</v>
      </c>
      <c r="BP70" t="s">
        <v>1471</v>
      </c>
      <c r="BQ70" t="s">
        <v>1471</v>
      </c>
      <c r="BR70" t="s">
        <v>1471</v>
      </c>
      <c r="BS70" t="s">
        <v>1471</v>
      </c>
      <c r="BT70" t="s">
        <v>1471</v>
      </c>
      <c r="BU70">
        <v>5615.8592410000001</v>
      </c>
      <c r="BV70">
        <v>793776.07820600003</v>
      </c>
    </row>
    <row r="71" spans="1:74" x14ac:dyDescent="0.35">
      <c r="A71">
        <v>14331</v>
      </c>
      <c r="B71" t="s">
        <v>1385</v>
      </c>
      <c r="C71" t="s">
        <v>329</v>
      </c>
      <c r="D71" t="s">
        <v>330</v>
      </c>
      <c r="E71" t="s">
        <v>1569</v>
      </c>
      <c r="F71" t="s">
        <v>1391</v>
      </c>
      <c r="G71" t="s">
        <v>1387</v>
      </c>
      <c r="H71" t="s">
        <v>530</v>
      </c>
      <c r="I71" t="s">
        <v>1568</v>
      </c>
      <c r="J71">
        <v>1433</v>
      </c>
      <c r="K71">
        <v>1431</v>
      </c>
      <c r="L71">
        <v>42</v>
      </c>
      <c r="M71" t="s">
        <v>1468</v>
      </c>
      <c r="N71" t="s">
        <v>329</v>
      </c>
      <c r="O71">
        <v>113.293762</v>
      </c>
      <c r="P71">
        <v>1132937.6200329999</v>
      </c>
      <c r="Q71">
        <v>22211.688997000001</v>
      </c>
      <c r="R71">
        <v>15521.795246</v>
      </c>
      <c r="S71">
        <v>10308.348749999999</v>
      </c>
      <c r="T71">
        <v>7203.5980079999999</v>
      </c>
      <c r="U71">
        <v>0</v>
      </c>
      <c r="V71">
        <v>0</v>
      </c>
      <c r="W71">
        <v>10266.350547</v>
      </c>
      <c r="X71">
        <v>7174.249159</v>
      </c>
      <c r="Y71">
        <v>0</v>
      </c>
      <c r="Z71">
        <v>0</v>
      </c>
      <c r="AA71">
        <v>204041.81456100001</v>
      </c>
      <c r="AB71">
        <v>20.404181000000001</v>
      </c>
      <c r="AC71">
        <v>142586.87250900001</v>
      </c>
      <c r="AD71">
        <v>14.258687</v>
      </c>
      <c r="AE71">
        <v>18.009978</v>
      </c>
      <c r="AF71">
        <v>3739.006441</v>
      </c>
      <c r="AG71">
        <v>1030.0171969999999</v>
      </c>
      <c r="AH71">
        <v>27.547885000000001</v>
      </c>
      <c r="AI71">
        <v>1433</v>
      </c>
      <c r="AJ71">
        <v>61.736455999999997</v>
      </c>
      <c r="AK71">
        <v>217</v>
      </c>
      <c r="AL71">
        <v>493</v>
      </c>
      <c r="AM71">
        <v>133.96811</v>
      </c>
      <c r="AN71">
        <v>304.36072999999999</v>
      </c>
      <c r="AO71">
        <v>5</v>
      </c>
      <c r="AP71">
        <v>516024.29538199998</v>
      </c>
      <c r="AQ71">
        <v>45.547459000000003</v>
      </c>
      <c r="AR71">
        <v>480114.03725300002</v>
      </c>
      <c r="AS71">
        <v>42.377800000000001</v>
      </c>
      <c r="AT71">
        <v>1132937.6200329999</v>
      </c>
      <c r="AU71">
        <v>100</v>
      </c>
      <c r="AV71">
        <v>1132937.6200329999</v>
      </c>
      <c r="AW71">
        <v>100</v>
      </c>
      <c r="AX71">
        <v>1132937.6200329999</v>
      </c>
      <c r="AY71">
        <v>100</v>
      </c>
      <c r="AZ71">
        <v>1132937.6200329999</v>
      </c>
      <c r="BA71">
        <v>100</v>
      </c>
      <c r="BB71">
        <v>1263.0880770000001</v>
      </c>
      <c r="BC71" t="s">
        <v>1477</v>
      </c>
      <c r="BD71" t="s">
        <v>1477</v>
      </c>
      <c r="BE71" t="s">
        <v>1469</v>
      </c>
      <c r="BF71" t="s">
        <v>1469</v>
      </c>
      <c r="BG71" t="s">
        <v>1469</v>
      </c>
      <c r="BH71" t="s">
        <v>1469</v>
      </c>
      <c r="BI71" t="s">
        <v>1479</v>
      </c>
      <c r="BJ71" t="s">
        <v>1479</v>
      </c>
      <c r="BK71" t="s">
        <v>1474</v>
      </c>
      <c r="BL71" t="s">
        <v>1474</v>
      </c>
      <c r="BM71" t="s">
        <v>1474</v>
      </c>
      <c r="BN71" t="s">
        <v>1474</v>
      </c>
      <c r="BO71" t="s">
        <v>1471</v>
      </c>
      <c r="BP71" t="s">
        <v>1471</v>
      </c>
      <c r="BQ71" t="s">
        <v>1471</v>
      </c>
      <c r="BR71" t="s">
        <v>1471</v>
      </c>
      <c r="BS71" t="s">
        <v>1471</v>
      </c>
      <c r="BT71" t="s">
        <v>1471</v>
      </c>
      <c r="BU71">
        <v>5166.7813900000001</v>
      </c>
      <c r="BV71">
        <v>1132937.6200329999</v>
      </c>
    </row>
    <row r="72" spans="1:74" x14ac:dyDescent="0.35">
      <c r="A72">
        <v>14332</v>
      </c>
      <c r="B72" t="s">
        <v>1385</v>
      </c>
      <c r="C72" t="s">
        <v>118</v>
      </c>
      <c r="D72" t="s">
        <v>119</v>
      </c>
      <c r="E72" t="s">
        <v>1570</v>
      </c>
      <c r="F72" t="s">
        <v>1391</v>
      </c>
      <c r="G72" t="s">
        <v>1387</v>
      </c>
      <c r="H72" t="s">
        <v>530</v>
      </c>
      <c r="I72" t="s">
        <v>1568</v>
      </c>
      <c r="J72">
        <v>2808</v>
      </c>
      <c r="K72">
        <v>2805</v>
      </c>
      <c r="L72">
        <v>42</v>
      </c>
      <c r="M72" t="s">
        <v>1468</v>
      </c>
      <c r="N72" t="s">
        <v>118</v>
      </c>
      <c r="O72">
        <v>246.160732</v>
      </c>
      <c r="P72">
        <v>2461607.316993</v>
      </c>
      <c r="Q72">
        <v>484905.81890999997</v>
      </c>
      <c r="R72">
        <v>172871.94970100001</v>
      </c>
      <c r="S72">
        <v>484530.15898499999</v>
      </c>
      <c r="T72">
        <v>172738.02459399999</v>
      </c>
      <c r="U72">
        <v>484530.15898499999</v>
      </c>
      <c r="V72">
        <v>172738.02459399999</v>
      </c>
      <c r="W72">
        <v>0</v>
      </c>
      <c r="X72">
        <v>0</v>
      </c>
      <c r="Y72">
        <v>0</v>
      </c>
      <c r="Z72">
        <v>0</v>
      </c>
      <c r="AA72">
        <v>109247.47124</v>
      </c>
      <c r="AB72">
        <v>10.924747</v>
      </c>
      <c r="AC72">
        <v>38947.405077000003</v>
      </c>
      <c r="AD72">
        <v>3.8947409999999998</v>
      </c>
      <c r="AE72">
        <v>4.4380540000000002</v>
      </c>
      <c r="AF72">
        <v>7564.9449560000003</v>
      </c>
      <c r="AG72">
        <v>3206.5890089999998</v>
      </c>
      <c r="AH72">
        <v>42.387473</v>
      </c>
      <c r="AI72">
        <v>2808</v>
      </c>
      <c r="AJ72">
        <v>72.268122000000005</v>
      </c>
      <c r="AK72">
        <v>496</v>
      </c>
      <c r="AL72">
        <v>311</v>
      </c>
      <c r="AM72">
        <v>358.44988799999999</v>
      </c>
      <c r="AN72">
        <v>224.753861</v>
      </c>
      <c r="AO72">
        <v>5</v>
      </c>
      <c r="AP72">
        <v>1505149.5987569999</v>
      </c>
      <c r="AQ72">
        <v>61.144992000000002</v>
      </c>
      <c r="AR72">
        <v>1778415.941074</v>
      </c>
      <c r="AS72">
        <v>72.246127000000001</v>
      </c>
      <c r="AT72">
        <v>2461185.5337970001</v>
      </c>
      <c r="AU72">
        <v>99.982866000000001</v>
      </c>
      <c r="AV72">
        <v>2461607.316993</v>
      </c>
      <c r="AW72">
        <v>100</v>
      </c>
      <c r="AX72">
        <v>2461607.316993</v>
      </c>
      <c r="AY72">
        <v>100</v>
      </c>
      <c r="AZ72">
        <v>2461607.316993</v>
      </c>
      <c r="BA72">
        <v>100</v>
      </c>
      <c r="BB72">
        <v>1139.499374</v>
      </c>
      <c r="BC72" t="s">
        <v>1469</v>
      </c>
      <c r="BD72" t="s">
        <v>1469</v>
      </c>
      <c r="BE72" t="s">
        <v>1469</v>
      </c>
      <c r="BF72" t="s">
        <v>1469</v>
      </c>
      <c r="BG72" t="s">
        <v>1469</v>
      </c>
      <c r="BH72" t="s">
        <v>1469</v>
      </c>
      <c r="BI72" t="s">
        <v>1474</v>
      </c>
      <c r="BJ72" t="s">
        <v>1474</v>
      </c>
      <c r="BK72" t="s">
        <v>1474</v>
      </c>
      <c r="BL72" t="s">
        <v>1474</v>
      </c>
      <c r="BM72" t="s">
        <v>1474</v>
      </c>
      <c r="BN72" t="s">
        <v>1474</v>
      </c>
      <c r="BO72" t="s">
        <v>1471</v>
      </c>
      <c r="BP72" t="s">
        <v>1471</v>
      </c>
      <c r="BQ72" t="s">
        <v>1471</v>
      </c>
      <c r="BR72" t="s">
        <v>1471</v>
      </c>
      <c r="BS72" t="s">
        <v>1471</v>
      </c>
      <c r="BT72" t="s">
        <v>1471</v>
      </c>
      <c r="BU72">
        <v>9119.5945310000006</v>
      </c>
      <c r="BV72">
        <v>2461607.316993</v>
      </c>
    </row>
    <row r="73" spans="1:74" x14ac:dyDescent="0.35">
      <c r="A73">
        <v>14333</v>
      </c>
      <c r="B73" t="s">
        <v>1385</v>
      </c>
      <c r="C73" t="s">
        <v>367</v>
      </c>
      <c r="D73" t="s">
        <v>368</v>
      </c>
      <c r="E73" t="s">
        <v>1571</v>
      </c>
      <c r="F73" t="s">
        <v>1391</v>
      </c>
      <c r="G73" t="s">
        <v>1387</v>
      </c>
      <c r="H73" t="s">
        <v>530</v>
      </c>
      <c r="I73" t="s">
        <v>1568</v>
      </c>
      <c r="J73">
        <v>1331</v>
      </c>
      <c r="K73">
        <v>1331</v>
      </c>
      <c r="L73">
        <v>42</v>
      </c>
      <c r="M73" t="s">
        <v>1468</v>
      </c>
      <c r="N73" t="s">
        <v>367</v>
      </c>
      <c r="O73">
        <v>25.331861</v>
      </c>
      <c r="P73">
        <v>253318.61348999999</v>
      </c>
      <c r="Q73">
        <v>4703.5848509999996</v>
      </c>
      <c r="R73">
        <v>3533.8729159999998</v>
      </c>
      <c r="S73">
        <v>0</v>
      </c>
      <c r="T73">
        <v>0</v>
      </c>
      <c r="U73">
        <v>0</v>
      </c>
      <c r="V73">
        <v>0</v>
      </c>
      <c r="W73">
        <v>0</v>
      </c>
      <c r="X73">
        <v>0</v>
      </c>
      <c r="Y73">
        <v>0</v>
      </c>
      <c r="Z73">
        <v>0</v>
      </c>
      <c r="AA73">
        <v>70739.946731999997</v>
      </c>
      <c r="AB73">
        <v>7.073995</v>
      </c>
      <c r="AC73">
        <v>53147.968995000003</v>
      </c>
      <c r="AD73">
        <v>5.3147970000000004</v>
      </c>
      <c r="AE73">
        <v>27.925286</v>
      </c>
      <c r="AF73">
        <v>373.543295</v>
      </c>
      <c r="AG73">
        <v>15.872309</v>
      </c>
      <c r="AH73">
        <v>4.2491219999999998</v>
      </c>
      <c r="AI73">
        <v>1331</v>
      </c>
      <c r="AJ73">
        <v>48.444729000000002</v>
      </c>
      <c r="AK73">
        <v>205</v>
      </c>
      <c r="AL73">
        <v>394</v>
      </c>
      <c r="AM73">
        <v>99.311694000000003</v>
      </c>
      <c r="AN73">
        <v>190.872231</v>
      </c>
      <c r="AO73">
        <v>3</v>
      </c>
      <c r="AP73">
        <v>66329.207926999996</v>
      </c>
      <c r="AQ73">
        <v>26.184103</v>
      </c>
      <c r="AR73">
        <v>122597.938454</v>
      </c>
      <c r="AS73">
        <v>48.396735</v>
      </c>
      <c r="AT73">
        <v>253318.61348999999</v>
      </c>
      <c r="AU73">
        <v>100</v>
      </c>
      <c r="AV73">
        <v>253318.61348999999</v>
      </c>
      <c r="AW73">
        <v>100</v>
      </c>
      <c r="AX73">
        <v>253318.61348999999</v>
      </c>
      <c r="AY73">
        <v>100</v>
      </c>
      <c r="AZ73">
        <v>253318.61348999999</v>
      </c>
      <c r="BA73">
        <v>100</v>
      </c>
      <c r="BB73">
        <v>5254.2527369999998</v>
      </c>
      <c r="BC73" t="s">
        <v>1479</v>
      </c>
      <c r="BD73" t="s">
        <v>1479</v>
      </c>
      <c r="BE73" t="s">
        <v>1474</v>
      </c>
      <c r="BF73" t="s">
        <v>1474</v>
      </c>
      <c r="BG73" t="s">
        <v>1474</v>
      </c>
      <c r="BH73" t="s">
        <v>1474</v>
      </c>
      <c r="BI73" t="s">
        <v>1479</v>
      </c>
      <c r="BJ73" t="s">
        <v>1479</v>
      </c>
      <c r="BK73" t="s">
        <v>1474</v>
      </c>
      <c r="BL73" t="s">
        <v>1474</v>
      </c>
      <c r="BM73" t="s">
        <v>1474</v>
      </c>
      <c r="BN73" t="s">
        <v>1474</v>
      </c>
      <c r="BO73" t="s">
        <v>1471</v>
      </c>
      <c r="BP73" t="s">
        <v>1471</v>
      </c>
      <c r="BQ73" t="s">
        <v>1471</v>
      </c>
      <c r="BR73" t="s">
        <v>1471</v>
      </c>
      <c r="BS73" t="s">
        <v>1471</v>
      </c>
      <c r="BT73" t="s">
        <v>1471</v>
      </c>
      <c r="BU73">
        <v>3360.2011910000001</v>
      </c>
      <c r="BV73">
        <v>253318.61348999999</v>
      </c>
    </row>
    <row r="74" spans="1:74" x14ac:dyDescent="0.35">
      <c r="A74">
        <v>14334</v>
      </c>
      <c r="B74" t="s">
        <v>1385</v>
      </c>
      <c r="C74" t="s">
        <v>189</v>
      </c>
      <c r="D74" t="s">
        <v>190</v>
      </c>
      <c r="E74" t="s">
        <v>1572</v>
      </c>
      <c r="F74" t="s">
        <v>1391</v>
      </c>
      <c r="G74" t="s">
        <v>1387</v>
      </c>
      <c r="H74" t="s">
        <v>530</v>
      </c>
      <c r="I74" t="s">
        <v>1568</v>
      </c>
      <c r="J74">
        <v>1525</v>
      </c>
      <c r="K74">
        <v>1526</v>
      </c>
      <c r="L74">
        <v>42</v>
      </c>
      <c r="M74" t="s">
        <v>1468</v>
      </c>
      <c r="N74" t="s">
        <v>189</v>
      </c>
      <c r="O74">
        <v>44.119312000000001</v>
      </c>
      <c r="P74">
        <v>441193.12484599999</v>
      </c>
      <c r="Q74">
        <v>273.76273099999997</v>
      </c>
      <c r="R74">
        <v>179.39890600000001</v>
      </c>
      <c r="S74">
        <v>0</v>
      </c>
      <c r="T74">
        <v>0</v>
      </c>
      <c r="U74">
        <v>0</v>
      </c>
      <c r="V74">
        <v>0</v>
      </c>
      <c r="W74">
        <v>0</v>
      </c>
      <c r="X74">
        <v>0</v>
      </c>
      <c r="Y74">
        <v>0</v>
      </c>
      <c r="Z74">
        <v>0</v>
      </c>
      <c r="AA74">
        <v>65524.852000999999</v>
      </c>
      <c r="AB74">
        <v>6.5524849999999999</v>
      </c>
      <c r="AC74">
        <v>42938.959371999998</v>
      </c>
      <c r="AD74">
        <v>4.2938960000000002</v>
      </c>
      <c r="AE74">
        <v>14.851739</v>
      </c>
      <c r="AF74">
        <v>386.98625900000002</v>
      </c>
      <c r="AG74">
        <v>0</v>
      </c>
      <c r="AH74">
        <v>0</v>
      </c>
      <c r="AI74">
        <v>1525</v>
      </c>
      <c r="AJ74">
        <v>43.900097000000002</v>
      </c>
      <c r="AK74">
        <v>323</v>
      </c>
      <c r="AL74">
        <v>342</v>
      </c>
      <c r="AM74">
        <v>141.797314</v>
      </c>
      <c r="AN74">
        <v>150.13833199999999</v>
      </c>
      <c r="AO74">
        <v>3</v>
      </c>
      <c r="AP74">
        <v>116505.454233</v>
      </c>
      <c r="AQ74">
        <v>26.406905999999999</v>
      </c>
      <c r="AR74">
        <v>151860.06164900001</v>
      </c>
      <c r="AS74">
        <v>34.420315000000002</v>
      </c>
      <c r="AT74">
        <v>441193.12484599999</v>
      </c>
      <c r="AU74">
        <v>100</v>
      </c>
      <c r="AV74">
        <v>441193.12484599999</v>
      </c>
      <c r="AW74">
        <v>100</v>
      </c>
      <c r="AX74">
        <v>441193.12484599999</v>
      </c>
      <c r="AY74">
        <v>100</v>
      </c>
      <c r="AZ74">
        <v>441193.12484599999</v>
      </c>
      <c r="BA74">
        <v>100</v>
      </c>
      <c r="BB74">
        <v>3458.802803</v>
      </c>
      <c r="BC74" t="s">
        <v>1479</v>
      </c>
      <c r="BD74" t="s">
        <v>1479</v>
      </c>
      <c r="BE74" t="s">
        <v>1474</v>
      </c>
      <c r="BF74" t="s">
        <v>1474</v>
      </c>
      <c r="BG74" t="s">
        <v>1474</v>
      </c>
      <c r="BH74" t="s">
        <v>1474</v>
      </c>
      <c r="BI74" t="s">
        <v>1479</v>
      </c>
      <c r="BJ74" t="s">
        <v>1479</v>
      </c>
      <c r="BK74" t="s">
        <v>1474</v>
      </c>
      <c r="BL74" t="s">
        <v>1474</v>
      </c>
      <c r="BM74" t="s">
        <v>1474</v>
      </c>
      <c r="BN74" t="s">
        <v>1474</v>
      </c>
      <c r="BO74" t="s">
        <v>1471</v>
      </c>
      <c r="BP74" t="s">
        <v>1471</v>
      </c>
      <c r="BQ74" t="s">
        <v>1471</v>
      </c>
      <c r="BR74" t="s">
        <v>1471</v>
      </c>
      <c r="BS74" t="s">
        <v>1471</v>
      </c>
      <c r="BT74" t="s">
        <v>1471</v>
      </c>
      <c r="BU74">
        <v>4356.5449950000002</v>
      </c>
      <c r="BV74">
        <v>441193.12484599999</v>
      </c>
    </row>
    <row r="75" spans="1:74" x14ac:dyDescent="0.35">
      <c r="A75">
        <v>14335</v>
      </c>
      <c r="B75" t="s">
        <v>1385</v>
      </c>
      <c r="C75" t="s">
        <v>257</v>
      </c>
      <c r="D75" t="s">
        <v>258</v>
      </c>
      <c r="E75" t="s">
        <v>1573</v>
      </c>
      <c r="F75" t="s">
        <v>1391</v>
      </c>
      <c r="G75" t="s">
        <v>1387</v>
      </c>
      <c r="H75" t="s">
        <v>675</v>
      </c>
      <c r="I75" t="s">
        <v>1536</v>
      </c>
      <c r="J75">
        <v>1368</v>
      </c>
      <c r="K75">
        <v>1370</v>
      </c>
      <c r="L75">
        <v>42</v>
      </c>
      <c r="M75" t="s">
        <v>1468</v>
      </c>
      <c r="N75" t="s">
        <v>257</v>
      </c>
      <c r="O75">
        <v>103.090458</v>
      </c>
      <c r="P75">
        <v>1030904.575787</v>
      </c>
      <c r="Q75">
        <v>206892.797712</v>
      </c>
      <c r="R75">
        <v>151016.64066599999</v>
      </c>
      <c r="S75">
        <v>195622.09904900001</v>
      </c>
      <c r="T75">
        <v>142789.85331999999</v>
      </c>
      <c r="U75">
        <v>195622.09904900001</v>
      </c>
      <c r="V75">
        <v>142789.85331999999</v>
      </c>
      <c r="W75">
        <v>11270.698662000001</v>
      </c>
      <c r="X75">
        <v>8226.7873450000006</v>
      </c>
      <c r="Y75">
        <v>0</v>
      </c>
      <c r="Z75">
        <v>0</v>
      </c>
      <c r="AA75">
        <v>67575.935607000007</v>
      </c>
      <c r="AB75">
        <v>6.7575940000000001</v>
      </c>
      <c r="AC75">
        <v>49325.500442999997</v>
      </c>
      <c r="AD75">
        <v>4.93255</v>
      </c>
      <c r="AE75">
        <v>6.5550139999999999</v>
      </c>
      <c r="AF75">
        <v>3952.6296520000001</v>
      </c>
      <c r="AG75">
        <v>3423.3656120000001</v>
      </c>
      <c r="AH75">
        <v>86.609825000000001</v>
      </c>
      <c r="AI75">
        <v>1368</v>
      </c>
      <c r="AJ75">
        <v>97.356014999999999</v>
      </c>
      <c r="AK75">
        <v>219</v>
      </c>
      <c r="AL75">
        <v>413</v>
      </c>
      <c r="AM75">
        <v>213.20967300000001</v>
      </c>
      <c r="AN75">
        <v>402.08034199999997</v>
      </c>
      <c r="AO75">
        <v>3</v>
      </c>
      <c r="AP75">
        <v>868929.05506299995</v>
      </c>
      <c r="AQ75">
        <v>84.288020000000003</v>
      </c>
      <c r="AR75">
        <v>1003505.25014</v>
      </c>
      <c r="AS75">
        <v>97.342205000000007</v>
      </c>
      <c r="AT75">
        <v>1030904.575787</v>
      </c>
      <c r="AU75">
        <v>100</v>
      </c>
      <c r="AV75">
        <v>1030904.575787</v>
      </c>
      <c r="AW75">
        <v>100</v>
      </c>
      <c r="AX75">
        <v>1030904.575787</v>
      </c>
      <c r="AY75">
        <v>100</v>
      </c>
      <c r="AZ75">
        <v>1030904.575787</v>
      </c>
      <c r="BA75">
        <v>100</v>
      </c>
      <c r="BB75">
        <v>1328.929977</v>
      </c>
      <c r="BC75" t="s">
        <v>1469</v>
      </c>
      <c r="BD75" t="s">
        <v>1469</v>
      </c>
      <c r="BE75" t="s">
        <v>1469</v>
      </c>
      <c r="BF75" t="s">
        <v>1469</v>
      </c>
      <c r="BG75" t="s">
        <v>1469</v>
      </c>
      <c r="BH75" t="s">
        <v>1469</v>
      </c>
      <c r="BI75" t="s">
        <v>1474</v>
      </c>
      <c r="BJ75" t="s">
        <v>1474</v>
      </c>
      <c r="BK75" t="s">
        <v>1474</v>
      </c>
      <c r="BL75" t="s">
        <v>1474</v>
      </c>
      <c r="BM75" t="s">
        <v>1474</v>
      </c>
      <c r="BN75" t="s">
        <v>1474</v>
      </c>
      <c r="BO75" t="s">
        <v>1471</v>
      </c>
      <c r="BP75" t="s">
        <v>1471</v>
      </c>
      <c r="BQ75" t="s">
        <v>1471</v>
      </c>
      <c r="BR75" t="s">
        <v>1471</v>
      </c>
      <c r="BS75" t="s">
        <v>1471</v>
      </c>
      <c r="BT75" t="s">
        <v>1471</v>
      </c>
      <c r="BU75">
        <v>6984.8992369999996</v>
      </c>
      <c r="BV75">
        <v>1030904.575787</v>
      </c>
    </row>
    <row r="76" spans="1:74" x14ac:dyDescent="0.35">
      <c r="A76">
        <v>14336</v>
      </c>
      <c r="B76" t="s">
        <v>1385</v>
      </c>
      <c r="C76" t="s">
        <v>213</v>
      </c>
      <c r="D76" t="s">
        <v>214</v>
      </c>
      <c r="E76" t="s">
        <v>1574</v>
      </c>
      <c r="F76" t="s">
        <v>1391</v>
      </c>
      <c r="G76" t="s">
        <v>1387</v>
      </c>
      <c r="H76" t="s">
        <v>675</v>
      </c>
      <c r="I76" t="s">
        <v>1536</v>
      </c>
      <c r="J76">
        <v>1361</v>
      </c>
      <c r="K76">
        <v>1359</v>
      </c>
      <c r="L76">
        <v>42</v>
      </c>
      <c r="M76" t="s">
        <v>1468</v>
      </c>
      <c r="N76" t="s">
        <v>213</v>
      </c>
      <c r="O76">
        <v>44.473171999999998</v>
      </c>
      <c r="P76">
        <v>444731.71915399999</v>
      </c>
      <c r="Q76">
        <v>44996.173003000004</v>
      </c>
      <c r="R76">
        <v>33109.766742</v>
      </c>
      <c r="S76">
        <v>38571.671994999997</v>
      </c>
      <c r="T76">
        <v>28382.392931999999</v>
      </c>
      <c r="U76">
        <v>193.202245</v>
      </c>
      <c r="V76">
        <v>142.165007</v>
      </c>
      <c r="W76">
        <v>6424.5010089999996</v>
      </c>
      <c r="X76">
        <v>4727.3738110000004</v>
      </c>
      <c r="Y76">
        <v>0</v>
      </c>
      <c r="Z76">
        <v>0</v>
      </c>
      <c r="AA76">
        <v>87044.734400999994</v>
      </c>
      <c r="AB76">
        <v>8.7044730000000001</v>
      </c>
      <c r="AC76">
        <v>64050.577190000004</v>
      </c>
      <c r="AD76">
        <v>6.4050580000000004</v>
      </c>
      <c r="AE76">
        <v>19.572413999999998</v>
      </c>
      <c r="AF76">
        <v>1068.449515</v>
      </c>
      <c r="AG76">
        <v>786.34697900000003</v>
      </c>
      <c r="AH76">
        <v>73.597018000000006</v>
      </c>
      <c r="AI76">
        <v>1361</v>
      </c>
      <c r="AJ76">
        <v>78.796010999999993</v>
      </c>
      <c r="AK76">
        <v>223</v>
      </c>
      <c r="AL76">
        <v>339</v>
      </c>
      <c r="AM76">
        <v>175.715104</v>
      </c>
      <c r="AN76">
        <v>267.11847699999998</v>
      </c>
      <c r="AO76">
        <v>3</v>
      </c>
      <c r="AP76">
        <v>336680.50599199999</v>
      </c>
      <c r="AQ76">
        <v>75.704181000000005</v>
      </c>
      <c r="AR76">
        <v>350271.50595700002</v>
      </c>
      <c r="AS76">
        <v>78.760181000000003</v>
      </c>
      <c r="AT76">
        <v>444731.71915399999</v>
      </c>
      <c r="AU76">
        <v>100</v>
      </c>
      <c r="AV76">
        <v>444731.71915399999</v>
      </c>
      <c r="AW76">
        <v>100</v>
      </c>
      <c r="AX76">
        <v>444731.71915399999</v>
      </c>
      <c r="AY76">
        <v>100</v>
      </c>
      <c r="AZ76">
        <v>444731.71915399999</v>
      </c>
      <c r="BA76">
        <v>100</v>
      </c>
      <c r="BB76">
        <v>3055.7748390000002</v>
      </c>
      <c r="BC76" t="s">
        <v>1474</v>
      </c>
      <c r="BD76" t="s">
        <v>1474</v>
      </c>
      <c r="BE76" t="s">
        <v>1474</v>
      </c>
      <c r="BF76" t="s">
        <v>1474</v>
      </c>
      <c r="BG76" t="s">
        <v>1474</v>
      </c>
      <c r="BH76" t="s">
        <v>1474</v>
      </c>
      <c r="BI76" t="s">
        <v>1474</v>
      </c>
      <c r="BJ76" t="s">
        <v>1474</v>
      </c>
      <c r="BK76" t="s">
        <v>1474</v>
      </c>
      <c r="BL76" t="s">
        <v>1474</v>
      </c>
      <c r="BM76" t="s">
        <v>1474</v>
      </c>
      <c r="BN76" t="s">
        <v>1474</v>
      </c>
      <c r="BO76" t="s">
        <v>1471</v>
      </c>
      <c r="BP76" t="s">
        <v>1471</v>
      </c>
      <c r="BQ76" t="s">
        <v>1471</v>
      </c>
      <c r="BR76" t="s">
        <v>1471</v>
      </c>
      <c r="BS76" t="s">
        <v>1471</v>
      </c>
      <c r="BT76" t="s">
        <v>1471</v>
      </c>
      <c r="BU76">
        <v>3644.6449269999998</v>
      </c>
      <c r="BV76">
        <v>444731.71915399999</v>
      </c>
    </row>
    <row r="77" spans="1:74" x14ac:dyDescent="0.35">
      <c r="A77">
        <v>14337</v>
      </c>
      <c r="B77" t="s">
        <v>1385</v>
      </c>
      <c r="C77" t="s">
        <v>121</v>
      </c>
      <c r="D77" t="s">
        <v>122</v>
      </c>
      <c r="E77" t="s">
        <v>1575</v>
      </c>
      <c r="F77" t="s">
        <v>1391</v>
      </c>
      <c r="G77" t="s">
        <v>1387</v>
      </c>
      <c r="H77" t="s">
        <v>428</v>
      </c>
      <c r="I77" t="s">
        <v>1476</v>
      </c>
      <c r="J77">
        <v>2232</v>
      </c>
      <c r="K77">
        <v>2232</v>
      </c>
      <c r="L77">
        <v>42</v>
      </c>
      <c r="M77" t="s">
        <v>1468</v>
      </c>
      <c r="N77" t="s">
        <v>121</v>
      </c>
      <c r="O77">
        <v>180.822845</v>
      </c>
      <c r="P77">
        <v>1808228.4532069999</v>
      </c>
      <c r="Q77">
        <v>99617.898851999998</v>
      </c>
      <c r="R77">
        <v>44631.675112999998</v>
      </c>
      <c r="S77">
        <v>0</v>
      </c>
      <c r="T77">
        <v>0</v>
      </c>
      <c r="U77">
        <v>0</v>
      </c>
      <c r="V77">
        <v>0</v>
      </c>
      <c r="W77">
        <v>98115.553702000005</v>
      </c>
      <c r="X77">
        <v>43958.581407999998</v>
      </c>
      <c r="Y77">
        <v>0</v>
      </c>
      <c r="Z77">
        <v>0</v>
      </c>
      <c r="AA77">
        <v>333230.54305899999</v>
      </c>
      <c r="AB77">
        <v>33.323053999999999</v>
      </c>
      <c r="AC77">
        <v>149296.838288</v>
      </c>
      <c r="AD77">
        <v>14.929684</v>
      </c>
      <c r="AE77">
        <v>18.428564000000001</v>
      </c>
      <c r="AF77">
        <v>7227.2802179999999</v>
      </c>
      <c r="AG77">
        <v>1063.767435</v>
      </c>
      <c r="AH77">
        <v>14.718779</v>
      </c>
      <c r="AI77">
        <v>2232</v>
      </c>
      <c r="AJ77">
        <v>41.878622999999997</v>
      </c>
      <c r="AK77">
        <v>266</v>
      </c>
      <c r="AL77">
        <v>851</v>
      </c>
      <c r="AM77">
        <v>111.397138</v>
      </c>
      <c r="AN77">
        <v>356.38708400000002</v>
      </c>
      <c r="AO77">
        <v>8</v>
      </c>
      <c r="AP77">
        <v>531259.91680799995</v>
      </c>
      <c r="AQ77">
        <v>29.380133000000001</v>
      </c>
      <c r="AR77">
        <v>727231.74216400005</v>
      </c>
      <c r="AS77">
        <v>40.217913000000003</v>
      </c>
      <c r="AT77">
        <v>1243458.3182989999</v>
      </c>
      <c r="AU77">
        <v>68.766660000000002</v>
      </c>
      <c r="AV77">
        <v>1808228.4532069999</v>
      </c>
      <c r="AW77">
        <v>100</v>
      </c>
      <c r="AX77">
        <v>1808228.4532069999</v>
      </c>
      <c r="AY77">
        <v>100</v>
      </c>
      <c r="AZ77">
        <v>1808228.4532069999</v>
      </c>
      <c r="BA77">
        <v>100</v>
      </c>
      <c r="BB77">
        <v>1234.357307</v>
      </c>
      <c r="BC77" t="s">
        <v>1477</v>
      </c>
      <c r="BD77" t="s">
        <v>1477</v>
      </c>
      <c r="BE77" t="s">
        <v>1469</v>
      </c>
      <c r="BF77" t="s">
        <v>1469</v>
      </c>
      <c r="BG77" t="s">
        <v>1469</v>
      </c>
      <c r="BH77" t="s">
        <v>1469</v>
      </c>
      <c r="BI77" t="s">
        <v>1479</v>
      </c>
      <c r="BJ77" t="s">
        <v>1479</v>
      </c>
      <c r="BK77" t="s">
        <v>1474</v>
      </c>
      <c r="BL77" t="s">
        <v>1474</v>
      </c>
      <c r="BM77" t="s">
        <v>1474</v>
      </c>
      <c r="BN77" t="s">
        <v>1474</v>
      </c>
      <c r="BO77" t="s">
        <v>1471</v>
      </c>
      <c r="BP77" t="s">
        <v>1471</v>
      </c>
      <c r="BQ77" t="s">
        <v>1471</v>
      </c>
      <c r="BR77" t="s">
        <v>1471</v>
      </c>
      <c r="BS77" t="s">
        <v>1471</v>
      </c>
      <c r="BT77" t="s">
        <v>1471</v>
      </c>
      <c r="BU77">
        <v>9656.2117799999996</v>
      </c>
      <c r="BV77">
        <v>1808228.4532069999</v>
      </c>
    </row>
    <row r="78" spans="1:74" x14ac:dyDescent="0.35">
      <c r="A78">
        <v>14338</v>
      </c>
      <c r="B78" t="s">
        <v>1385</v>
      </c>
      <c r="C78" t="s">
        <v>303</v>
      </c>
      <c r="D78" t="s">
        <v>304</v>
      </c>
      <c r="E78" t="s">
        <v>1576</v>
      </c>
      <c r="F78" t="s">
        <v>1391</v>
      </c>
      <c r="G78" t="s">
        <v>1387</v>
      </c>
      <c r="H78" t="s">
        <v>853</v>
      </c>
      <c r="I78" t="s">
        <v>1577</v>
      </c>
      <c r="J78">
        <v>1610</v>
      </c>
      <c r="K78">
        <v>1609</v>
      </c>
      <c r="L78">
        <v>42</v>
      </c>
      <c r="M78" t="s">
        <v>1468</v>
      </c>
      <c r="N78" t="s">
        <v>303</v>
      </c>
      <c r="O78">
        <v>16.958563999999999</v>
      </c>
      <c r="P78">
        <v>169585.64442900001</v>
      </c>
      <c r="Q78">
        <v>940.34381499999995</v>
      </c>
      <c r="R78">
        <v>584.42747999999995</v>
      </c>
      <c r="S78">
        <v>940.34381499999995</v>
      </c>
      <c r="T78">
        <v>584.42747999999995</v>
      </c>
      <c r="U78">
        <v>0</v>
      </c>
      <c r="V78">
        <v>0</v>
      </c>
      <c r="W78">
        <v>0</v>
      </c>
      <c r="X78">
        <v>0</v>
      </c>
      <c r="Y78">
        <v>0</v>
      </c>
      <c r="Z78">
        <v>0</v>
      </c>
      <c r="AA78">
        <v>61037.872609999999</v>
      </c>
      <c r="AB78">
        <v>6.1037869999999996</v>
      </c>
      <c r="AC78">
        <v>37935.284405999999</v>
      </c>
      <c r="AD78">
        <v>3.7935279999999998</v>
      </c>
      <c r="AE78">
        <v>35.992359</v>
      </c>
      <c r="AF78">
        <v>103.975402</v>
      </c>
      <c r="AG78">
        <v>0</v>
      </c>
      <c r="AH78">
        <v>0</v>
      </c>
      <c r="AI78">
        <v>1610</v>
      </c>
      <c r="AJ78">
        <v>72.419447000000005</v>
      </c>
      <c r="AK78">
        <v>317</v>
      </c>
      <c r="AL78">
        <v>251</v>
      </c>
      <c r="AM78">
        <v>229.56964600000001</v>
      </c>
      <c r="AN78">
        <v>181.77281099999999</v>
      </c>
      <c r="AO78">
        <v>8</v>
      </c>
      <c r="AP78">
        <v>100170.596632</v>
      </c>
      <c r="AQ78">
        <v>59.067852000000002</v>
      </c>
      <c r="AR78">
        <v>44692.754284000002</v>
      </c>
      <c r="AS78">
        <v>26.354091</v>
      </c>
      <c r="AT78">
        <v>169585.64442999999</v>
      </c>
      <c r="AU78">
        <v>100</v>
      </c>
      <c r="AV78">
        <v>169585.64442999999</v>
      </c>
      <c r="AW78">
        <v>100</v>
      </c>
      <c r="AX78">
        <v>169585.64442900001</v>
      </c>
      <c r="AY78">
        <v>100</v>
      </c>
      <c r="AZ78">
        <v>169585.64442900001</v>
      </c>
      <c r="BA78">
        <v>100</v>
      </c>
      <c r="BB78">
        <v>9487.8316350000005</v>
      </c>
      <c r="BC78" t="s">
        <v>1474</v>
      </c>
      <c r="BD78" t="s">
        <v>1479</v>
      </c>
      <c r="BE78" t="s">
        <v>1474</v>
      </c>
      <c r="BF78" t="s">
        <v>1474</v>
      </c>
      <c r="BG78" t="s">
        <v>1474</v>
      </c>
      <c r="BH78" t="s">
        <v>1474</v>
      </c>
      <c r="BI78" t="s">
        <v>1474</v>
      </c>
      <c r="BJ78" t="s">
        <v>1479</v>
      </c>
      <c r="BK78" t="s">
        <v>1474</v>
      </c>
      <c r="BL78" t="s">
        <v>1474</v>
      </c>
      <c r="BM78" t="s">
        <v>1474</v>
      </c>
      <c r="BN78" t="s">
        <v>1474</v>
      </c>
      <c r="BO78" t="s">
        <v>1471</v>
      </c>
      <c r="BP78" t="s">
        <v>1471</v>
      </c>
      <c r="BQ78" t="s">
        <v>1471</v>
      </c>
      <c r="BR78" t="s">
        <v>1471</v>
      </c>
      <c r="BS78" t="s">
        <v>1471</v>
      </c>
      <c r="BT78" t="s">
        <v>1471</v>
      </c>
      <c r="BU78">
        <v>3283.62237</v>
      </c>
      <c r="BV78">
        <v>169585.64442900001</v>
      </c>
    </row>
    <row r="79" spans="1:74" x14ac:dyDescent="0.35">
      <c r="A79">
        <v>14339</v>
      </c>
      <c r="B79" t="s">
        <v>1385</v>
      </c>
      <c r="C79" t="s">
        <v>395</v>
      </c>
      <c r="D79" t="s">
        <v>396</v>
      </c>
      <c r="E79" t="s">
        <v>1578</v>
      </c>
      <c r="F79" t="s">
        <v>1391</v>
      </c>
      <c r="G79" t="s">
        <v>1387</v>
      </c>
      <c r="H79" t="s">
        <v>853</v>
      </c>
      <c r="I79" t="s">
        <v>1577</v>
      </c>
      <c r="J79">
        <v>1435</v>
      </c>
      <c r="K79">
        <v>1433</v>
      </c>
      <c r="L79">
        <v>42</v>
      </c>
      <c r="M79" t="s">
        <v>1468</v>
      </c>
      <c r="N79" t="s">
        <v>395</v>
      </c>
      <c r="O79">
        <v>72.885017000000005</v>
      </c>
      <c r="P79">
        <v>728850.17483699997</v>
      </c>
      <c r="Q79">
        <v>491736.02380299999</v>
      </c>
      <c r="R79">
        <v>343151.44717599999</v>
      </c>
      <c r="S79">
        <v>349806.989153</v>
      </c>
      <c r="T79">
        <v>244108.15711999999</v>
      </c>
      <c r="U79">
        <v>0</v>
      </c>
      <c r="V79">
        <v>0</v>
      </c>
      <c r="W79">
        <v>0</v>
      </c>
      <c r="X79">
        <v>0</v>
      </c>
      <c r="Y79">
        <v>0</v>
      </c>
      <c r="Z79">
        <v>0</v>
      </c>
      <c r="AA79">
        <v>33268.527169000001</v>
      </c>
      <c r="AB79">
        <v>3.3268529999999998</v>
      </c>
      <c r="AC79">
        <v>23215.99942</v>
      </c>
      <c r="AD79">
        <v>2.3216000000000001</v>
      </c>
      <c r="AE79">
        <v>4.5645220000000002</v>
      </c>
      <c r="AF79">
        <v>0</v>
      </c>
      <c r="AG79">
        <v>0</v>
      </c>
      <c r="AH79">
        <v>0</v>
      </c>
      <c r="AI79">
        <v>1435</v>
      </c>
      <c r="AJ79">
        <v>95.557789999999997</v>
      </c>
      <c r="AK79">
        <v>250</v>
      </c>
      <c r="AL79">
        <v>206</v>
      </c>
      <c r="AM79">
        <v>238.894475</v>
      </c>
      <c r="AN79">
        <v>196.84904800000001</v>
      </c>
      <c r="AO79">
        <v>6</v>
      </c>
      <c r="AP79">
        <v>647380.77037299995</v>
      </c>
      <c r="AQ79">
        <v>88.822201000000007</v>
      </c>
      <c r="AR79">
        <v>696412.51709400001</v>
      </c>
      <c r="AS79">
        <v>95.549475000000001</v>
      </c>
      <c r="AT79">
        <v>728850.17483699997</v>
      </c>
      <c r="AU79">
        <v>100</v>
      </c>
      <c r="AV79">
        <v>728850.17483699997</v>
      </c>
      <c r="AW79">
        <v>100</v>
      </c>
      <c r="AX79">
        <v>728850.17483699997</v>
      </c>
      <c r="AY79">
        <v>100</v>
      </c>
      <c r="AZ79">
        <v>728850.17483699997</v>
      </c>
      <c r="BA79">
        <v>100</v>
      </c>
      <c r="BB79">
        <v>1966.1105379999999</v>
      </c>
      <c r="BC79" t="s">
        <v>1469</v>
      </c>
      <c r="BD79" t="s">
        <v>1469</v>
      </c>
      <c r="BE79" t="s">
        <v>1469</v>
      </c>
      <c r="BF79" t="s">
        <v>1469</v>
      </c>
      <c r="BG79" t="s">
        <v>1469</v>
      </c>
      <c r="BH79" t="s">
        <v>1469</v>
      </c>
      <c r="BI79" t="s">
        <v>1474</v>
      </c>
      <c r="BJ79" t="s">
        <v>1474</v>
      </c>
      <c r="BK79" t="s">
        <v>1474</v>
      </c>
      <c r="BL79" t="s">
        <v>1474</v>
      </c>
      <c r="BM79" t="s">
        <v>1474</v>
      </c>
      <c r="BN79" t="s">
        <v>1474</v>
      </c>
      <c r="BO79" t="s">
        <v>1471</v>
      </c>
      <c r="BP79" t="s">
        <v>1471</v>
      </c>
      <c r="BQ79" t="s">
        <v>1471</v>
      </c>
      <c r="BR79" t="s">
        <v>1471</v>
      </c>
      <c r="BS79" t="s">
        <v>1471</v>
      </c>
      <c r="BT79" t="s">
        <v>1471</v>
      </c>
      <c r="BU79">
        <v>4926.740151</v>
      </c>
      <c r="BV79">
        <v>728850.17483699997</v>
      </c>
    </row>
    <row r="80" spans="1:74" x14ac:dyDescent="0.35">
      <c r="A80">
        <v>14340</v>
      </c>
      <c r="B80" t="s">
        <v>1385</v>
      </c>
      <c r="C80" t="s">
        <v>269</v>
      </c>
      <c r="D80" t="s">
        <v>270</v>
      </c>
      <c r="E80" t="s">
        <v>1579</v>
      </c>
      <c r="F80" t="s">
        <v>1391</v>
      </c>
      <c r="G80" t="s">
        <v>1387</v>
      </c>
      <c r="H80" t="s">
        <v>853</v>
      </c>
      <c r="I80" t="s">
        <v>1577</v>
      </c>
      <c r="J80">
        <v>1478</v>
      </c>
      <c r="K80">
        <v>1480</v>
      </c>
      <c r="L80">
        <v>42</v>
      </c>
      <c r="M80" t="s">
        <v>1468</v>
      </c>
      <c r="N80" t="s">
        <v>269</v>
      </c>
      <c r="O80">
        <v>18.013117000000001</v>
      </c>
      <c r="P80">
        <v>180131.17236999999</v>
      </c>
      <c r="Q80">
        <v>16894.425114000001</v>
      </c>
      <c r="R80">
        <v>11415.152104000001</v>
      </c>
      <c r="S80">
        <v>16894.425114000001</v>
      </c>
      <c r="T80">
        <v>11415.152104000001</v>
      </c>
      <c r="U80">
        <v>0</v>
      </c>
      <c r="V80">
        <v>0</v>
      </c>
      <c r="W80">
        <v>0</v>
      </c>
      <c r="X80">
        <v>0</v>
      </c>
      <c r="Y80">
        <v>0</v>
      </c>
      <c r="Z80">
        <v>0</v>
      </c>
      <c r="AA80">
        <v>65279.562575999997</v>
      </c>
      <c r="AB80">
        <v>6.5279559999999996</v>
      </c>
      <c r="AC80">
        <v>44107.812551000003</v>
      </c>
      <c r="AD80">
        <v>4.4107810000000001</v>
      </c>
      <c r="AE80">
        <v>36.240015</v>
      </c>
      <c r="AF80">
        <v>0</v>
      </c>
      <c r="AG80">
        <v>0</v>
      </c>
      <c r="AH80">
        <v>0</v>
      </c>
      <c r="AI80">
        <v>1478</v>
      </c>
      <c r="AJ80">
        <v>57.672156999999999</v>
      </c>
      <c r="AK80">
        <v>267</v>
      </c>
      <c r="AL80">
        <v>185</v>
      </c>
      <c r="AM80">
        <v>153.98465899999999</v>
      </c>
      <c r="AN80">
        <v>106.69349</v>
      </c>
      <c r="AO80">
        <v>7</v>
      </c>
      <c r="AP80">
        <v>97005.947509000005</v>
      </c>
      <c r="AQ80">
        <v>53.852949000000002</v>
      </c>
      <c r="AR80">
        <v>6826.5870219999997</v>
      </c>
      <c r="AS80">
        <v>3.789787</v>
      </c>
      <c r="AT80">
        <v>180131.17236999999</v>
      </c>
      <c r="AU80">
        <v>100</v>
      </c>
      <c r="AV80">
        <v>180131.17236999999</v>
      </c>
      <c r="AW80">
        <v>100</v>
      </c>
      <c r="AX80">
        <v>180131.17236999999</v>
      </c>
      <c r="AY80">
        <v>100</v>
      </c>
      <c r="AZ80">
        <v>180131.17236999999</v>
      </c>
      <c r="BA80">
        <v>100</v>
      </c>
      <c r="BB80">
        <v>8216.2348689999999</v>
      </c>
      <c r="BC80" t="s">
        <v>1474</v>
      </c>
      <c r="BD80" t="s">
        <v>1491</v>
      </c>
      <c r="BE80" t="s">
        <v>1474</v>
      </c>
      <c r="BF80" t="s">
        <v>1474</v>
      </c>
      <c r="BG80" t="s">
        <v>1474</v>
      </c>
      <c r="BH80" t="s">
        <v>1474</v>
      </c>
      <c r="BI80" t="s">
        <v>1474</v>
      </c>
      <c r="BJ80" t="s">
        <v>1491</v>
      </c>
      <c r="BK80" t="s">
        <v>1474</v>
      </c>
      <c r="BL80" t="s">
        <v>1474</v>
      </c>
      <c r="BM80" t="s">
        <v>1474</v>
      </c>
      <c r="BN80" t="s">
        <v>1474</v>
      </c>
      <c r="BO80" t="s">
        <v>1471</v>
      </c>
      <c r="BP80" t="s">
        <v>1471</v>
      </c>
      <c r="BQ80" t="s">
        <v>1471</v>
      </c>
      <c r="BR80" t="s">
        <v>1471</v>
      </c>
      <c r="BS80" t="s">
        <v>1471</v>
      </c>
      <c r="BT80" t="s">
        <v>1471</v>
      </c>
      <c r="BU80">
        <v>2721.2206890000002</v>
      </c>
      <c r="BV80">
        <v>180131.17236999999</v>
      </c>
    </row>
    <row r="81" spans="1:74" x14ac:dyDescent="0.35">
      <c r="A81">
        <v>14341</v>
      </c>
      <c r="B81" t="s">
        <v>1385</v>
      </c>
      <c r="C81" t="s">
        <v>130</v>
      </c>
      <c r="D81" t="s">
        <v>131</v>
      </c>
      <c r="E81" t="s">
        <v>1580</v>
      </c>
      <c r="F81" t="s">
        <v>1391</v>
      </c>
      <c r="G81" t="s">
        <v>1387</v>
      </c>
      <c r="H81" t="s">
        <v>828</v>
      </c>
      <c r="I81" t="s">
        <v>1493</v>
      </c>
      <c r="J81">
        <v>1584</v>
      </c>
      <c r="K81">
        <v>1583</v>
      </c>
      <c r="L81">
        <v>42</v>
      </c>
      <c r="M81" t="s">
        <v>1468</v>
      </c>
      <c r="N81" t="s">
        <v>130</v>
      </c>
      <c r="O81">
        <v>40.876320999999997</v>
      </c>
      <c r="P81">
        <v>408763.21492200001</v>
      </c>
      <c r="Q81">
        <v>1356.365047</v>
      </c>
      <c r="R81">
        <v>856.83199400000001</v>
      </c>
      <c r="S81">
        <v>0</v>
      </c>
      <c r="T81">
        <v>0</v>
      </c>
      <c r="U81">
        <v>0</v>
      </c>
      <c r="V81">
        <v>0</v>
      </c>
      <c r="W81">
        <v>0</v>
      </c>
      <c r="X81">
        <v>0</v>
      </c>
      <c r="Y81">
        <v>0</v>
      </c>
      <c r="Z81">
        <v>0</v>
      </c>
      <c r="AA81">
        <v>164995.16394100001</v>
      </c>
      <c r="AB81">
        <v>16.499516</v>
      </c>
      <c r="AC81">
        <v>104229.414997</v>
      </c>
      <c r="AD81">
        <v>10.422941</v>
      </c>
      <c r="AE81">
        <v>40.364485000000002</v>
      </c>
      <c r="AF81">
        <v>0</v>
      </c>
      <c r="AG81">
        <v>0</v>
      </c>
      <c r="AH81">
        <v>0</v>
      </c>
      <c r="AI81">
        <v>1584</v>
      </c>
      <c r="AJ81">
        <v>3.141181</v>
      </c>
      <c r="AK81">
        <v>241</v>
      </c>
      <c r="AL81">
        <v>510</v>
      </c>
      <c r="AM81">
        <v>7.570246</v>
      </c>
      <c r="AN81">
        <v>16.020022999999998</v>
      </c>
      <c r="AO81">
        <v>9</v>
      </c>
      <c r="AP81">
        <v>51206.671865999997</v>
      </c>
      <c r="AQ81">
        <v>12.527221000000001</v>
      </c>
      <c r="AR81">
        <v>12799.800899</v>
      </c>
      <c r="AS81">
        <v>3.1313490000000002</v>
      </c>
      <c r="AT81">
        <v>405486.57403199997</v>
      </c>
      <c r="AU81">
        <v>99.198401000000004</v>
      </c>
      <c r="AV81">
        <v>408763.21492200001</v>
      </c>
      <c r="AW81">
        <v>100</v>
      </c>
      <c r="AX81">
        <v>408763.21492200001</v>
      </c>
      <c r="AY81">
        <v>100</v>
      </c>
      <c r="AZ81">
        <v>408763.21492200001</v>
      </c>
      <c r="BA81">
        <v>100</v>
      </c>
      <c r="BB81">
        <v>3872.6577179999999</v>
      </c>
      <c r="BC81" t="s">
        <v>1479</v>
      </c>
      <c r="BD81" t="s">
        <v>1491</v>
      </c>
      <c r="BE81" t="s">
        <v>1474</v>
      </c>
      <c r="BF81" t="s">
        <v>1474</v>
      </c>
      <c r="BG81" t="s">
        <v>1474</v>
      </c>
      <c r="BH81" t="s">
        <v>1474</v>
      </c>
      <c r="BI81" t="s">
        <v>1477</v>
      </c>
      <c r="BJ81" t="s">
        <v>1494</v>
      </c>
      <c r="BK81" t="s">
        <v>1469</v>
      </c>
      <c r="BL81" t="s">
        <v>1469</v>
      </c>
      <c r="BM81" t="s">
        <v>1469</v>
      </c>
      <c r="BN81" t="s">
        <v>1469</v>
      </c>
      <c r="BO81" t="s">
        <v>1471</v>
      </c>
      <c r="BP81" t="s">
        <v>1471</v>
      </c>
      <c r="BQ81" t="s">
        <v>1471</v>
      </c>
      <c r="BR81" t="s">
        <v>1471</v>
      </c>
      <c r="BS81" t="s">
        <v>1471</v>
      </c>
      <c r="BT81" t="s">
        <v>1471</v>
      </c>
      <c r="BU81">
        <v>3440.5971220000001</v>
      </c>
      <c r="BV81">
        <v>408763.21492200001</v>
      </c>
    </row>
    <row r="82" spans="1:74" x14ac:dyDescent="0.35">
      <c r="A82">
        <v>14342</v>
      </c>
      <c r="B82" t="s">
        <v>1385</v>
      </c>
      <c r="C82" t="s">
        <v>313</v>
      </c>
      <c r="D82" t="s">
        <v>314</v>
      </c>
      <c r="E82" t="s">
        <v>1581</v>
      </c>
      <c r="F82" t="s">
        <v>1391</v>
      </c>
      <c r="G82" t="s">
        <v>1387</v>
      </c>
      <c r="H82" t="s">
        <v>703</v>
      </c>
      <c r="I82" t="s">
        <v>1549</v>
      </c>
      <c r="J82">
        <v>1645</v>
      </c>
      <c r="K82">
        <v>1642</v>
      </c>
      <c r="L82">
        <v>42</v>
      </c>
      <c r="M82" t="s">
        <v>1468</v>
      </c>
      <c r="N82" t="s">
        <v>313</v>
      </c>
      <c r="O82">
        <v>27.330399</v>
      </c>
      <c r="P82">
        <v>273303.99452000001</v>
      </c>
      <c r="Q82">
        <v>51398.114952999997</v>
      </c>
      <c r="R82">
        <v>31302.140652999999</v>
      </c>
      <c r="S82">
        <v>49523.854102999998</v>
      </c>
      <c r="T82">
        <v>30160.690684000001</v>
      </c>
      <c r="U82">
        <v>0</v>
      </c>
      <c r="V82">
        <v>0</v>
      </c>
      <c r="W82">
        <v>0</v>
      </c>
      <c r="X82">
        <v>0</v>
      </c>
      <c r="Y82">
        <v>0</v>
      </c>
      <c r="Z82">
        <v>0</v>
      </c>
      <c r="AA82">
        <v>51688.622450000003</v>
      </c>
      <c r="AB82">
        <v>5.1688619999999998</v>
      </c>
      <c r="AC82">
        <v>31479.063611000001</v>
      </c>
      <c r="AD82">
        <v>3.1479059999999999</v>
      </c>
      <c r="AE82">
        <v>18.912502</v>
      </c>
      <c r="AF82">
        <v>0</v>
      </c>
      <c r="AG82">
        <v>0</v>
      </c>
      <c r="AH82">
        <v>0</v>
      </c>
      <c r="AI82">
        <v>1645</v>
      </c>
      <c r="AJ82">
        <v>77.858593999999997</v>
      </c>
      <c r="AK82">
        <v>318</v>
      </c>
      <c r="AL82">
        <v>286</v>
      </c>
      <c r="AM82">
        <v>247.590329</v>
      </c>
      <c r="AN82">
        <v>222.675579</v>
      </c>
      <c r="AO82">
        <v>6</v>
      </c>
      <c r="AP82">
        <v>185272.79377700001</v>
      </c>
      <c r="AQ82">
        <v>67.790006000000005</v>
      </c>
      <c r="AR82">
        <v>212699.29462999999</v>
      </c>
      <c r="AS82">
        <v>77.825169000000002</v>
      </c>
      <c r="AT82">
        <v>273303.99452000001</v>
      </c>
      <c r="AU82">
        <v>100</v>
      </c>
      <c r="AV82">
        <v>273303.99452000001</v>
      </c>
      <c r="AW82">
        <v>100</v>
      </c>
      <c r="AX82">
        <v>273303.99452000001</v>
      </c>
      <c r="AY82">
        <v>100</v>
      </c>
      <c r="AZ82">
        <v>273303.99452000001</v>
      </c>
      <c r="BA82">
        <v>100</v>
      </c>
      <c r="BB82">
        <v>6007.9620500000001</v>
      </c>
      <c r="BC82" t="s">
        <v>1474</v>
      </c>
      <c r="BD82" t="s">
        <v>1474</v>
      </c>
      <c r="BE82" t="s">
        <v>1474</v>
      </c>
      <c r="BF82" t="s">
        <v>1474</v>
      </c>
      <c r="BG82" t="s">
        <v>1474</v>
      </c>
      <c r="BH82" t="s">
        <v>1474</v>
      </c>
      <c r="BI82" t="s">
        <v>1474</v>
      </c>
      <c r="BJ82" t="s">
        <v>1474</v>
      </c>
      <c r="BK82" t="s">
        <v>1474</v>
      </c>
      <c r="BL82" t="s">
        <v>1474</v>
      </c>
      <c r="BM82" t="s">
        <v>1474</v>
      </c>
      <c r="BN82" t="s">
        <v>1474</v>
      </c>
      <c r="BO82" t="s">
        <v>1471</v>
      </c>
      <c r="BP82" t="s">
        <v>1471</v>
      </c>
      <c r="BQ82" t="s">
        <v>1471</v>
      </c>
      <c r="BR82" t="s">
        <v>1471</v>
      </c>
      <c r="BS82" t="s">
        <v>1471</v>
      </c>
      <c r="BT82" t="s">
        <v>1471</v>
      </c>
      <c r="BU82">
        <v>3290.5490340000001</v>
      </c>
      <c r="BV82">
        <v>273303.99452000001</v>
      </c>
    </row>
    <row r="83" spans="1:74" x14ac:dyDescent="0.35">
      <c r="A83">
        <v>14343</v>
      </c>
      <c r="B83" t="s">
        <v>1385</v>
      </c>
      <c r="C83" t="s">
        <v>377</v>
      </c>
      <c r="D83" t="s">
        <v>378</v>
      </c>
      <c r="E83" t="s">
        <v>1582</v>
      </c>
      <c r="F83" t="s">
        <v>1391</v>
      </c>
      <c r="G83" t="s">
        <v>1387</v>
      </c>
      <c r="H83" t="s">
        <v>853</v>
      </c>
      <c r="I83" t="s">
        <v>1577</v>
      </c>
      <c r="J83">
        <v>1493</v>
      </c>
      <c r="K83">
        <v>1493</v>
      </c>
      <c r="L83">
        <v>42</v>
      </c>
      <c r="M83" t="s">
        <v>1468</v>
      </c>
      <c r="N83" t="s">
        <v>377</v>
      </c>
      <c r="O83">
        <v>15.326703</v>
      </c>
      <c r="P83">
        <v>153267.02855700001</v>
      </c>
      <c r="Q83">
        <v>663.74935600000003</v>
      </c>
      <c r="R83">
        <v>444.574251</v>
      </c>
      <c r="S83">
        <v>0</v>
      </c>
      <c r="T83">
        <v>0</v>
      </c>
      <c r="U83">
        <v>0</v>
      </c>
      <c r="V83">
        <v>0</v>
      </c>
      <c r="W83">
        <v>0</v>
      </c>
      <c r="X83">
        <v>0</v>
      </c>
      <c r="Y83">
        <v>0</v>
      </c>
      <c r="Z83">
        <v>0</v>
      </c>
      <c r="AA83">
        <v>43826.781292</v>
      </c>
      <c r="AB83">
        <v>4.3826780000000003</v>
      </c>
      <c r="AC83">
        <v>29354.843464000001</v>
      </c>
      <c r="AD83">
        <v>2.9354840000000002</v>
      </c>
      <c r="AE83">
        <v>28.595047999999998</v>
      </c>
      <c r="AF83">
        <v>0</v>
      </c>
      <c r="AG83">
        <v>0</v>
      </c>
      <c r="AH83">
        <v>0</v>
      </c>
      <c r="AI83">
        <v>1493</v>
      </c>
      <c r="AJ83">
        <v>88.262842000000006</v>
      </c>
      <c r="AK83">
        <v>294</v>
      </c>
      <c r="AL83">
        <v>181</v>
      </c>
      <c r="AM83">
        <v>259.49275599999999</v>
      </c>
      <c r="AN83">
        <v>159.75574499999999</v>
      </c>
      <c r="AO83">
        <v>7</v>
      </c>
      <c r="AP83">
        <v>100158.136249</v>
      </c>
      <c r="AQ83">
        <v>65.348782</v>
      </c>
      <c r="AR83">
        <v>135203.399962</v>
      </c>
      <c r="AS83">
        <v>88.214275999999998</v>
      </c>
      <c r="AT83">
        <v>153267.02855700001</v>
      </c>
      <c r="AU83">
        <v>100</v>
      </c>
      <c r="AV83">
        <v>153267.02855700001</v>
      </c>
      <c r="AW83">
        <v>100</v>
      </c>
      <c r="AX83">
        <v>153267.02855700001</v>
      </c>
      <c r="AY83">
        <v>100</v>
      </c>
      <c r="AZ83">
        <v>153267.02855700001</v>
      </c>
      <c r="BA83">
        <v>100</v>
      </c>
      <c r="BB83">
        <v>9741.1687299999994</v>
      </c>
      <c r="BC83" t="s">
        <v>1474</v>
      </c>
      <c r="BD83" t="s">
        <v>1474</v>
      </c>
      <c r="BE83" t="s">
        <v>1474</v>
      </c>
      <c r="BF83" t="s">
        <v>1474</v>
      </c>
      <c r="BG83" t="s">
        <v>1474</v>
      </c>
      <c r="BH83" t="s">
        <v>1474</v>
      </c>
      <c r="BI83" t="s">
        <v>1474</v>
      </c>
      <c r="BJ83" t="s">
        <v>1474</v>
      </c>
      <c r="BK83" t="s">
        <v>1474</v>
      </c>
      <c r="BL83" t="s">
        <v>1474</v>
      </c>
      <c r="BM83" t="s">
        <v>1474</v>
      </c>
      <c r="BN83" t="s">
        <v>1474</v>
      </c>
      <c r="BO83" t="s">
        <v>1471</v>
      </c>
      <c r="BP83" t="s">
        <v>1471</v>
      </c>
      <c r="BQ83" t="s">
        <v>1471</v>
      </c>
      <c r="BR83" t="s">
        <v>1471</v>
      </c>
      <c r="BS83" t="s">
        <v>1471</v>
      </c>
      <c r="BT83" t="s">
        <v>1471</v>
      </c>
      <c r="BU83">
        <v>2480.8628309999999</v>
      </c>
      <c r="BV83">
        <v>153267.02855700001</v>
      </c>
    </row>
    <row r="84" spans="1:74" x14ac:dyDescent="0.35">
      <c r="A84">
        <v>14344</v>
      </c>
      <c r="B84" t="s">
        <v>1385</v>
      </c>
      <c r="C84" t="s">
        <v>175</v>
      </c>
      <c r="D84" t="s">
        <v>176</v>
      </c>
      <c r="E84" t="s">
        <v>1583</v>
      </c>
      <c r="F84" t="s">
        <v>1391</v>
      </c>
      <c r="G84" t="s">
        <v>1387</v>
      </c>
      <c r="H84" t="s">
        <v>703</v>
      </c>
      <c r="I84" t="s">
        <v>1549</v>
      </c>
      <c r="J84">
        <v>1498</v>
      </c>
      <c r="K84">
        <v>1500</v>
      </c>
      <c r="L84">
        <v>42</v>
      </c>
      <c r="M84" t="s">
        <v>1468</v>
      </c>
      <c r="N84" t="s">
        <v>175</v>
      </c>
      <c r="O84">
        <v>20.810583999999999</v>
      </c>
      <c r="P84">
        <v>208105.84401299999</v>
      </c>
      <c r="Q84">
        <v>0</v>
      </c>
      <c r="R84">
        <v>0</v>
      </c>
      <c r="S84">
        <v>0</v>
      </c>
      <c r="T84">
        <v>0</v>
      </c>
      <c r="U84">
        <v>0</v>
      </c>
      <c r="V84">
        <v>0</v>
      </c>
      <c r="W84">
        <v>0</v>
      </c>
      <c r="X84">
        <v>0</v>
      </c>
      <c r="Y84">
        <v>0</v>
      </c>
      <c r="Z84">
        <v>0</v>
      </c>
      <c r="AA84">
        <v>105265.700228</v>
      </c>
      <c r="AB84">
        <v>10.52657</v>
      </c>
      <c r="AC84">
        <v>70177.133484999998</v>
      </c>
      <c r="AD84">
        <v>7.0177129999999996</v>
      </c>
      <c r="AE84">
        <v>50.582771000000001</v>
      </c>
      <c r="AF84">
        <v>0</v>
      </c>
      <c r="AG84">
        <v>0</v>
      </c>
      <c r="AH84">
        <v>0</v>
      </c>
      <c r="AI84">
        <v>1498</v>
      </c>
      <c r="AJ84">
        <v>23.819939999999999</v>
      </c>
      <c r="AK84">
        <v>307</v>
      </c>
      <c r="AL84">
        <v>278</v>
      </c>
      <c r="AM84">
        <v>73.127217000000002</v>
      </c>
      <c r="AN84">
        <v>66.219434000000007</v>
      </c>
      <c r="AO84">
        <v>8</v>
      </c>
      <c r="AP84">
        <v>27175.694789000001</v>
      </c>
      <c r="AQ84">
        <v>13.058593</v>
      </c>
      <c r="AR84">
        <v>49467.377084</v>
      </c>
      <c r="AS84">
        <v>23.770296999999999</v>
      </c>
      <c r="AT84">
        <v>208105.84401299999</v>
      </c>
      <c r="AU84">
        <v>100</v>
      </c>
      <c r="AV84">
        <v>208105.84401299999</v>
      </c>
      <c r="AW84">
        <v>100</v>
      </c>
      <c r="AX84">
        <v>208105.84401299999</v>
      </c>
      <c r="AY84">
        <v>100</v>
      </c>
      <c r="AZ84">
        <v>208105.84401299999</v>
      </c>
      <c r="BA84">
        <v>100</v>
      </c>
      <c r="BB84">
        <v>7207.8707640000002</v>
      </c>
      <c r="BC84" t="s">
        <v>1479</v>
      </c>
      <c r="BD84" t="s">
        <v>1479</v>
      </c>
      <c r="BE84" t="s">
        <v>1474</v>
      </c>
      <c r="BF84" t="s">
        <v>1474</v>
      </c>
      <c r="BG84" t="s">
        <v>1474</v>
      </c>
      <c r="BH84" t="s">
        <v>1474</v>
      </c>
      <c r="BI84" t="s">
        <v>1479</v>
      </c>
      <c r="BJ84" t="s">
        <v>1479</v>
      </c>
      <c r="BK84" t="s">
        <v>1474</v>
      </c>
      <c r="BL84" t="s">
        <v>1474</v>
      </c>
      <c r="BM84" t="s">
        <v>1474</v>
      </c>
      <c r="BN84" t="s">
        <v>1474</v>
      </c>
      <c r="BO84" t="s">
        <v>1471</v>
      </c>
      <c r="BP84" t="s">
        <v>1471</v>
      </c>
      <c r="BQ84" t="s">
        <v>1471</v>
      </c>
      <c r="BR84" t="s">
        <v>1471</v>
      </c>
      <c r="BS84" t="s">
        <v>1471</v>
      </c>
      <c r="BT84" t="s">
        <v>1471</v>
      </c>
      <c r="BU84">
        <v>2464.858651</v>
      </c>
      <c r="BV84">
        <v>208105.84401299999</v>
      </c>
    </row>
    <row r="85" spans="1:74" x14ac:dyDescent="0.35">
      <c r="A85">
        <v>14345</v>
      </c>
      <c r="B85" t="s">
        <v>1385</v>
      </c>
      <c r="C85" t="s">
        <v>371</v>
      </c>
      <c r="D85" t="s">
        <v>372</v>
      </c>
      <c r="E85" t="s">
        <v>1584</v>
      </c>
      <c r="F85" t="s">
        <v>1391</v>
      </c>
      <c r="G85" t="s">
        <v>1387</v>
      </c>
      <c r="H85" t="s">
        <v>853</v>
      </c>
      <c r="I85" t="s">
        <v>1577</v>
      </c>
      <c r="J85">
        <v>1525</v>
      </c>
      <c r="K85">
        <v>1528</v>
      </c>
      <c r="L85">
        <v>42</v>
      </c>
      <c r="M85" t="s">
        <v>1468</v>
      </c>
      <c r="N85" t="s">
        <v>371</v>
      </c>
      <c r="O85">
        <v>15.006373</v>
      </c>
      <c r="P85">
        <v>150063.72822799999</v>
      </c>
      <c r="Q85">
        <v>0</v>
      </c>
      <c r="R85">
        <v>0</v>
      </c>
      <c r="S85">
        <v>0</v>
      </c>
      <c r="T85">
        <v>0</v>
      </c>
      <c r="U85">
        <v>0</v>
      </c>
      <c r="V85">
        <v>0</v>
      </c>
      <c r="W85">
        <v>0</v>
      </c>
      <c r="X85">
        <v>0</v>
      </c>
      <c r="Y85">
        <v>0</v>
      </c>
      <c r="Z85">
        <v>0</v>
      </c>
      <c r="AA85">
        <v>60790.420364999998</v>
      </c>
      <c r="AB85">
        <v>6.0790420000000003</v>
      </c>
      <c r="AC85">
        <v>39784.306521999999</v>
      </c>
      <c r="AD85">
        <v>3.9784310000000001</v>
      </c>
      <c r="AE85">
        <v>40.509735999999997</v>
      </c>
      <c r="AF85">
        <v>20.857554</v>
      </c>
      <c r="AG85">
        <v>0</v>
      </c>
      <c r="AH85">
        <v>0</v>
      </c>
      <c r="AI85">
        <v>1525</v>
      </c>
      <c r="AJ85">
        <v>79.376991000000004</v>
      </c>
      <c r="AK85">
        <v>295</v>
      </c>
      <c r="AL85">
        <v>220</v>
      </c>
      <c r="AM85">
        <v>234.16212300000001</v>
      </c>
      <c r="AN85">
        <v>174.62938</v>
      </c>
      <c r="AO85">
        <v>9</v>
      </c>
      <c r="AP85">
        <v>67428.599314000006</v>
      </c>
      <c r="AQ85">
        <v>44.933309000000001</v>
      </c>
      <c r="AR85">
        <v>118482.282465</v>
      </c>
      <c r="AS85">
        <v>78.954644000000002</v>
      </c>
      <c r="AT85">
        <v>150063.72822799999</v>
      </c>
      <c r="AU85">
        <v>100</v>
      </c>
      <c r="AV85">
        <v>150063.72822799999</v>
      </c>
      <c r="AW85">
        <v>100</v>
      </c>
      <c r="AX85">
        <v>150063.72822799999</v>
      </c>
      <c r="AY85">
        <v>100</v>
      </c>
      <c r="AZ85">
        <v>150063.72822799999</v>
      </c>
      <c r="BA85">
        <v>100</v>
      </c>
      <c r="BB85">
        <v>10182.340529999999</v>
      </c>
      <c r="BC85" t="s">
        <v>1480</v>
      </c>
      <c r="BD85" t="s">
        <v>1470</v>
      </c>
      <c r="BE85" t="s">
        <v>1470</v>
      </c>
      <c r="BF85" t="s">
        <v>1470</v>
      </c>
      <c r="BG85" t="s">
        <v>1470</v>
      </c>
      <c r="BH85" t="s">
        <v>1470</v>
      </c>
      <c r="BI85" t="s">
        <v>1477</v>
      </c>
      <c r="BJ85" t="s">
        <v>1469</v>
      </c>
      <c r="BK85" t="s">
        <v>1469</v>
      </c>
      <c r="BL85" t="s">
        <v>1469</v>
      </c>
      <c r="BM85" t="s">
        <v>1469</v>
      </c>
      <c r="BN85" t="s">
        <v>1469</v>
      </c>
      <c r="BO85" t="s">
        <v>1471</v>
      </c>
      <c r="BP85" t="s">
        <v>1471</v>
      </c>
      <c r="BQ85" t="s">
        <v>1471</v>
      </c>
      <c r="BR85" t="s">
        <v>1471</v>
      </c>
      <c r="BS85" t="s">
        <v>1471</v>
      </c>
      <c r="BT85" t="s">
        <v>1471</v>
      </c>
      <c r="BU85">
        <v>2014.440445</v>
      </c>
      <c r="BV85">
        <v>150063.72822799999</v>
      </c>
    </row>
    <row r="86" spans="1:74" x14ac:dyDescent="0.35">
      <c r="A86">
        <v>14346</v>
      </c>
      <c r="B86" t="s">
        <v>1385</v>
      </c>
      <c r="C86" t="s">
        <v>247</v>
      </c>
      <c r="D86" t="s">
        <v>248</v>
      </c>
      <c r="E86" t="s">
        <v>1585</v>
      </c>
      <c r="F86" t="s">
        <v>1391</v>
      </c>
      <c r="G86" t="s">
        <v>1387</v>
      </c>
      <c r="H86" t="s">
        <v>756</v>
      </c>
      <c r="I86" t="s">
        <v>1546</v>
      </c>
      <c r="J86">
        <v>1210</v>
      </c>
      <c r="K86">
        <v>1211</v>
      </c>
      <c r="L86">
        <v>42</v>
      </c>
      <c r="M86" t="s">
        <v>1468</v>
      </c>
      <c r="N86" t="s">
        <v>247</v>
      </c>
      <c r="O86">
        <v>62.774492000000002</v>
      </c>
      <c r="P86">
        <v>627744.92162299994</v>
      </c>
      <c r="Q86">
        <v>277011.92807299999</v>
      </c>
      <c r="R86">
        <v>228746.431109</v>
      </c>
      <c r="S86">
        <v>287771.48682300001</v>
      </c>
      <c r="T86">
        <v>237631.28556799999</v>
      </c>
      <c r="U86">
        <v>0</v>
      </c>
      <c r="V86">
        <v>0</v>
      </c>
      <c r="W86">
        <v>0</v>
      </c>
      <c r="X86">
        <v>0</v>
      </c>
      <c r="Y86">
        <v>0</v>
      </c>
      <c r="Z86">
        <v>0</v>
      </c>
      <c r="AA86">
        <v>97310.072929000002</v>
      </c>
      <c r="AB86">
        <v>9.731007</v>
      </c>
      <c r="AC86">
        <v>80355.13867</v>
      </c>
      <c r="AD86">
        <v>8.0355139999999992</v>
      </c>
      <c r="AE86">
        <v>15.501531</v>
      </c>
      <c r="AF86">
        <v>33.627364999999998</v>
      </c>
      <c r="AG86">
        <v>0</v>
      </c>
      <c r="AH86">
        <v>0</v>
      </c>
      <c r="AI86">
        <v>1210</v>
      </c>
      <c r="AJ86">
        <v>86.963534999999993</v>
      </c>
      <c r="AK86">
        <v>216</v>
      </c>
      <c r="AL86">
        <v>280</v>
      </c>
      <c r="AM86">
        <v>187.84123500000001</v>
      </c>
      <c r="AN86">
        <v>243.49789699999999</v>
      </c>
      <c r="AO86">
        <v>6</v>
      </c>
      <c r="AP86">
        <v>486381.941116</v>
      </c>
      <c r="AQ86">
        <v>77.480824999999996</v>
      </c>
      <c r="AR86">
        <v>545804.37057399994</v>
      </c>
      <c r="AS86">
        <v>86.946839999999995</v>
      </c>
      <c r="AT86">
        <v>627744.92162399995</v>
      </c>
      <c r="AU86">
        <v>100</v>
      </c>
      <c r="AV86">
        <v>627744.92162399995</v>
      </c>
      <c r="AW86">
        <v>100</v>
      </c>
      <c r="AX86">
        <v>627744.92162399995</v>
      </c>
      <c r="AY86">
        <v>100</v>
      </c>
      <c r="AZ86">
        <v>627744.92162399995</v>
      </c>
      <c r="BA86">
        <v>100</v>
      </c>
      <c r="BB86">
        <v>1929.1275189999999</v>
      </c>
      <c r="BC86" t="s">
        <v>1469</v>
      </c>
      <c r="BD86" t="s">
        <v>1469</v>
      </c>
      <c r="BE86" t="s">
        <v>1469</v>
      </c>
      <c r="BF86" t="s">
        <v>1469</v>
      </c>
      <c r="BG86" t="s">
        <v>1469</v>
      </c>
      <c r="BH86" t="s">
        <v>1469</v>
      </c>
      <c r="BI86" t="s">
        <v>1474</v>
      </c>
      <c r="BJ86" t="s">
        <v>1474</v>
      </c>
      <c r="BK86" t="s">
        <v>1474</v>
      </c>
      <c r="BL86" t="s">
        <v>1474</v>
      </c>
      <c r="BM86" t="s">
        <v>1474</v>
      </c>
      <c r="BN86" t="s">
        <v>1474</v>
      </c>
      <c r="BO86" t="s">
        <v>1471</v>
      </c>
      <c r="BP86" t="s">
        <v>1471</v>
      </c>
      <c r="BQ86" t="s">
        <v>1471</v>
      </c>
      <c r="BR86" t="s">
        <v>1471</v>
      </c>
      <c r="BS86" t="s">
        <v>1471</v>
      </c>
      <c r="BT86" t="s">
        <v>1471</v>
      </c>
      <c r="BU86">
        <v>4924.0815350000003</v>
      </c>
      <c r="BV86">
        <v>627744.92162299994</v>
      </c>
    </row>
    <row r="87" spans="1:74" x14ac:dyDescent="0.35">
      <c r="A87">
        <v>14347</v>
      </c>
      <c r="B87" t="s">
        <v>1385</v>
      </c>
      <c r="C87" t="s">
        <v>309</v>
      </c>
      <c r="D87" t="s">
        <v>310</v>
      </c>
      <c r="E87" t="s">
        <v>1586</v>
      </c>
      <c r="F87" t="s">
        <v>1391</v>
      </c>
      <c r="G87" t="s">
        <v>1387</v>
      </c>
      <c r="H87" t="s">
        <v>879</v>
      </c>
      <c r="I87" t="s">
        <v>1587</v>
      </c>
      <c r="J87">
        <v>1848</v>
      </c>
      <c r="K87">
        <v>1848</v>
      </c>
      <c r="L87">
        <v>42</v>
      </c>
      <c r="M87" t="s">
        <v>1468</v>
      </c>
      <c r="N87" t="s">
        <v>309</v>
      </c>
      <c r="O87">
        <v>31.864428</v>
      </c>
      <c r="P87">
        <v>318644.27997099998</v>
      </c>
      <c r="Q87">
        <v>0</v>
      </c>
      <c r="R87">
        <v>0</v>
      </c>
      <c r="S87">
        <v>0</v>
      </c>
      <c r="T87">
        <v>0</v>
      </c>
      <c r="U87">
        <v>0</v>
      </c>
      <c r="V87">
        <v>0</v>
      </c>
      <c r="W87">
        <v>0</v>
      </c>
      <c r="X87">
        <v>0</v>
      </c>
      <c r="Y87">
        <v>0</v>
      </c>
      <c r="Z87">
        <v>0</v>
      </c>
      <c r="AA87">
        <v>115747.25526200001</v>
      </c>
      <c r="AB87">
        <v>11.574726</v>
      </c>
      <c r="AC87">
        <v>62633.796136999998</v>
      </c>
      <c r="AD87">
        <v>6.2633799999999997</v>
      </c>
      <c r="AE87">
        <v>36.324911999999998</v>
      </c>
      <c r="AF87">
        <v>1.2296400000000001</v>
      </c>
      <c r="AG87">
        <v>1.2296400000000001</v>
      </c>
      <c r="AH87">
        <v>100</v>
      </c>
      <c r="AI87">
        <v>1848</v>
      </c>
      <c r="AJ87">
        <v>0</v>
      </c>
      <c r="AK87">
        <v>417</v>
      </c>
      <c r="AL87">
        <v>206</v>
      </c>
      <c r="AM87">
        <v>0</v>
      </c>
      <c r="AN87">
        <v>0</v>
      </c>
      <c r="AO87">
        <v>7</v>
      </c>
      <c r="AP87">
        <v>27054.831740000001</v>
      </c>
      <c r="AQ87">
        <v>8.4906059999999997</v>
      </c>
      <c r="AR87">
        <v>0</v>
      </c>
      <c r="AS87">
        <v>0</v>
      </c>
      <c r="AT87">
        <v>0</v>
      </c>
      <c r="AU87">
        <v>0</v>
      </c>
      <c r="AV87">
        <v>0</v>
      </c>
      <c r="AW87">
        <v>0</v>
      </c>
      <c r="AX87">
        <v>318644.27997099998</v>
      </c>
      <c r="AY87">
        <v>100</v>
      </c>
      <c r="AZ87">
        <v>318644.27997099998</v>
      </c>
      <c r="BA87">
        <v>100</v>
      </c>
      <c r="BB87">
        <v>5799.5706060000002</v>
      </c>
      <c r="BC87" t="s">
        <v>1479</v>
      </c>
      <c r="BD87" t="s">
        <v>1491</v>
      </c>
      <c r="BE87" t="s">
        <v>1491</v>
      </c>
      <c r="BF87" t="s">
        <v>1491</v>
      </c>
      <c r="BG87" t="s">
        <v>1474</v>
      </c>
      <c r="BH87" t="s">
        <v>1474</v>
      </c>
      <c r="BI87" t="s">
        <v>1479</v>
      </c>
      <c r="BJ87" t="s">
        <v>1491</v>
      </c>
      <c r="BK87" t="s">
        <v>1491</v>
      </c>
      <c r="BL87" t="s">
        <v>1491</v>
      </c>
      <c r="BM87" t="s">
        <v>1474</v>
      </c>
      <c r="BN87" t="s">
        <v>1474</v>
      </c>
      <c r="BO87" t="s">
        <v>1471</v>
      </c>
      <c r="BP87" t="s">
        <v>1471</v>
      </c>
      <c r="BQ87" t="s">
        <v>1471</v>
      </c>
      <c r="BR87" t="s">
        <v>1471</v>
      </c>
      <c r="BS87" t="s">
        <v>1471</v>
      </c>
      <c r="BT87" t="s">
        <v>1471</v>
      </c>
      <c r="BU87">
        <v>4447.5412889999998</v>
      </c>
      <c r="BV87">
        <v>318644.27997099998</v>
      </c>
    </row>
    <row r="88" spans="1:74" x14ac:dyDescent="0.35">
      <c r="A88">
        <v>14348</v>
      </c>
      <c r="B88" t="s">
        <v>1385</v>
      </c>
      <c r="C88" t="s">
        <v>163</v>
      </c>
      <c r="D88" t="s">
        <v>164</v>
      </c>
      <c r="E88" t="s">
        <v>1588</v>
      </c>
      <c r="F88" t="s">
        <v>1391</v>
      </c>
      <c r="G88" t="s">
        <v>1387</v>
      </c>
      <c r="H88" t="s">
        <v>987</v>
      </c>
      <c r="I88" t="s">
        <v>1589</v>
      </c>
      <c r="J88">
        <v>1820</v>
      </c>
      <c r="K88">
        <v>1816</v>
      </c>
      <c r="L88">
        <v>42</v>
      </c>
      <c r="M88" t="s">
        <v>1468</v>
      </c>
      <c r="N88" t="s">
        <v>163</v>
      </c>
      <c r="O88">
        <v>37.085121000000001</v>
      </c>
      <c r="P88">
        <v>370851.20526800002</v>
      </c>
      <c r="Q88">
        <v>1189.4185500000001</v>
      </c>
      <c r="R88">
        <v>654.96616200000005</v>
      </c>
      <c r="S88">
        <v>0</v>
      </c>
      <c r="T88">
        <v>0</v>
      </c>
      <c r="U88">
        <v>0</v>
      </c>
      <c r="V88">
        <v>0</v>
      </c>
      <c r="W88">
        <v>0</v>
      </c>
      <c r="X88">
        <v>0</v>
      </c>
      <c r="Y88">
        <v>0</v>
      </c>
      <c r="Z88">
        <v>0</v>
      </c>
      <c r="AA88">
        <v>143367.468685</v>
      </c>
      <c r="AB88">
        <v>14.336747000000001</v>
      </c>
      <c r="AC88">
        <v>78946.843989999994</v>
      </c>
      <c r="AD88">
        <v>7.8946839999999998</v>
      </c>
      <c r="AE88">
        <v>38.659027000000002</v>
      </c>
      <c r="AF88">
        <v>595.53538200000003</v>
      </c>
      <c r="AG88">
        <v>152.513396</v>
      </c>
      <c r="AH88">
        <v>25.609459999999999</v>
      </c>
      <c r="AI88">
        <v>1820</v>
      </c>
      <c r="AJ88">
        <v>0</v>
      </c>
      <c r="AK88">
        <v>380</v>
      </c>
      <c r="AL88">
        <v>302</v>
      </c>
      <c r="AM88">
        <v>0</v>
      </c>
      <c r="AN88">
        <v>0</v>
      </c>
      <c r="AO88">
        <v>9</v>
      </c>
      <c r="AP88">
        <v>0</v>
      </c>
      <c r="AQ88">
        <v>0</v>
      </c>
      <c r="AR88">
        <v>0</v>
      </c>
      <c r="AS88">
        <v>0</v>
      </c>
      <c r="AT88">
        <v>0</v>
      </c>
      <c r="AU88">
        <v>0</v>
      </c>
      <c r="AV88">
        <v>1445.7001</v>
      </c>
      <c r="AW88">
        <v>0.38983299999999999</v>
      </c>
      <c r="AX88">
        <v>370851.20526800002</v>
      </c>
      <c r="AY88">
        <v>100</v>
      </c>
      <c r="AZ88">
        <v>370851.20526800002</v>
      </c>
      <c r="BA88">
        <v>100</v>
      </c>
      <c r="BB88">
        <v>4896.8425909999996</v>
      </c>
      <c r="BC88" t="s">
        <v>1491</v>
      </c>
      <c r="BD88" t="s">
        <v>1491</v>
      </c>
      <c r="BE88" t="s">
        <v>1491</v>
      </c>
      <c r="BF88" t="s">
        <v>1491</v>
      </c>
      <c r="BG88" t="s">
        <v>1474</v>
      </c>
      <c r="BH88" t="s">
        <v>1474</v>
      </c>
      <c r="BI88" t="s">
        <v>1494</v>
      </c>
      <c r="BJ88" t="s">
        <v>1494</v>
      </c>
      <c r="BK88" t="s">
        <v>1494</v>
      </c>
      <c r="BL88" t="s">
        <v>1494</v>
      </c>
      <c r="BM88" t="s">
        <v>1469</v>
      </c>
      <c r="BN88" t="s">
        <v>1469</v>
      </c>
      <c r="BO88" t="s">
        <v>1471</v>
      </c>
      <c r="BP88" t="s">
        <v>1471</v>
      </c>
      <c r="BQ88" t="s">
        <v>1471</v>
      </c>
      <c r="BR88" t="s">
        <v>1471</v>
      </c>
      <c r="BS88" t="s">
        <v>1471</v>
      </c>
      <c r="BT88" t="s">
        <v>1471</v>
      </c>
      <c r="BU88">
        <v>3560.0494060000001</v>
      </c>
      <c r="BV88">
        <v>370851.20526800002</v>
      </c>
    </row>
    <row r="89" spans="1:74" x14ac:dyDescent="0.35">
      <c r="A89">
        <v>14349</v>
      </c>
      <c r="B89" t="s">
        <v>1385</v>
      </c>
      <c r="C89" t="s">
        <v>393</v>
      </c>
      <c r="D89" t="s">
        <v>394</v>
      </c>
      <c r="E89" t="s">
        <v>1590</v>
      </c>
      <c r="F89" t="s">
        <v>1391</v>
      </c>
      <c r="G89" t="s">
        <v>1387</v>
      </c>
      <c r="H89" t="s">
        <v>987</v>
      </c>
      <c r="I89" t="s">
        <v>1589</v>
      </c>
      <c r="J89">
        <v>1339</v>
      </c>
      <c r="K89">
        <v>1337</v>
      </c>
      <c r="L89">
        <v>42</v>
      </c>
      <c r="M89" t="s">
        <v>1468</v>
      </c>
      <c r="N89" t="s">
        <v>393</v>
      </c>
      <c r="O89">
        <v>32.272078</v>
      </c>
      <c r="P89">
        <v>322720.77577800001</v>
      </c>
      <c r="Q89">
        <v>20125.781449999999</v>
      </c>
      <c r="R89">
        <v>15052.940500999999</v>
      </c>
      <c r="S89">
        <v>19380.222750000001</v>
      </c>
      <c r="T89">
        <v>14495.304974000001</v>
      </c>
      <c r="U89">
        <v>0</v>
      </c>
      <c r="V89">
        <v>0</v>
      </c>
      <c r="W89">
        <v>0</v>
      </c>
      <c r="X89">
        <v>0</v>
      </c>
      <c r="Y89">
        <v>0</v>
      </c>
      <c r="Z89">
        <v>0</v>
      </c>
      <c r="AA89">
        <v>114752.47573200001</v>
      </c>
      <c r="AB89">
        <v>11.475248000000001</v>
      </c>
      <c r="AC89">
        <v>85828.328894999999</v>
      </c>
      <c r="AD89">
        <v>8.5828330000000008</v>
      </c>
      <c r="AE89">
        <v>35.557820999999997</v>
      </c>
      <c r="AF89">
        <v>246.208485</v>
      </c>
      <c r="AG89">
        <v>227.38995499999999</v>
      </c>
      <c r="AH89">
        <v>92.356668999999997</v>
      </c>
      <c r="AI89">
        <v>1339</v>
      </c>
      <c r="AJ89">
        <v>0</v>
      </c>
      <c r="AK89">
        <v>211</v>
      </c>
      <c r="AL89">
        <v>241</v>
      </c>
      <c r="AM89">
        <v>0</v>
      </c>
      <c r="AN89">
        <v>0</v>
      </c>
      <c r="AO89">
        <v>7</v>
      </c>
      <c r="AP89">
        <v>168294.17481200001</v>
      </c>
      <c r="AQ89">
        <v>52.148541000000002</v>
      </c>
      <c r="AR89">
        <v>0</v>
      </c>
      <c r="AS89">
        <v>0</v>
      </c>
      <c r="AT89">
        <v>0</v>
      </c>
      <c r="AU89">
        <v>0</v>
      </c>
      <c r="AV89">
        <v>0</v>
      </c>
      <c r="AW89">
        <v>0</v>
      </c>
      <c r="AX89">
        <v>322720.77577900002</v>
      </c>
      <c r="AY89">
        <v>100</v>
      </c>
      <c r="AZ89">
        <v>322720.77577900002</v>
      </c>
      <c r="BA89">
        <v>100</v>
      </c>
      <c r="BB89">
        <v>4142.9002499999997</v>
      </c>
      <c r="BC89" t="s">
        <v>1474</v>
      </c>
      <c r="BD89" t="s">
        <v>1491</v>
      </c>
      <c r="BE89" t="s">
        <v>1491</v>
      </c>
      <c r="BF89" t="s">
        <v>1491</v>
      </c>
      <c r="BG89" t="s">
        <v>1474</v>
      </c>
      <c r="BH89" t="s">
        <v>1474</v>
      </c>
      <c r="BI89" t="s">
        <v>1474</v>
      </c>
      <c r="BJ89" t="s">
        <v>1491</v>
      </c>
      <c r="BK89" t="s">
        <v>1491</v>
      </c>
      <c r="BL89" t="s">
        <v>1491</v>
      </c>
      <c r="BM89" t="s">
        <v>1474</v>
      </c>
      <c r="BN89" t="s">
        <v>1474</v>
      </c>
      <c r="BO89" t="s">
        <v>1471</v>
      </c>
      <c r="BP89" t="s">
        <v>1471</v>
      </c>
      <c r="BQ89" t="s">
        <v>1471</v>
      </c>
      <c r="BR89" t="s">
        <v>1471</v>
      </c>
      <c r="BS89" t="s">
        <v>1471</v>
      </c>
      <c r="BT89" t="s">
        <v>1471</v>
      </c>
      <c r="BU89">
        <v>3936.8551640000001</v>
      </c>
      <c r="BV89">
        <v>322720.77577800001</v>
      </c>
    </row>
    <row r="90" spans="1:74" x14ac:dyDescent="0.35">
      <c r="A90">
        <v>14350</v>
      </c>
      <c r="B90" t="s">
        <v>1385</v>
      </c>
      <c r="C90" t="s">
        <v>140</v>
      </c>
      <c r="D90" t="s">
        <v>141</v>
      </c>
      <c r="E90" t="s">
        <v>1591</v>
      </c>
      <c r="F90" t="s">
        <v>1391</v>
      </c>
      <c r="G90" t="s">
        <v>1387</v>
      </c>
      <c r="H90" t="s">
        <v>879</v>
      </c>
      <c r="I90" t="s">
        <v>1587</v>
      </c>
      <c r="J90">
        <v>1499</v>
      </c>
      <c r="K90">
        <v>1496</v>
      </c>
      <c r="L90">
        <v>42</v>
      </c>
      <c r="M90" t="s">
        <v>1468</v>
      </c>
      <c r="N90" t="s">
        <v>140</v>
      </c>
      <c r="O90">
        <v>29.287828000000001</v>
      </c>
      <c r="P90">
        <v>292878.27778399998</v>
      </c>
      <c r="Q90">
        <v>0</v>
      </c>
      <c r="R90">
        <v>0</v>
      </c>
      <c r="S90">
        <v>0</v>
      </c>
      <c r="T90">
        <v>0</v>
      </c>
      <c r="U90">
        <v>0</v>
      </c>
      <c r="V90">
        <v>0</v>
      </c>
      <c r="W90">
        <v>0</v>
      </c>
      <c r="X90">
        <v>0</v>
      </c>
      <c r="Y90">
        <v>0</v>
      </c>
      <c r="Z90">
        <v>0</v>
      </c>
      <c r="AA90">
        <v>115140.906456</v>
      </c>
      <c r="AB90">
        <v>11.514091000000001</v>
      </c>
      <c r="AC90">
        <v>76965.846560999998</v>
      </c>
      <c r="AD90">
        <v>7.6965849999999998</v>
      </c>
      <c r="AE90">
        <v>39.313569999999999</v>
      </c>
      <c r="AF90">
        <v>119.97572700000001</v>
      </c>
      <c r="AG90">
        <v>19.951104000000001</v>
      </c>
      <c r="AH90">
        <v>16.629283999999998</v>
      </c>
      <c r="AI90">
        <v>1499</v>
      </c>
      <c r="AJ90">
        <v>32.910176999999997</v>
      </c>
      <c r="AK90">
        <v>261</v>
      </c>
      <c r="AL90">
        <v>313</v>
      </c>
      <c r="AM90">
        <v>85.895561999999998</v>
      </c>
      <c r="AN90">
        <v>103.008854</v>
      </c>
      <c r="AO90">
        <v>9</v>
      </c>
      <c r="AP90">
        <v>39756.113877999996</v>
      </c>
      <c r="AQ90">
        <v>13.574279000000001</v>
      </c>
      <c r="AR90">
        <v>96224.650175999996</v>
      </c>
      <c r="AS90">
        <v>32.854827</v>
      </c>
      <c r="AT90">
        <v>0</v>
      </c>
      <c r="AU90">
        <v>0</v>
      </c>
      <c r="AV90">
        <v>0</v>
      </c>
      <c r="AW90">
        <v>0</v>
      </c>
      <c r="AX90">
        <v>292878.27778399998</v>
      </c>
      <c r="AY90">
        <v>100</v>
      </c>
      <c r="AZ90">
        <v>292878.27778399998</v>
      </c>
      <c r="BA90">
        <v>100</v>
      </c>
      <c r="BB90">
        <v>5107.9240149999996</v>
      </c>
      <c r="BC90" t="s">
        <v>1479</v>
      </c>
      <c r="BD90" t="s">
        <v>1479</v>
      </c>
      <c r="BE90" t="s">
        <v>1491</v>
      </c>
      <c r="BF90" t="s">
        <v>1491</v>
      </c>
      <c r="BG90" t="s">
        <v>1474</v>
      </c>
      <c r="BH90" t="s">
        <v>1474</v>
      </c>
      <c r="BI90" t="s">
        <v>1477</v>
      </c>
      <c r="BJ90" t="s">
        <v>1477</v>
      </c>
      <c r="BK90" t="s">
        <v>1494</v>
      </c>
      <c r="BL90" t="s">
        <v>1494</v>
      </c>
      <c r="BM90" t="s">
        <v>1469</v>
      </c>
      <c r="BN90" t="s">
        <v>1469</v>
      </c>
      <c r="BO90" t="s">
        <v>1471</v>
      </c>
      <c r="BP90" t="s">
        <v>1471</v>
      </c>
      <c r="BQ90" t="s">
        <v>1471</v>
      </c>
      <c r="BR90" t="s">
        <v>1471</v>
      </c>
      <c r="BS90" t="s">
        <v>1471</v>
      </c>
      <c r="BT90" t="s">
        <v>1471</v>
      </c>
      <c r="BU90">
        <v>3901.5220039999999</v>
      </c>
      <c r="BV90">
        <v>292878.27778399998</v>
      </c>
    </row>
    <row r="91" spans="1:74" x14ac:dyDescent="0.35">
      <c r="A91">
        <v>14351</v>
      </c>
      <c r="B91" t="s">
        <v>1385</v>
      </c>
      <c r="C91" t="s">
        <v>169</v>
      </c>
      <c r="D91" t="s">
        <v>170</v>
      </c>
      <c r="E91" t="s">
        <v>1592</v>
      </c>
      <c r="F91" t="s">
        <v>1391</v>
      </c>
      <c r="G91" t="s">
        <v>1387</v>
      </c>
      <c r="H91" t="s">
        <v>879</v>
      </c>
      <c r="I91" t="s">
        <v>1587</v>
      </c>
      <c r="J91">
        <v>1725</v>
      </c>
      <c r="K91">
        <v>1730</v>
      </c>
      <c r="L91">
        <v>42</v>
      </c>
      <c r="M91" t="s">
        <v>1468</v>
      </c>
      <c r="N91" t="s">
        <v>169</v>
      </c>
      <c r="O91">
        <v>23.397863000000001</v>
      </c>
      <c r="P91">
        <v>233978.62512400001</v>
      </c>
      <c r="Q91">
        <v>432.00810000000001</v>
      </c>
      <c r="R91">
        <v>249.715665</v>
      </c>
      <c r="S91">
        <v>0</v>
      </c>
      <c r="T91">
        <v>0</v>
      </c>
      <c r="U91">
        <v>0</v>
      </c>
      <c r="V91">
        <v>0</v>
      </c>
      <c r="W91">
        <v>0</v>
      </c>
      <c r="X91">
        <v>0</v>
      </c>
      <c r="Y91">
        <v>0</v>
      </c>
      <c r="Z91">
        <v>0</v>
      </c>
      <c r="AA91">
        <v>88267.897935000001</v>
      </c>
      <c r="AB91">
        <v>8.8267900000000008</v>
      </c>
      <c r="AC91">
        <v>51021.906321000002</v>
      </c>
      <c r="AD91">
        <v>5.1021910000000004</v>
      </c>
      <c r="AE91">
        <v>37.724769000000002</v>
      </c>
      <c r="AF91">
        <v>5.6583819999999996</v>
      </c>
      <c r="AG91">
        <v>0</v>
      </c>
      <c r="AH91">
        <v>0</v>
      </c>
      <c r="AI91">
        <v>1725</v>
      </c>
      <c r="AJ91">
        <v>0</v>
      </c>
      <c r="AK91">
        <v>361</v>
      </c>
      <c r="AL91">
        <v>188</v>
      </c>
      <c r="AM91">
        <v>0</v>
      </c>
      <c r="AN91">
        <v>0</v>
      </c>
      <c r="AO91">
        <v>8</v>
      </c>
      <c r="AP91">
        <v>71803.767508000004</v>
      </c>
      <c r="AQ91">
        <v>30.688174</v>
      </c>
      <c r="AR91">
        <v>0</v>
      </c>
      <c r="AS91">
        <v>0</v>
      </c>
      <c r="AT91">
        <v>0</v>
      </c>
      <c r="AU91">
        <v>0</v>
      </c>
      <c r="AV91">
        <v>0</v>
      </c>
      <c r="AW91">
        <v>0</v>
      </c>
      <c r="AX91">
        <v>233978.62512400001</v>
      </c>
      <c r="AY91">
        <v>100</v>
      </c>
      <c r="AZ91">
        <v>233978.62512400001</v>
      </c>
      <c r="BA91">
        <v>100</v>
      </c>
      <c r="BB91">
        <v>7393.8376340000004</v>
      </c>
      <c r="BC91" t="s">
        <v>1479</v>
      </c>
      <c r="BD91" t="s">
        <v>1491</v>
      </c>
      <c r="BE91" t="s">
        <v>1491</v>
      </c>
      <c r="BF91" t="s">
        <v>1491</v>
      </c>
      <c r="BG91" t="s">
        <v>1474</v>
      </c>
      <c r="BH91" t="s">
        <v>1474</v>
      </c>
      <c r="BI91" t="s">
        <v>1479</v>
      </c>
      <c r="BJ91" t="s">
        <v>1491</v>
      </c>
      <c r="BK91" t="s">
        <v>1491</v>
      </c>
      <c r="BL91" t="s">
        <v>1491</v>
      </c>
      <c r="BM91" t="s">
        <v>1474</v>
      </c>
      <c r="BN91" t="s">
        <v>1474</v>
      </c>
      <c r="BO91" t="s">
        <v>1471</v>
      </c>
      <c r="BP91" t="s">
        <v>1471</v>
      </c>
      <c r="BQ91" t="s">
        <v>1471</v>
      </c>
      <c r="BR91" t="s">
        <v>1471</v>
      </c>
      <c r="BS91" t="s">
        <v>1471</v>
      </c>
      <c r="BT91" t="s">
        <v>1471</v>
      </c>
      <c r="BU91">
        <v>3303.4091979999998</v>
      </c>
      <c r="BV91">
        <v>233978.62512400001</v>
      </c>
    </row>
    <row r="92" spans="1:74" x14ac:dyDescent="0.35">
      <c r="A92">
        <v>14352</v>
      </c>
      <c r="B92" t="s">
        <v>1385</v>
      </c>
      <c r="C92" t="s">
        <v>265</v>
      </c>
      <c r="D92" t="s">
        <v>266</v>
      </c>
      <c r="E92" t="s">
        <v>1593</v>
      </c>
      <c r="F92" t="s">
        <v>1391</v>
      </c>
      <c r="G92" t="s">
        <v>1387</v>
      </c>
      <c r="H92" t="s">
        <v>901</v>
      </c>
      <c r="I92" t="s">
        <v>1594</v>
      </c>
      <c r="J92">
        <v>1653</v>
      </c>
      <c r="K92">
        <v>1652</v>
      </c>
      <c r="L92">
        <v>42</v>
      </c>
      <c r="M92" t="s">
        <v>1468</v>
      </c>
      <c r="N92" t="s">
        <v>265</v>
      </c>
      <c r="O92">
        <v>116.084701</v>
      </c>
      <c r="P92">
        <v>1160847.0053689999</v>
      </c>
      <c r="Q92">
        <v>55214.978486</v>
      </c>
      <c r="R92">
        <v>33423.110463999998</v>
      </c>
      <c r="S92">
        <v>36706.633216000002</v>
      </c>
      <c r="T92">
        <v>22219.511632000002</v>
      </c>
      <c r="U92">
        <v>0</v>
      </c>
      <c r="V92">
        <v>0</v>
      </c>
      <c r="W92">
        <v>0</v>
      </c>
      <c r="X92">
        <v>0</v>
      </c>
      <c r="Y92">
        <v>0</v>
      </c>
      <c r="Z92">
        <v>0</v>
      </c>
      <c r="AA92">
        <v>148578.13692700001</v>
      </c>
      <c r="AB92">
        <v>14.857813999999999</v>
      </c>
      <c r="AC92">
        <v>89938.339544000002</v>
      </c>
      <c r="AD92">
        <v>8.9938339999999997</v>
      </c>
      <c r="AE92">
        <v>12.799113999999999</v>
      </c>
      <c r="AF92">
        <v>1760.5507339999999</v>
      </c>
      <c r="AG92">
        <v>618.50338999999997</v>
      </c>
      <c r="AH92">
        <v>35.131245</v>
      </c>
      <c r="AI92">
        <v>1653</v>
      </c>
      <c r="AJ92">
        <v>8.5829810000000002</v>
      </c>
      <c r="AK92">
        <v>310</v>
      </c>
      <c r="AL92">
        <v>313</v>
      </c>
      <c r="AM92">
        <v>26.607240999999998</v>
      </c>
      <c r="AN92">
        <v>26.864730999999999</v>
      </c>
      <c r="AO92">
        <v>7</v>
      </c>
      <c r="AP92">
        <v>224057.89744100001</v>
      </c>
      <c r="AQ92">
        <v>19.301242999999999</v>
      </c>
      <c r="AR92">
        <v>99506.026658999996</v>
      </c>
      <c r="AS92">
        <v>8.571847</v>
      </c>
      <c r="AT92">
        <v>854331.63785399997</v>
      </c>
      <c r="AU92">
        <v>73.595540999999997</v>
      </c>
      <c r="AV92">
        <v>1160847.0053689999</v>
      </c>
      <c r="AW92">
        <v>100</v>
      </c>
      <c r="AX92">
        <v>1160847.0053689999</v>
      </c>
      <c r="AY92">
        <v>100</v>
      </c>
      <c r="AZ92">
        <v>1160847.0053689999</v>
      </c>
      <c r="BA92">
        <v>100</v>
      </c>
      <c r="BB92">
        <v>1423.0988110000001</v>
      </c>
      <c r="BC92" t="s">
        <v>1477</v>
      </c>
      <c r="BD92" t="s">
        <v>1477</v>
      </c>
      <c r="BE92" t="s">
        <v>1469</v>
      </c>
      <c r="BF92" t="s">
        <v>1469</v>
      </c>
      <c r="BG92" t="s">
        <v>1469</v>
      </c>
      <c r="BH92" t="s">
        <v>1469</v>
      </c>
      <c r="BI92" t="s">
        <v>1479</v>
      </c>
      <c r="BJ92" t="s">
        <v>1479</v>
      </c>
      <c r="BK92" t="s">
        <v>1474</v>
      </c>
      <c r="BL92" t="s">
        <v>1474</v>
      </c>
      <c r="BM92" t="s">
        <v>1474</v>
      </c>
      <c r="BN92" t="s">
        <v>1474</v>
      </c>
      <c r="BO92" t="s">
        <v>1471</v>
      </c>
      <c r="BP92" t="s">
        <v>1471</v>
      </c>
      <c r="BQ92" t="s">
        <v>1471</v>
      </c>
      <c r="BR92" t="s">
        <v>1471</v>
      </c>
      <c r="BS92" t="s">
        <v>1471</v>
      </c>
      <c r="BT92" t="s">
        <v>1471</v>
      </c>
      <c r="BU92">
        <v>7025.1762939999999</v>
      </c>
      <c r="BV92">
        <v>1160847.0053689999</v>
      </c>
    </row>
    <row r="93" spans="1:74" x14ac:dyDescent="0.35">
      <c r="A93">
        <v>14353</v>
      </c>
      <c r="B93" t="s">
        <v>1385</v>
      </c>
      <c r="C93" t="s">
        <v>281</v>
      </c>
      <c r="D93" t="s">
        <v>282</v>
      </c>
      <c r="E93" t="s">
        <v>1595</v>
      </c>
      <c r="F93" t="s">
        <v>1391</v>
      </c>
      <c r="G93" t="s">
        <v>1387</v>
      </c>
      <c r="H93" t="s">
        <v>901</v>
      </c>
      <c r="I93" t="s">
        <v>1594</v>
      </c>
      <c r="J93">
        <v>1465</v>
      </c>
      <c r="K93">
        <v>1462</v>
      </c>
      <c r="L93">
        <v>42</v>
      </c>
      <c r="M93" t="s">
        <v>1468</v>
      </c>
      <c r="N93" t="s">
        <v>281</v>
      </c>
      <c r="O93">
        <v>109.771862</v>
      </c>
      <c r="P93">
        <v>1097718.6218940001</v>
      </c>
      <c r="Q93">
        <v>45873.052813000002</v>
      </c>
      <c r="R93">
        <v>31376.917109000002</v>
      </c>
      <c r="S93">
        <v>45873.052813000002</v>
      </c>
      <c r="T93">
        <v>31376.917109000002</v>
      </c>
      <c r="U93">
        <v>0</v>
      </c>
      <c r="V93">
        <v>0</v>
      </c>
      <c r="W93">
        <v>0</v>
      </c>
      <c r="X93">
        <v>0</v>
      </c>
      <c r="Y93">
        <v>0</v>
      </c>
      <c r="Z93">
        <v>0</v>
      </c>
      <c r="AA93">
        <v>165174.23804200001</v>
      </c>
      <c r="AB93">
        <v>16.517423999999998</v>
      </c>
      <c r="AC93">
        <v>112978.274995</v>
      </c>
      <c r="AD93">
        <v>11.297827</v>
      </c>
      <c r="AE93">
        <v>15.047046999999999</v>
      </c>
      <c r="AF93">
        <v>4307.5696879999996</v>
      </c>
      <c r="AG93">
        <v>449.16339399999998</v>
      </c>
      <c r="AH93">
        <v>10.427303999999999</v>
      </c>
      <c r="AI93">
        <v>1465</v>
      </c>
      <c r="AJ93">
        <v>46.875385999999999</v>
      </c>
      <c r="AK93">
        <v>266</v>
      </c>
      <c r="AL93">
        <v>337</v>
      </c>
      <c r="AM93">
        <v>124.68852800000001</v>
      </c>
      <c r="AN93">
        <v>157.97005200000001</v>
      </c>
      <c r="AO93">
        <v>9</v>
      </c>
      <c r="AP93">
        <v>481532.715233</v>
      </c>
      <c r="AQ93">
        <v>43.866680000000002</v>
      </c>
      <c r="AR93">
        <v>514267.41785299999</v>
      </c>
      <c r="AS93">
        <v>46.848747000000003</v>
      </c>
      <c r="AT93">
        <v>1092650.3431239999</v>
      </c>
      <c r="AU93">
        <v>99.538290000000003</v>
      </c>
      <c r="AV93">
        <v>1097718.6218940001</v>
      </c>
      <c r="AW93">
        <v>100</v>
      </c>
      <c r="AX93">
        <v>1097718.6218940001</v>
      </c>
      <c r="AY93">
        <v>100</v>
      </c>
      <c r="AZ93">
        <v>1097718.6218940001</v>
      </c>
      <c r="BA93">
        <v>100</v>
      </c>
      <c r="BB93">
        <v>1331.8531479999999</v>
      </c>
      <c r="BC93" t="s">
        <v>1477</v>
      </c>
      <c r="BD93" t="s">
        <v>1477</v>
      </c>
      <c r="BE93" t="s">
        <v>1469</v>
      </c>
      <c r="BF93" t="s">
        <v>1469</v>
      </c>
      <c r="BG93" t="s">
        <v>1469</v>
      </c>
      <c r="BH93" t="s">
        <v>1469</v>
      </c>
      <c r="BI93" t="s">
        <v>1477</v>
      </c>
      <c r="BJ93" t="s">
        <v>1477</v>
      </c>
      <c r="BK93" t="s">
        <v>1469</v>
      </c>
      <c r="BL93" t="s">
        <v>1469</v>
      </c>
      <c r="BM93" t="s">
        <v>1469</v>
      </c>
      <c r="BN93" t="s">
        <v>1469</v>
      </c>
      <c r="BO93" t="s">
        <v>1471</v>
      </c>
      <c r="BP93" t="s">
        <v>1471</v>
      </c>
      <c r="BQ93" t="s">
        <v>1471</v>
      </c>
      <c r="BR93" t="s">
        <v>1471</v>
      </c>
      <c r="BS93" t="s">
        <v>1471</v>
      </c>
      <c r="BT93" t="s">
        <v>1471</v>
      </c>
      <c r="BU93">
        <v>5863.6907119999996</v>
      </c>
      <c r="BV93">
        <v>1097718.6218940001</v>
      </c>
    </row>
    <row r="94" spans="1:74" x14ac:dyDescent="0.35">
      <c r="A94">
        <v>14354</v>
      </c>
      <c r="B94" t="s">
        <v>1385</v>
      </c>
      <c r="C94" t="s">
        <v>261</v>
      </c>
      <c r="D94" t="s">
        <v>262</v>
      </c>
      <c r="E94" t="s">
        <v>1596</v>
      </c>
      <c r="F94" t="s">
        <v>1391</v>
      </c>
      <c r="G94" t="s">
        <v>1387</v>
      </c>
      <c r="H94" t="s">
        <v>901</v>
      </c>
      <c r="I94" t="s">
        <v>1594</v>
      </c>
      <c r="J94">
        <v>1468</v>
      </c>
      <c r="K94">
        <v>1469</v>
      </c>
      <c r="L94">
        <v>42</v>
      </c>
      <c r="M94" t="s">
        <v>1468</v>
      </c>
      <c r="N94" t="s">
        <v>261</v>
      </c>
      <c r="O94">
        <v>59.849592000000001</v>
      </c>
      <c r="P94">
        <v>598495.92482399999</v>
      </c>
      <c r="Q94">
        <v>2099.20118</v>
      </c>
      <c r="R94">
        <v>1429.000123</v>
      </c>
      <c r="S94">
        <v>0</v>
      </c>
      <c r="T94">
        <v>0</v>
      </c>
      <c r="U94">
        <v>0</v>
      </c>
      <c r="V94">
        <v>0</v>
      </c>
      <c r="W94">
        <v>0</v>
      </c>
      <c r="X94">
        <v>0</v>
      </c>
      <c r="Y94">
        <v>0</v>
      </c>
      <c r="Z94">
        <v>0</v>
      </c>
      <c r="AA94">
        <v>159959.86951799999</v>
      </c>
      <c r="AB94">
        <v>15.995987</v>
      </c>
      <c r="AC94">
        <v>108890.31281</v>
      </c>
      <c r="AD94">
        <v>10.889030999999999</v>
      </c>
      <c r="AE94">
        <v>26.726977000000002</v>
      </c>
      <c r="AF94">
        <v>2065.395653</v>
      </c>
      <c r="AG94">
        <v>22.002526</v>
      </c>
      <c r="AH94">
        <v>1.065294</v>
      </c>
      <c r="AI94">
        <v>1468</v>
      </c>
      <c r="AJ94">
        <v>0</v>
      </c>
      <c r="AK94">
        <v>267</v>
      </c>
      <c r="AL94">
        <v>321</v>
      </c>
      <c r="AM94">
        <v>0</v>
      </c>
      <c r="AN94">
        <v>0</v>
      </c>
      <c r="AO94">
        <v>8</v>
      </c>
      <c r="AP94">
        <v>38364.835303</v>
      </c>
      <c r="AQ94">
        <v>6.4102079999999999</v>
      </c>
      <c r="AR94">
        <v>0</v>
      </c>
      <c r="AS94">
        <v>0</v>
      </c>
      <c r="AT94">
        <v>33085.231358999998</v>
      </c>
      <c r="AU94">
        <v>5.5280630000000004</v>
      </c>
      <c r="AV94">
        <v>598495.92482399999</v>
      </c>
      <c r="AW94">
        <v>100</v>
      </c>
      <c r="AX94">
        <v>598495.92482399999</v>
      </c>
      <c r="AY94">
        <v>100</v>
      </c>
      <c r="AZ94">
        <v>598495.92482399999</v>
      </c>
      <c r="BA94">
        <v>100</v>
      </c>
      <c r="BB94">
        <v>2454.4862389999998</v>
      </c>
      <c r="BC94" t="s">
        <v>1477</v>
      </c>
      <c r="BD94" t="s">
        <v>1494</v>
      </c>
      <c r="BE94" t="s">
        <v>1477</v>
      </c>
      <c r="BF94" t="s">
        <v>1469</v>
      </c>
      <c r="BG94" t="s">
        <v>1469</v>
      </c>
      <c r="BH94" t="s">
        <v>1469</v>
      </c>
      <c r="BI94" t="s">
        <v>1479</v>
      </c>
      <c r="BJ94" t="s">
        <v>1491</v>
      </c>
      <c r="BK94" t="s">
        <v>1479</v>
      </c>
      <c r="BL94" t="s">
        <v>1474</v>
      </c>
      <c r="BM94" t="s">
        <v>1474</v>
      </c>
      <c r="BN94" t="s">
        <v>1474</v>
      </c>
      <c r="BO94" t="s">
        <v>1471</v>
      </c>
      <c r="BP94" t="s">
        <v>1471</v>
      </c>
      <c r="BQ94" t="s">
        <v>1471</v>
      </c>
      <c r="BR94" t="s">
        <v>1471</v>
      </c>
      <c r="BS94" t="s">
        <v>1471</v>
      </c>
      <c r="BT94" t="s">
        <v>1471</v>
      </c>
      <c r="BU94">
        <v>6021.4809489999998</v>
      </c>
      <c r="BV94">
        <v>598495.92482399999</v>
      </c>
    </row>
    <row r="95" spans="1:74" x14ac:dyDescent="0.35">
      <c r="A95">
        <v>14355</v>
      </c>
      <c r="B95" t="s">
        <v>1385</v>
      </c>
      <c r="C95" t="s">
        <v>291</v>
      </c>
      <c r="D95" t="s">
        <v>292</v>
      </c>
      <c r="E95" t="s">
        <v>1597</v>
      </c>
      <c r="F95" t="s">
        <v>1391</v>
      </c>
      <c r="G95" t="s">
        <v>1387</v>
      </c>
      <c r="H95" t="s">
        <v>987</v>
      </c>
      <c r="I95" t="s">
        <v>1589</v>
      </c>
      <c r="J95">
        <v>1371</v>
      </c>
      <c r="K95">
        <v>1370</v>
      </c>
      <c r="L95">
        <v>42</v>
      </c>
      <c r="M95" t="s">
        <v>1468</v>
      </c>
      <c r="N95" t="s">
        <v>291</v>
      </c>
      <c r="O95">
        <v>50.090560000000004</v>
      </c>
      <c r="P95">
        <v>500905.59658200003</v>
      </c>
      <c r="Q95">
        <v>9002.7098299999998</v>
      </c>
      <c r="R95">
        <v>6571.3210440000003</v>
      </c>
      <c r="S95">
        <v>0</v>
      </c>
      <c r="T95">
        <v>0</v>
      </c>
      <c r="U95">
        <v>0</v>
      </c>
      <c r="V95">
        <v>0</v>
      </c>
      <c r="W95">
        <v>0</v>
      </c>
      <c r="X95">
        <v>0</v>
      </c>
      <c r="Y95">
        <v>0</v>
      </c>
      <c r="Z95">
        <v>0</v>
      </c>
      <c r="AA95">
        <v>134124.40281100001</v>
      </c>
      <c r="AB95">
        <v>13.41244</v>
      </c>
      <c r="AC95">
        <v>97901.023950000003</v>
      </c>
      <c r="AD95">
        <v>9.7901019999999992</v>
      </c>
      <c r="AE95">
        <v>26.776382999999999</v>
      </c>
      <c r="AF95">
        <v>1122.1282409999999</v>
      </c>
      <c r="AG95">
        <v>256.130786</v>
      </c>
      <c r="AH95">
        <v>22.825447</v>
      </c>
      <c r="AI95">
        <v>1371</v>
      </c>
      <c r="AJ95">
        <v>0</v>
      </c>
      <c r="AK95">
        <v>230</v>
      </c>
      <c r="AL95">
        <v>398</v>
      </c>
      <c r="AM95">
        <v>0</v>
      </c>
      <c r="AN95">
        <v>0</v>
      </c>
      <c r="AO95">
        <v>3</v>
      </c>
      <c r="AP95">
        <v>1904.210302</v>
      </c>
      <c r="AQ95">
        <v>0.38015399999999999</v>
      </c>
      <c r="AR95">
        <v>0</v>
      </c>
      <c r="AS95">
        <v>0</v>
      </c>
      <c r="AT95">
        <v>0</v>
      </c>
      <c r="AU95">
        <v>0</v>
      </c>
      <c r="AV95">
        <v>397223.57279300003</v>
      </c>
      <c r="AW95">
        <v>79.301085</v>
      </c>
      <c r="AX95">
        <v>500905.59658200003</v>
      </c>
      <c r="AY95">
        <v>100</v>
      </c>
      <c r="AZ95">
        <v>500905.59658200003</v>
      </c>
      <c r="BA95">
        <v>100</v>
      </c>
      <c r="BB95">
        <v>2735.046284</v>
      </c>
      <c r="BC95" t="s">
        <v>1491</v>
      </c>
      <c r="BD95" t="s">
        <v>1491</v>
      </c>
      <c r="BE95" t="s">
        <v>1491</v>
      </c>
      <c r="BF95" t="s">
        <v>1474</v>
      </c>
      <c r="BG95" t="s">
        <v>1474</v>
      </c>
      <c r="BH95" t="s">
        <v>1474</v>
      </c>
      <c r="BI95" t="s">
        <v>1491</v>
      </c>
      <c r="BJ95" t="s">
        <v>1491</v>
      </c>
      <c r="BK95" t="s">
        <v>1491</v>
      </c>
      <c r="BL95" t="s">
        <v>1474</v>
      </c>
      <c r="BM95" t="s">
        <v>1474</v>
      </c>
      <c r="BN95" t="s">
        <v>1474</v>
      </c>
      <c r="BO95" t="s">
        <v>1471</v>
      </c>
      <c r="BP95" t="s">
        <v>1471</v>
      </c>
      <c r="BQ95" t="s">
        <v>1471</v>
      </c>
      <c r="BR95" t="s">
        <v>1471</v>
      </c>
      <c r="BS95" t="s">
        <v>1471</v>
      </c>
      <c r="BT95" t="s">
        <v>1471</v>
      </c>
      <c r="BU95">
        <v>5128.1783070000001</v>
      </c>
      <c r="BV95">
        <v>500905.59658200003</v>
      </c>
    </row>
    <row r="96" spans="1:74" x14ac:dyDescent="0.35">
      <c r="A96">
        <v>14356</v>
      </c>
      <c r="B96" t="s">
        <v>1385</v>
      </c>
      <c r="C96" t="s">
        <v>337</v>
      </c>
      <c r="D96" t="s">
        <v>338</v>
      </c>
      <c r="E96" t="s">
        <v>1598</v>
      </c>
      <c r="F96" t="s">
        <v>1391</v>
      </c>
      <c r="G96" t="s">
        <v>1387</v>
      </c>
      <c r="H96" t="s">
        <v>987</v>
      </c>
      <c r="I96" t="s">
        <v>1589</v>
      </c>
      <c r="J96">
        <v>1426</v>
      </c>
      <c r="K96">
        <v>1426</v>
      </c>
      <c r="L96">
        <v>42</v>
      </c>
      <c r="M96" t="s">
        <v>1468</v>
      </c>
      <c r="N96" t="s">
        <v>337</v>
      </c>
      <c r="O96">
        <v>30.198454000000002</v>
      </c>
      <c r="P96">
        <v>301984.53915199998</v>
      </c>
      <c r="Q96">
        <v>836.61940000000004</v>
      </c>
      <c r="R96">
        <v>586.68962099999999</v>
      </c>
      <c r="S96">
        <v>0</v>
      </c>
      <c r="T96">
        <v>0</v>
      </c>
      <c r="U96">
        <v>0</v>
      </c>
      <c r="V96">
        <v>0</v>
      </c>
      <c r="W96">
        <v>0</v>
      </c>
      <c r="X96">
        <v>0</v>
      </c>
      <c r="Y96">
        <v>0</v>
      </c>
      <c r="Z96">
        <v>0</v>
      </c>
      <c r="AA96">
        <v>137092.747176</v>
      </c>
      <c r="AB96">
        <v>13.709275</v>
      </c>
      <c r="AC96">
        <v>96137.971372</v>
      </c>
      <c r="AD96">
        <v>9.6137969999999999</v>
      </c>
      <c r="AE96">
        <v>45.397272999999998</v>
      </c>
      <c r="AF96">
        <v>273.538613</v>
      </c>
      <c r="AG96">
        <v>230.27757199999999</v>
      </c>
      <c r="AH96">
        <v>84.184667000000005</v>
      </c>
      <c r="AI96">
        <v>1426</v>
      </c>
      <c r="AJ96">
        <v>0</v>
      </c>
      <c r="AK96">
        <v>274</v>
      </c>
      <c r="AL96">
        <v>374</v>
      </c>
      <c r="AM96">
        <v>0</v>
      </c>
      <c r="AN96">
        <v>0</v>
      </c>
      <c r="AO96">
        <v>7</v>
      </c>
      <c r="AP96">
        <v>0</v>
      </c>
      <c r="AQ96">
        <v>0</v>
      </c>
      <c r="AR96">
        <v>0</v>
      </c>
      <c r="AS96">
        <v>0</v>
      </c>
      <c r="AT96">
        <v>0</v>
      </c>
      <c r="AU96">
        <v>0</v>
      </c>
      <c r="AV96">
        <v>6641.0032689999998</v>
      </c>
      <c r="AW96">
        <v>2.1991200000000002</v>
      </c>
      <c r="AX96">
        <v>301984.53915199998</v>
      </c>
      <c r="AY96">
        <v>100</v>
      </c>
      <c r="AZ96">
        <v>301984.53915199998</v>
      </c>
      <c r="BA96">
        <v>100</v>
      </c>
      <c r="BB96">
        <v>4722.0960379999997</v>
      </c>
      <c r="BC96" t="s">
        <v>1491</v>
      </c>
      <c r="BD96" t="s">
        <v>1491</v>
      </c>
      <c r="BE96" t="s">
        <v>1491</v>
      </c>
      <c r="BF96" t="s">
        <v>1491</v>
      </c>
      <c r="BG96" t="s">
        <v>1474</v>
      </c>
      <c r="BH96" t="s">
        <v>1474</v>
      </c>
      <c r="BI96" t="s">
        <v>1491</v>
      </c>
      <c r="BJ96" t="s">
        <v>1491</v>
      </c>
      <c r="BK96" t="s">
        <v>1491</v>
      </c>
      <c r="BL96" t="s">
        <v>1491</v>
      </c>
      <c r="BM96" t="s">
        <v>1474</v>
      </c>
      <c r="BN96" t="s">
        <v>1474</v>
      </c>
      <c r="BO96" t="s">
        <v>1471</v>
      </c>
      <c r="BP96" t="s">
        <v>1471</v>
      </c>
      <c r="BQ96" t="s">
        <v>1471</v>
      </c>
      <c r="BR96" t="s">
        <v>1471</v>
      </c>
      <c r="BS96" t="s">
        <v>1471</v>
      </c>
      <c r="BT96" t="s">
        <v>1471</v>
      </c>
      <c r="BU96">
        <v>4520.7442529999998</v>
      </c>
      <c r="BV96">
        <v>301984.53915199998</v>
      </c>
    </row>
    <row r="97" spans="1:74" x14ac:dyDescent="0.35">
      <c r="A97">
        <v>14357</v>
      </c>
      <c r="B97" t="s">
        <v>1385</v>
      </c>
      <c r="C97" t="s">
        <v>186</v>
      </c>
      <c r="D97" t="s">
        <v>187</v>
      </c>
      <c r="E97" t="s">
        <v>1599</v>
      </c>
      <c r="F97" t="s">
        <v>1391</v>
      </c>
      <c r="G97" t="s">
        <v>1387</v>
      </c>
      <c r="H97" t="s">
        <v>987</v>
      </c>
      <c r="I97" t="s">
        <v>1589</v>
      </c>
      <c r="J97">
        <v>1381</v>
      </c>
      <c r="K97">
        <v>1378</v>
      </c>
      <c r="L97">
        <v>42</v>
      </c>
      <c r="M97" t="s">
        <v>1468</v>
      </c>
      <c r="N97" t="s">
        <v>186</v>
      </c>
      <c r="O97">
        <v>41.394931999999997</v>
      </c>
      <c r="P97">
        <v>413949.32098999998</v>
      </c>
      <c r="Q97">
        <v>39.801400000000001</v>
      </c>
      <c r="R97">
        <v>28.883454</v>
      </c>
      <c r="S97">
        <v>0</v>
      </c>
      <c r="T97">
        <v>0</v>
      </c>
      <c r="U97">
        <v>0</v>
      </c>
      <c r="V97">
        <v>0</v>
      </c>
      <c r="W97">
        <v>0</v>
      </c>
      <c r="X97">
        <v>0</v>
      </c>
      <c r="Y97">
        <v>0</v>
      </c>
      <c r="Z97">
        <v>0</v>
      </c>
      <c r="AA97">
        <v>96532.400051999997</v>
      </c>
      <c r="AB97">
        <v>9.6532400000000003</v>
      </c>
      <c r="AC97">
        <v>70052.539950999999</v>
      </c>
      <c r="AD97">
        <v>7.0052539999999999</v>
      </c>
      <c r="AE97">
        <v>23.319859999999998</v>
      </c>
      <c r="AF97">
        <v>92.521799000000001</v>
      </c>
      <c r="AG97">
        <v>34.639752000000001</v>
      </c>
      <c r="AH97">
        <v>37.439557000000001</v>
      </c>
      <c r="AI97">
        <v>1381</v>
      </c>
      <c r="AJ97">
        <v>0</v>
      </c>
      <c r="AK97">
        <v>234</v>
      </c>
      <c r="AL97">
        <v>335</v>
      </c>
      <c r="AM97">
        <v>0</v>
      </c>
      <c r="AN97">
        <v>0</v>
      </c>
      <c r="AO97">
        <v>7</v>
      </c>
      <c r="AP97">
        <v>0</v>
      </c>
      <c r="AQ97">
        <v>0</v>
      </c>
      <c r="AR97">
        <v>0</v>
      </c>
      <c r="AS97">
        <v>0</v>
      </c>
      <c r="AT97">
        <v>0</v>
      </c>
      <c r="AU97">
        <v>0</v>
      </c>
      <c r="AV97">
        <v>110997.29379700001</v>
      </c>
      <c r="AW97">
        <v>26.814222999999998</v>
      </c>
      <c r="AX97">
        <v>413949.32098999998</v>
      </c>
      <c r="AY97">
        <v>100</v>
      </c>
      <c r="AZ97">
        <v>413949.32098999998</v>
      </c>
      <c r="BA97">
        <v>100</v>
      </c>
      <c r="BB97">
        <v>3328.9099249999999</v>
      </c>
      <c r="BC97" t="s">
        <v>1491</v>
      </c>
      <c r="BD97" t="s">
        <v>1491</v>
      </c>
      <c r="BE97" t="s">
        <v>1491</v>
      </c>
      <c r="BF97" t="s">
        <v>1479</v>
      </c>
      <c r="BG97" t="s">
        <v>1474</v>
      </c>
      <c r="BH97" t="s">
        <v>1474</v>
      </c>
      <c r="BI97" t="s">
        <v>1491</v>
      </c>
      <c r="BJ97" t="s">
        <v>1491</v>
      </c>
      <c r="BK97" t="s">
        <v>1491</v>
      </c>
      <c r="BL97" t="s">
        <v>1479</v>
      </c>
      <c r="BM97" t="s">
        <v>1474</v>
      </c>
      <c r="BN97" t="s">
        <v>1474</v>
      </c>
      <c r="BO97" t="s">
        <v>1471</v>
      </c>
      <c r="BP97" t="s">
        <v>1471</v>
      </c>
      <c r="BQ97" t="s">
        <v>1471</v>
      </c>
      <c r="BR97" t="s">
        <v>1471</v>
      </c>
      <c r="BS97" t="s">
        <v>1471</v>
      </c>
      <c r="BT97" t="s">
        <v>1471</v>
      </c>
      <c r="BU97">
        <v>4885.9078410000002</v>
      </c>
      <c r="BV97">
        <v>413949.32098999998</v>
      </c>
    </row>
    <row r="98" spans="1:74" x14ac:dyDescent="0.35">
      <c r="A98">
        <v>14358</v>
      </c>
      <c r="B98" t="s">
        <v>1385</v>
      </c>
      <c r="C98" t="s">
        <v>149</v>
      </c>
      <c r="D98" t="s">
        <v>150</v>
      </c>
      <c r="E98" t="s">
        <v>1600</v>
      </c>
      <c r="F98" t="s">
        <v>1391</v>
      </c>
      <c r="G98" t="s">
        <v>1387</v>
      </c>
      <c r="H98" t="s">
        <v>901</v>
      </c>
      <c r="I98" t="s">
        <v>1594</v>
      </c>
      <c r="J98">
        <v>1638</v>
      </c>
      <c r="K98">
        <v>1633</v>
      </c>
      <c r="L98">
        <v>42</v>
      </c>
      <c r="M98" t="s">
        <v>1468</v>
      </c>
      <c r="N98" t="s">
        <v>149</v>
      </c>
      <c r="O98">
        <v>50.522610999999998</v>
      </c>
      <c r="P98">
        <v>505226.108565</v>
      </c>
      <c r="Q98">
        <v>23722.084867000001</v>
      </c>
      <c r="R98">
        <v>14526.690059</v>
      </c>
      <c r="S98">
        <v>0</v>
      </c>
      <c r="T98">
        <v>0</v>
      </c>
      <c r="U98">
        <v>0</v>
      </c>
      <c r="V98">
        <v>0</v>
      </c>
      <c r="W98">
        <v>19863.899084000001</v>
      </c>
      <c r="X98">
        <v>12164.053328</v>
      </c>
      <c r="Y98">
        <v>0</v>
      </c>
      <c r="Z98">
        <v>0</v>
      </c>
      <c r="AA98">
        <v>145873.67234200001</v>
      </c>
      <c r="AB98">
        <v>14.587367</v>
      </c>
      <c r="AC98">
        <v>89328.641973000005</v>
      </c>
      <c r="AD98">
        <v>8.9328640000000004</v>
      </c>
      <c r="AE98">
        <v>28.872948000000001</v>
      </c>
      <c r="AF98">
        <v>1765.783719</v>
      </c>
      <c r="AG98">
        <v>1136.649095</v>
      </c>
      <c r="AH98">
        <v>64.370799000000005</v>
      </c>
      <c r="AI98">
        <v>1638</v>
      </c>
      <c r="AJ98">
        <v>57.795653000000001</v>
      </c>
      <c r="AK98">
        <v>308</v>
      </c>
      <c r="AL98">
        <v>391</v>
      </c>
      <c r="AM98">
        <v>178.01061100000001</v>
      </c>
      <c r="AN98">
        <v>225.98100199999999</v>
      </c>
      <c r="AO98">
        <v>8</v>
      </c>
      <c r="AP98">
        <v>244989.13821599999</v>
      </c>
      <c r="AQ98">
        <v>48.490988999999999</v>
      </c>
      <c r="AR98">
        <v>291884.69617800001</v>
      </c>
      <c r="AS98">
        <v>57.773082000000002</v>
      </c>
      <c r="AT98">
        <v>476459.26999100001</v>
      </c>
      <c r="AU98">
        <v>94.306145999999998</v>
      </c>
      <c r="AV98">
        <v>505226.108565</v>
      </c>
      <c r="AW98">
        <v>100</v>
      </c>
      <c r="AX98">
        <v>505226.108565</v>
      </c>
      <c r="AY98">
        <v>100</v>
      </c>
      <c r="AZ98">
        <v>505226.108565</v>
      </c>
      <c r="BA98">
        <v>100</v>
      </c>
      <c r="BB98">
        <v>3232.2161660000002</v>
      </c>
      <c r="BC98" t="s">
        <v>1479</v>
      </c>
      <c r="BD98" t="s">
        <v>1474</v>
      </c>
      <c r="BE98" t="s">
        <v>1474</v>
      </c>
      <c r="BF98" t="s">
        <v>1474</v>
      </c>
      <c r="BG98" t="s">
        <v>1474</v>
      </c>
      <c r="BH98" t="s">
        <v>1474</v>
      </c>
      <c r="BI98" t="s">
        <v>1479</v>
      </c>
      <c r="BJ98" t="s">
        <v>1474</v>
      </c>
      <c r="BK98" t="s">
        <v>1474</v>
      </c>
      <c r="BL98" t="s">
        <v>1474</v>
      </c>
      <c r="BM98" t="s">
        <v>1474</v>
      </c>
      <c r="BN98" t="s">
        <v>1474</v>
      </c>
      <c r="BO98" t="s">
        <v>1471</v>
      </c>
      <c r="BP98" t="s">
        <v>1471</v>
      </c>
      <c r="BQ98" t="s">
        <v>1471</v>
      </c>
      <c r="BR98" t="s">
        <v>1471</v>
      </c>
      <c r="BS98" t="s">
        <v>1471</v>
      </c>
      <c r="BT98" t="s">
        <v>1471</v>
      </c>
      <c r="BU98">
        <v>4709.5324469999996</v>
      </c>
      <c r="BV98">
        <v>505226.108565</v>
      </c>
    </row>
    <row r="99" spans="1:74" x14ac:dyDescent="0.35">
      <c r="A99">
        <v>14359</v>
      </c>
      <c r="B99" t="s">
        <v>1385</v>
      </c>
      <c r="C99" t="s">
        <v>293</v>
      </c>
      <c r="D99" t="s">
        <v>294</v>
      </c>
      <c r="E99" t="s">
        <v>1601</v>
      </c>
      <c r="F99" t="s">
        <v>1391</v>
      </c>
      <c r="G99" t="s">
        <v>1387</v>
      </c>
      <c r="H99" t="s">
        <v>879</v>
      </c>
      <c r="I99" t="s">
        <v>1587</v>
      </c>
      <c r="J99">
        <v>1622</v>
      </c>
      <c r="K99">
        <v>1618</v>
      </c>
      <c r="L99">
        <v>42</v>
      </c>
      <c r="M99" t="s">
        <v>1468</v>
      </c>
      <c r="N99" t="s">
        <v>293</v>
      </c>
      <c r="O99">
        <v>44.141491000000002</v>
      </c>
      <c r="P99">
        <v>441414.905119</v>
      </c>
      <c r="Q99">
        <v>74463.342092999999</v>
      </c>
      <c r="R99">
        <v>46021.843073999997</v>
      </c>
      <c r="S99">
        <v>89641.372149999996</v>
      </c>
      <c r="T99">
        <v>55402.578585000003</v>
      </c>
      <c r="U99">
        <v>52347.593234</v>
      </c>
      <c r="V99">
        <v>32353.271466999999</v>
      </c>
      <c r="W99">
        <v>0</v>
      </c>
      <c r="X99">
        <v>0</v>
      </c>
      <c r="Y99">
        <v>0</v>
      </c>
      <c r="Z99">
        <v>0</v>
      </c>
      <c r="AA99">
        <v>128687.16815899999</v>
      </c>
      <c r="AB99">
        <v>12.868717</v>
      </c>
      <c r="AC99">
        <v>79534.714561000001</v>
      </c>
      <c r="AD99">
        <v>7.9534710000000004</v>
      </c>
      <c r="AE99">
        <v>29.153334999999998</v>
      </c>
      <c r="AF99">
        <v>1047.2790689999999</v>
      </c>
      <c r="AG99">
        <v>362.11287800000002</v>
      </c>
      <c r="AH99">
        <v>34.576540999999999</v>
      </c>
      <c r="AI99">
        <v>1622</v>
      </c>
      <c r="AJ99">
        <v>91.296036999999998</v>
      </c>
      <c r="AK99">
        <v>307</v>
      </c>
      <c r="AL99">
        <v>281</v>
      </c>
      <c r="AM99">
        <v>280.27883400000002</v>
      </c>
      <c r="AN99">
        <v>256.54186499999997</v>
      </c>
      <c r="AO99">
        <v>8</v>
      </c>
      <c r="AP99">
        <v>333036.711733</v>
      </c>
      <c r="AQ99">
        <v>75.447546000000003</v>
      </c>
      <c r="AR99">
        <v>402861.72912999999</v>
      </c>
      <c r="AS99">
        <v>91.266000000000005</v>
      </c>
      <c r="AT99">
        <v>0</v>
      </c>
      <c r="AU99">
        <v>0</v>
      </c>
      <c r="AV99">
        <v>43807.144762000004</v>
      </c>
      <c r="AW99">
        <v>9.9242559999999997</v>
      </c>
      <c r="AX99">
        <v>441414.905119</v>
      </c>
      <c r="AY99">
        <v>100</v>
      </c>
      <c r="AZ99">
        <v>441414.905119</v>
      </c>
      <c r="BA99">
        <v>100</v>
      </c>
      <c r="BB99">
        <v>3665.4856089999998</v>
      </c>
      <c r="BC99" t="s">
        <v>1474</v>
      </c>
      <c r="BD99" t="s">
        <v>1474</v>
      </c>
      <c r="BE99" t="s">
        <v>1491</v>
      </c>
      <c r="BF99" t="s">
        <v>1479</v>
      </c>
      <c r="BG99" t="s">
        <v>1474</v>
      </c>
      <c r="BH99" t="s">
        <v>1474</v>
      </c>
      <c r="BI99" t="s">
        <v>1474</v>
      </c>
      <c r="BJ99" t="s">
        <v>1474</v>
      </c>
      <c r="BK99" t="s">
        <v>1491</v>
      </c>
      <c r="BL99" t="s">
        <v>1479</v>
      </c>
      <c r="BM99" t="s">
        <v>1474</v>
      </c>
      <c r="BN99" t="s">
        <v>1474</v>
      </c>
      <c r="BO99" t="s">
        <v>1471</v>
      </c>
      <c r="BP99" t="s">
        <v>1471</v>
      </c>
      <c r="BQ99" t="s">
        <v>1471</v>
      </c>
      <c r="BR99" t="s">
        <v>1471</v>
      </c>
      <c r="BS99" t="s">
        <v>1471</v>
      </c>
      <c r="BT99" t="s">
        <v>1471</v>
      </c>
      <c r="BU99">
        <v>3982.776492</v>
      </c>
      <c r="BV99">
        <v>441414.905119</v>
      </c>
    </row>
    <row r="100" spans="1:74" x14ac:dyDescent="0.35">
      <c r="A100">
        <v>14360</v>
      </c>
      <c r="B100" t="s">
        <v>1385</v>
      </c>
      <c r="C100" t="s">
        <v>112</v>
      </c>
      <c r="D100" t="s">
        <v>113</v>
      </c>
      <c r="E100" t="s">
        <v>1602</v>
      </c>
      <c r="F100" t="s">
        <v>1391</v>
      </c>
      <c r="G100" t="s">
        <v>1387</v>
      </c>
      <c r="H100" t="s">
        <v>803</v>
      </c>
      <c r="I100" t="s">
        <v>1603</v>
      </c>
      <c r="J100">
        <v>1574</v>
      </c>
      <c r="K100">
        <v>1570</v>
      </c>
      <c r="L100">
        <v>42</v>
      </c>
      <c r="M100" t="s">
        <v>1468</v>
      </c>
      <c r="N100" t="s">
        <v>112</v>
      </c>
      <c r="O100">
        <v>177.130921</v>
      </c>
      <c r="P100">
        <v>1771309.213829</v>
      </c>
      <c r="Q100">
        <v>12915.935215</v>
      </c>
      <c r="R100">
        <v>8226.7103279999992</v>
      </c>
      <c r="S100">
        <v>0</v>
      </c>
      <c r="T100">
        <v>0</v>
      </c>
      <c r="U100">
        <v>0</v>
      </c>
      <c r="V100">
        <v>0</v>
      </c>
      <c r="W100">
        <v>12915.935215</v>
      </c>
      <c r="X100">
        <v>8226.7103279999992</v>
      </c>
      <c r="Y100">
        <v>0</v>
      </c>
      <c r="Z100">
        <v>0</v>
      </c>
      <c r="AA100">
        <v>200614.87448</v>
      </c>
      <c r="AB100">
        <v>20.061487</v>
      </c>
      <c r="AC100">
        <v>127780.174828</v>
      </c>
      <c r="AD100">
        <v>12.778017</v>
      </c>
      <c r="AE100">
        <v>11.325796</v>
      </c>
      <c r="AF100">
        <v>7679.7845109999998</v>
      </c>
      <c r="AG100">
        <v>2887.8504710000002</v>
      </c>
      <c r="AH100">
        <v>37.603274999999996</v>
      </c>
      <c r="AI100">
        <v>1574</v>
      </c>
      <c r="AJ100">
        <v>36.879655</v>
      </c>
      <c r="AK100">
        <v>252</v>
      </c>
      <c r="AL100">
        <v>412</v>
      </c>
      <c r="AM100">
        <v>92.936730999999995</v>
      </c>
      <c r="AN100">
        <v>151.94417999999999</v>
      </c>
      <c r="AO100">
        <v>8</v>
      </c>
      <c r="AP100">
        <v>439411.585273</v>
      </c>
      <c r="AQ100">
        <v>24.807164</v>
      </c>
      <c r="AR100">
        <v>652855.38003799994</v>
      </c>
      <c r="AS100">
        <v>36.857222999999998</v>
      </c>
      <c r="AT100">
        <v>1336827.5139870001</v>
      </c>
      <c r="AU100">
        <v>75.471154999999996</v>
      </c>
      <c r="AV100">
        <v>1771309.213829</v>
      </c>
      <c r="AW100">
        <v>100</v>
      </c>
      <c r="AX100">
        <v>1771309.213829</v>
      </c>
      <c r="AY100">
        <v>100</v>
      </c>
      <c r="AZ100">
        <v>1771309.213829</v>
      </c>
      <c r="BA100">
        <v>100</v>
      </c>
      <c r="BB100">
        <v>886.35004600000002</v>
      </c>
      <c r="BC100" t="s">
        <v>1477</v>
      </c>
      <c r="BD100" t="s">
        <v>1477</v>
      </c>
      <c r="BE100" t="s">
        <v>1469</v>
      </c>
      <c r="BF100" t="s">
        <v>1469</v>
      </c>
      <c r="BG100" t="s">
        <v>1469</v>
      </c>
      <c r="BH100" t="s">
        <v>1469</v>
      </c>
      <c r="BI100" t="s">
        <v>1479</v>
      </c>
      <c r="BJ100" t="s">
        <v>1479</v>
      </c>
      <c r="BK100" t="s">
        <v>1474</v>
      </c>
      <c r="BL100" t="s">
        <v>1474</v>
      </c>
      <c r="BM100" t="s">
        <v>1474</v>
      </c>
      <c r="BN100" t="s">
        <v>1474</v>
      </c>
      <c r="BO100" t="s">
        <v>1471</v>
      </c>
      <c r="BP100" t="s">
        <v>1471</v>
      </c>
      <c r="BQ100" t="s">
        <v>1471</v>
      </c>
      <c r="BR100" t="s">
        <v>1471</v>
      </c>
      <c r="BS100" t="s">
        <v>1471</v>
      </c>
      <c r="BT100" t="s">
        <v>1471</v>
      </c>
      <c r="BU100">
        <v>8698.4398220000003</v>
      </c>
      <c r="BV100">
        <v>1771309.213829</v>
      </c>
    </row>
    <row r="101" spans="1:74" x14ac:dyDescent="0.35">
      <c r="A101">
        <v>14361</v>
      </c>
      <c r="B101" t="s">
        <v>1385</v>
      </c>
      <c r="C101" t="s">
        <v>79</v>
      </c>
      <c r="D101" t="s">
        <v>80</v>
      </c>
      <c r="E101" t="s">
        <v>1604</v>
      </c>
      <c r="F101" t="s">
        <v>1391</v>
      </c>
      <c r="G101" t="s">
        <v>1387</v>
      </c>
      <c r="H101" t="s">
        <v>803</v>
      </c>
      <c r="I101" t="s">
        <v>1603</v>
      </c>
      <c r="J101">
        <v>1505</v>
      </c>
      <c r="K101">
        <v>1506</v>
      </c>
      <c r="L101">
        <v>42</v>
      </c>
      <c r="M101" t="s">
        <v>1468</v>
      </c>
      <c r="N101" t="s">
        <v>79</v>
      </c>
      <c r="O101">
        <v>54.216149999999999</v>
      </c>
      <c r="P101">
        <v>542161.49549700005</v>
      </c>
      <c r="Q101">
        <v>435.882812</v>
      </c>
      <c r="R101">
        <v>289.43081799999999</v>
      </c>
      <c r="S101">
        <v>0</v>
      </c>
      <c r="T101">
        <v>0</v>
      </c>
      <c r="U101">
        <v>0</v>
      </c>
      <c r="V101">
        <v>0</v>
      </c>
      <c r="W101">
        <v>0</v>
      </c>
      <c r="X101">
        <v>0</v>
      </c>
      <c r="Y101">
        <v>0</v>
      </c>
      <c r="Z101">
        <v>0</v>
      </c>
      <c r="AA101">
        <v>141824.196711</v>
      </c>
      <c r="AB101">
        <v>14.18242</v>
      </c>
      <c r="AC101">
        <v>94172.773379999999</v>
      </c>
      <c r="AD101">
        <v>9.4172770000000003</v>
      </c>
      <c r="AE101">
        <v>26.159030999999999</v>
      </c>
      <c r="AF101">
        <v>223.147199</v>
      </c>
      <c r="AG101">
        <v>0</v>
      </c>
      <c r="AH101">
        <v>0</v>
      </c>
      <c r="AI101">
        <v>1505</v>
      </c>
      <c r="AJ101">
        <v>0</v>
      </c>
      <c r="AK101">
        <v>237</v>
      </c>
      <c r="AL101">
        <v>451</v>
      </c>
      <c r="AM101">
        <v>0</v>
      </c>
      <c r="AN101">
        <v>0</v>
      </c>
      <c r="AO101">
        <v>9</v>
      </c>
      <c r="AP101">
        <v>0</v>
      </c>
      <c r="AQ101">
        <v>0</v>
      </c>
      <c r="AR101">
        <v>0</v>
      </c>
      <c r="AS101">
        <v>0</v>
      </c>
      <c r="AT101">
        <v>214326.416409</v>
      </c>
      <c r="AU101">
        <v>39.531840000000003</v>
      </c>
      <c r="AV101">
        <v>542161.49549700005</v>
      </c>
      <c r="AW101">
        <v>100</v>
      </c>
      <c r="AX101">
        <v>542161.49549700005</v>
      </c>
      <c r="AY101">
        <v>100</v>
      </c>
      <c r="AZ101">
        <v>542161.49549700005</v>
      </c>
      <c r="BA101">
        <v>100</v>
      </c>
      <c r="BB101">
        <v>2777.7700920000002</v>
      </c>
      <c r="BC101" t="s">
        <v>1491</v>
      </c>
      <c r="BD101" t="s">
        <v>1491</v>
      </c>
      <c r="BE101" t="s">
        <v>1479</v>
      </c>
      <c r="BF101" t="s">
        <v>1474</v>
      </c>
      <c r="BG101" t="s">
        <v>1474</v>
      </c>
      <c r="BH101" t="s">
        <v>1474</v>
      </c>
      <c r="BI101" t="s">
        <v>1494</v>
      </c>
      <c r="BJ101" t="s">
        <v>1494</v>
      </c>
      <c r="BK101" t="s">
        <v>1477</v>
      </c>
      <c r="BL101" t="s">
        <v>1469</v>
      </c>
      <c r="BM101" t="s">
        <v>1469</v>
      </c>
      <c r="BN101" t="s">
        <v>1469</v>
      </c>
      <c r="BO101" t="s">
        <v>1471</v>
      </c>
      <c r="BP101" t="s">
        <v>1471</v>
      </c>
      <c r="BQ101" t="s">
        <v>1471</v>
      </c>
      <c r="BR101" t="s">
        <v>1471</v>
      </c>
      <c r="BS101" t="s">
        <v>1471</v>
      </c>
      <c r="BT101" t="s">
        <v>1471</v>
      </c>
      <c r="BU101">
        <v>5331.2409340000004</v>
      </c>
      <c r="BV101">
        <v>542161.49549700005</v>
      </c>
    </row>
    <row r="102" spans="1:74" x14ac:dyDescent="0.35">
      <c r="A102">
        <v>14362</v>
      </c>
      <c r="B102" t="s">
        <v>1385</v>
      </c>
      <c r="C102" t="s">
        <v>91</v>
      </c>
      <c r="D102" t="s">
        <v>92</v>
      </c>
      <c r="E102" t="s">
        <v>1605</v>
      </c>
      <c r="F102" t="s">
        <v>1391</v>
      </c>
      <c r="G102" t="s">
        <v>1387</v>
      </c>
      <c r="H102" t="s">
        <v>901</v>
      </c>
      <c r="I102" t="s">
        <v>1594</v>
      </c>
      <c r="J102">
        <v>1601</v>
      </c>
      <c r="K102">
        <v>1601</v>
      </c>
      <c r="L102">
        <v>42</v>
      </c>
      <c r="M102" t="s">
        <v>1468</v>
      </c>
      <c r="N102" t="s">
        <v>91</v>
      </c>
      <c r="O102">
        <v>31.470347</v>
      </c>
      <c r="P102">
        <v>314703.46992200002</v>
      </c>
      <c r="Q102">
        <v>1072.8920599999999</v>
      </c>
      <c r="R102">
        <v>670.13870099999997</v>
      </c>
      <c r="S102">
        <v>0</v>
      </c>
      <c r="T102">
        <v>0</v>
      </c>
      <c r="U102">
        <v>0</v>
      </c>
      <c r="V102">
        <v>0</v>
      </c>
      <c r="W102">
        <v>0</v>
      </c>
      <c r="X102">
        <v>0</v>
      </c>
      <c r="Y102">
        <v>0</v>
      </c>
      <c r="Z102">
        <v>0</v>
      </c>
      <c r="AA102">
        <v>157126.49750200001</v>
      </c>
      <c r="AB102">
        <v>15.71265</v>
      </c>
      <c r="AC102">
        <v>98142.721737999993</v>
      </c>
      <c r="AD102">
        <v>9.8142720000000008</v>
      </c>
      <c r="AE102">
        <v>49.928429000000001</v>
      </c>
      <c r="AF102">
        <v>0</v>
      </c>
      <c r="AG102">
        <v>0</v>
      </c>
      <c r="AH102">
        <v>0</v>
      </c>
      <c r="AI102">
        <v>1601</v>
      </c>
      <c r="AJ102">
        <v>0</v>
      </c>
      <c r="AK102">
        <v>312</v>
      </c>
      <c r="AL102">
        <v>371</v>
      </c>
      <c r="AM102">
        <v>0</v>
      </c>
      <c r="AN102">
        <v>0</v>
      </c>
      <c r="AO102">
        <v>8</v>
      </c>
      <c r="AP102">
        <v>5751.5716050000001</v>
      </c>
      <c r="AQ102">
        <v>1.8276159999999999</v>
      </c>
      <c r="AR102">
        <v>0</v>
      </c>
      <c r="AS102">
        <v>0</v>
      </c>
      <c r="AT102">
        <v>149250.23823700001</v>
      </c>
      <c r="AU102">
        <v>47.425673000000003</v>
      </c>
      <c r="AV102">
        <v>314703.46992200002</v>
      </c>
      <c r="AW102">
        <v>100</v>
      </c>
      <c r="AX102">
        <v>314703.46992200002</v>
      </c>
      <c r="AY102">
        <v>100</v>
      </c>
      <c r="AZ102">
        <v>314703.46992200002</v>
      </c>
      <c r="BA102">
        <v>100</v>
      </c>
      <c r="BB102">
        <v>5087.328716</v>
      </c>
      <c r="BC102" t="s">
        <v>1491</v>
      </c>
      <c r="BD102" t="s">
        <v>1491</v>
      </c>
      <c r="BE102" t="s">
        <v>1479</v>
      </c>
      <c r="BF102" t="s">
        <v>1474</v>
      </c>
      <c r="BG102" t="s">
        <v>1474</v>
      </c>
      <c r="BH102" t="s">
        <v>1474</v>
      </c>
      <c r="BI102" t="s">
        <v>1491</v>
      </c>
      <c r="BJ102" t="s">
        <v>1491</v>
      </c>
      <c r="BK102" t="s">
        <v>1479</v>
      </c>
      <c r="BL102" t="s">
        <v>1474</v>
      </c>
      <c r="BM102" t="s">
        <v>1474</v>
      </c>
      <c r="BN102" t="s">
        <v>1474</v>
      </c>
      <c r="BO102" t="s">
        <v>1471</v>
      </c>
      <c r="BP102" t="s">
        <v>1471</v>
      </c>
      <c r="BQ102" t="s">
        <v>1471</v>
      </c>
      <c r="BR102" t="s">
        <v>1471</v>
      </c>
      <c r="BS102" t="s">
        <v>1471</v>
      </c>
      <c r="BT102" t="s">
        <v>1471</v>
      </c>
      <c r="BU102">
        <v>4220.2593660000002</v>
      </c>
      <c r="BV102">
        <v>314703.46992200002</v>
      </c>
    </row>
    <row r="103" spans="1:74" x14ac:dyDescent="0.35">
      <c r="A103">
        <v>14363</v>
      </c>
      <c r="B103" t="s">
        <v>1385</v>
      </c>
      <c r="C103" t="s">
        <v>279</v>
      </c>
      <c r="D103" t="s">
        <v>280</v>
      </c>
      <c r="E103" t="s">
        <v>1606</v>
      </c>
      <c r="F103" t="s">
        <v>1391</v>
      </c>
      <c r="G103" t="s">
        <v>1387</v>
      </c>
      <c r="H103" t="s">
        <v>803</v>
      </c>
      <c r="I103" t="s">
        <v>1603</v>
      </c>
      <c r="J103">
        <v>1646</v>
      </c>
      <c r="K103">
        <v>1645</v>
      </c>
      <c r="L103">
        <v>42</v>
      </c>
      <c r="M103" t="s">
        <v>1468</v>
      </c>
      <c r="N103" t="s">
        <v>279</v>
      </c>
      <c r="O103">
        <v>51.452618000000001</v>
      </c>
      <c r="P103">
        <v>514526.17959299998</v>
      </c>
      <c r="Q103">
        <v>23785.904050000001</v>
      </c>
      <c r="R103">
        <v>14459.51614</v>
      </c>
      <c r="S103">
        <v>23785.904050000001</v>
      </c>
      <c r="T103">
        <v>14459.51614</v>
      </c>
      <c r="U103">
        <v>0</v>
      </c>
      <c r="V103">
        <v>0</v>
      </c>
      <c r="W103">
        <v>0</v>
      </c>
      <c r="X103">
        <v>0</v>
      </c>
      <c r="Y103">
        <v>0</v>
      </c>
      <c r="Z103">
        <v>0</v>
      </c>
      <c r="AA103">
        <v>153086.649125</v>
      </c>
      <c r="AB103">
        <v>15.308665</v>
      </c>
      <c r="AC103">
        <v>93061.792780999996</v>
      </c>
      <c r="AD103">
        <v>9.3061790000000002</v>
      </c>
      <c r="AE103">
        <v>29.752936999999999</v>
      </c>
      <c r="AF103">
        <v>2024.301387</v>
      </c>
      <c r="AG103">
        <v>64.479453000000007</v>
      </c>
      <c r="AH103">
        <v>3.1852689999999999</v>
      </c>
      <c r="AI103">
        <v>1646</v>
      </c>
      <c r="AJ103">
        <v>0</v>
      </c>
      <c r="AK103">
        <v>160</v>
      </c>
      <c r="AL103">
        <v>649</v>
      </c>
      <c r="AM103">
        <v>0</v>
      </c>
      <c r="AN103">
        <v>0</v>
      </c>
      <c r="AO103">
        <v>6</v>
      </c>
      <c r="AP103">
        <v>230697.88905</v>
      </c>
      <c r="AQ103">
        <v>44.836958000000003</v>
      </c>
      <c r="AR103">
        <v>0</v>
      </c>
      <c r="AS103">
        <v>0</v>
      </c>
      <c r="AT103">
        <v>3823.5587209999999</v>
      </c>
      <c r="AU103">
        <v>0.74312199999999995</v>
      </c>
      <c r="AV103">
        <v>493892.680628</v>
      </c>
      <c r="AW103">
        <v>95.989806000000002</v>
      </c>
      <c r="AX103">
        <v>514526.17959299998</v>
      </c>
      <c r="AY103">
        <v>100</v>
      </c>
      <c r="AZ103">
        <v>514526.17959299998</v>
      </c>
      <c r="BA103">
        <v>100</v>
      </c>
      <c r="BB103">
        <v>3197.1162279999999</v>
      </c>
      <c r="BC103" t="s">
        <v>1479</v>
      </c>
      <c r="BD103" t="s">
        <v>1491</v>
      </c>
      <c r="BE103" t="s">
        <v>1491</v>
      </c>
      <c r="BF103" t="s">
        <v>1474</v>
      </c>
      <c r="BG103" t="s">
        <v>1474</v>
      </c>
      <c r="BH103" t="s">
        <v>1474</v>
      </c>
      <c r="BI103" t="s">
        <v>1479</v>
      </c>
      <c r="BJ103" t="s">
        <v>1491</v>
      </c>
      <c r="BK103" t="s">
        <v>1491</v>
      </c>
      <c r="BL103" t="s">
        <v>1474</v>
      </c>
      <c r="BM103" t="s">
        <v>1474</v>
      </c>
      <c r="BN103" t="s">
        <v>1474</v>
      </c>
      <c r="BO103" t="s">
        <v>1471</v>
      </c>
      <c r="BP103" t="s">
        <v>1471</v>
      </c>
      <c r="BQ103" t="s">
        <v>1471</v>
      </c>
      <c r="BR103" t="s">
        <v>1471</v>
      </c>
      <c r="BS103" t="s">
        <v>1471</v>
      </c>
      <c r="BT103" t="s">
        <v>1471</v>
      </c>
      <c r="BU103">
        <v>5559.4446079999998</v>
      </c>
      <c r="BV103">
        <v>514526.17959299998</v>
      </c>
    </row>
    <row r="104" spans="1:74" x14ac:dyDescent="0.35">
      <c r="A104">
        <v>14364</v>
      </c>
      <c r="B104" t="s">
        <v>1385</v>
      </c>
      <c r="C104" t="s">
        <v>241</v>
      </c>
      <c r="D104" t="s">
        <v>242</v>
      </c>
      <c r="E104" t="s">
        <v>1607</v>
      </c>
      <c r="F104" t="s">
        <v>1391</v>
      </c>
      <c r="G104" t="s">
        <v>1387</v>
      </c>
      <c r="H104" t="s">
        <v>803</v>
      </c>
      <c r="I104" t="s">
        <v>1603</v>
      </c>
      <c r="J104">
        <v>1534</v>
      </c>
      <c r="K104">
        <v>1532</v>
      </c>
      <c r="L104">
        <v>42</v>
      </c>
      <c r="M104" t="s">
        <v>1468</v>
      </c>
      <c r="N104" t="s">
        <v>241</v>
      </c>
      <c r="O104">
        <v>70.550529999999995</v>
      </c>
      <c r="P104">
        <v>705505.30275899998</v>
      </c>
      <c r="Q104">
        <v>24706.418566</v>
      </c>
      <c r="R104">
        <v>16126.905069</v>
      </c>
      <c r="S104">
        <v>24706.418566</v>
      </c>
      <c r="T104">
        <v>16126.905069</v>
      </c>
      <c r="U104">
        <v>8281.7076159999997</v>
      </c>
      <c r="V104">
        <v>5405.8143710000004</v>
      </c>
      <c r="W104">
        <v>0</v>
      </c>
      <c r="X104">
        <v>0</v>
      </c>
      <c r="Y104">
        <v>0</v>
      </c>
      <c r="Z104">
        <v>0</v>
      </c>
      <c r="AA104">
        <v>165297.42855499999</v>
      </c>
      <c r="AB104">
        <v>16.529743</v>
      </c>
      <c r="AC104">
        <v>107896.493835</v>
      </c>
      <c r="AD104">
        <v>10.789649000000001</v>
      </c>
      <c r="AE104">
        <v>23.429651</v>
      </c>
      <c r="AF104">
        <v>1204.7666690000001</v>
      </c>
      <c r="AG104">
        <v>135.51884000000001</v>
      </c>
      <c r="AH104">
        <v>11.248555</v>
      </c>
      <c r="AI104">
        <v>1534</v>
      </c>
      <c r="AJ104">
        <v>25.960107000000001</v>
      </c>
      <c r="AK104">
        <v>247</v>
      </c>
      <c r="AL104">
        <v>468</v>
      </c>
      <c r="AM104">
        <v>64.121465000000001</v>
      </c>
      <c r="AN104">
        <v>121.493302</v>
      </c>
      <c r="AO104">
        <v>8</v>
      </c>
      <c r="AP104">
        <v>243556.793194</v>
      </c>
      <c r="AQ104">
        <v>34.522319000000003</v>
      </c>
      <c r="AR104">
        <v>182929.03288399999</v>
      </c>
      <c r="AS104">
        <v>25.928795999999998</v>
      </c>
      <c r="AT104">
        <v>0</v>
      </c>
      <c r="AU104">
        <v>0</v>
      </c>
      <c r="AV104">
        <v>315201.23297499999</v>
      </c>
      <c r="AW104">
        <v>44.677373000000003</v>
      </c>
      <c r="AX104">
        <v>705505.30275899998</v>
      </c>
      <c r="AY104">
        <v>100</v>
      </c>
      <c r="AZ104">
        <v>705505.30275899998</v>
      </c>
      <c r="BA104">
        <v>100</v>
      </c>
      <c r="BB104">
        <v>2171.4932549999999</v>
      </c>
      <c r="BC104" t="s">
        <v>1477</v>
      </c>
      <c r="BD104" t="s">
        <v>1477</v>
      </c>
      <c r="BE104" t="s">
        <v>1494</v>
      </c>
      <c r="BF104" t="s">
        <v>1477</v>
      </c>
      <c r="BG104" t="s">
        <v>1469</v>
      </c>
      <c r="BH104" t="s">
        <v>1469</v>
      </c>
      <c r="BI104" t="s">
        <v>1479</v>
      </c>
      <c r="BJ104" t="s">
        <v>1479</v>
      </c>
      <c r="BK104" t="s">
        <v>1491</v>
      </c>
      <c r="BL104" t="s">
        <v>1479</v>
      </c>
      <c r="BM104" t="s">
        <v>1474</v>
      </c>
      <c r="BN104" t="s">
        <v>1474</v>
      </c>
      <c r="BO104" t="s">
        <v>1471</v>
      </c>
      <c r="BP104" t="s">
        <v>1471</v>
      </c>
      <c r="BQ104" t="s">
        <v>1471</v>
      </c>
      <c r="BR104" t="s">
        <v>1471</v>
      </c>
      <c r="BS104" t="s">
        <v>1471</v>
      </c>
      <c r="BT104" t="s">
        <v>1471</v>
      </c>
      <c r="BU104">
        <v>5815.6409739999999</v>
      </c>
      <c r="BV104">
        <v>705505.30275899998</v>
      </c>
    </row>
    <row r="105" spans="1:74" x14ac:dyDescent="0.35">
      <c r="A105">
        <v>14365</v>
      </c>
      <c r="B105" t="s">
        <v>1385</v>
      </c>
      <c r="C105" t="s">
        <v>233</v>
      </c>
      <c r="D105" t="s">
        <v>234</v>
      </c>
      <c r="E105" t="s">
        <v>1608</v>
      </c>
      <c r="F105" t="s">
        <v>1391</v>
      </c>
      <c r="G105" t="s">
        <v>1387</v>
      </c>
      <c r="H105" t="s">
        <v>803</v>
      </c>
      <c r="I105" t="s">
        <v>1603</v>
      </c>
      <c r="J105">
        <v>1478</v>
      </c>
      <c r="K105">
        <v>1476</v>
      </c>
      <c r="L105">
        <v>42</v>
      </c>
      <c r="M105" t="s">
        <v>1468</v>
      </c>
      <c r="N105" t="s">
        <v>233</v>
      </c>
      <c r="O105">
        <v>70.036524999999997</v>
      </c>
      <c r="P105">
        <v>700365.24875499995</v>
      </c>
      <c r="Q105">
        <v>1718.5276819999999</v>
      </c>
      <c r="R105">
        <v>1164.3141479999999</v>
      </c>
      <c r="S105">
        <v>0</v>
      </c>
      <c r="T105">
        <v>0</v>
      </c>
      <c r="U105">
        <v>0</v>
      </c>
      <c r="V105">
        <v>0</v>
      </c>
      <c r="W105">
        <v>0</v>
      </c>
      <c r="X105">
        <v>0</v>
      </c>
      <c r="Y105">
        <v>0</v>
      </c>
      <c r="Z105">
        <v>0</v>
      </c>
      <c r="AA105">
        <v>139230.89972099999</v>
      </c>
      <c r="AB105">
        <v>13.92309</v>
      </c>
      <c r="AC105">
        <v>94329.877859999993</v>
      </c>
      <c r="AD105">
        <v>9.4329879999999999</v>
      </c>
      <c r="AE105">
        <v>19.879756</v>
      </c>
      <c r="AF105">
        <v>2301.719051</v>
      </c>
      <c r="AG105">
        <v>0</v>
      </c>
      <c r="AH105">
        <v>0</v>
      </c>
      <c r="AI105">
        <v>1478</v>
      </c>
      <c r="AJ105">
        <v>13.652265</v>
      </c>
      <c r="AK105">
        <v>246</v>
      </c>
      <c r="AL105">
        <v>385</v>
      </c>
      <c r="AM105">
        <v>33.584572999999999</v>
      </c>
      <c r="AN105">
        <v>52.561221000000003</v>
      </c>
      <c r="AO105">
        <v>8</v>
      </c>
      <c r="AP105">
        <v>126007.269795</v>
      </c>
      <c r="AQ105">
        <v>17.991651000000001</v>
      </c>
      <c r="AR105">
        <v>95494.827720000001</v>
      </c>
      <c r="AS105">
        <v>13.635004</v>
      </c>
      <c r="AT105">
        <v>48738.635063000002</v>
      </c>
      <c r="AU105">
        <v>6.9590310000000004</v>
      </c>
      <c r="AV105">
        <v>700365.24875499995</v>
      </c>
      <c r="AW105">
        <v>100</v>
      </c>
      <c r="AX105">
        <v>700365.24875499995</v>
      </c>
      <c r="AY105">
        <v>100</v>
      </c>
      <c r="AZ105">
        <v>700365.24875499995</v>
      </c>
      <c r="BA105">
        <v>100</v>
      </c>
      <c r="BB105">
        <v>2107.4717799999999</v>
      </c>
      <c r="BC105" t="s">
        <v>1477</v>
      </c>
      <c r="BD105" t="s">
        <v>1477</v>
      </c>
      <c r="BE105" t="s">
        <v>1477</v>
      </c>
      <c r="BF105" t="s">
        <v>1469</v>
      </c>
      <c r="BG105" t="s">
        <v>1469</v>
      </c>
      <c r="BH105" t="s">
        <v>1469</v>
      </c>
      <c r="BI105" t="s">
        <v>1479</v>
      </c>
      <c r="BJ105" t="s">
        <v>1479</v>
      </c>
      <c r="BK105" t="s">
        <v>1479</v>
      </c>
      <c r="BL105" t="s">
        <v>1474</v>
      </c>
      <c r="BM105" t="s">
        <v>1474</v>
      </c>
      <c r="BN105" t="s">
        <v>1474</v>
      </c>
      <c r="BO105" t="s">
        <v>1471</v>
      </c>
      <c r="BP105" t="s">
        <v>1471</v>
      </c>
      <c r="BQ105" t="s">
        <v>1471</v>
      </c>
      <c r="BR105" t="s">
        <v>1471</v>
      </c>
      <c r="BS105" t="s">
        <v>1471</v>
      </c>
      <c r="BT105" t="s">
        <v>1471</v>
      </c>
      <c r="BU105">
        <v>5494.1358110000001</v>
      </c>
      <c r="BV105">
        <v>700365.24875499995</v>
      </c>
    </row>
    <row r="106" spans="1:74" x14ac:dyDescent="0.35">
      <c r="A106">
        <v>14366</v>
      </c>
      <c r="B106" t="s">
        <v>1385</v>
      </c>
      <c r="C106" t="s">
        <v>106</v>
      </c>
      <c r="D106" t="s">
        <v>107</v>
      </c>
      <c r="E106" t="s">
        <v>1609</v>
      </c>
      <c r="F106" t="s">
        <v>1391</v>
      </c>
      <c r="G106" t="s">
        <v>1387</v>
      </c>
      <c r="H106" t="s">
        <v>1188</v>
      </c>
      <c r="I106" t="s">
        <v>1610</v>
      </c>
      <c r="J106">
        <v>1531</v>
      </c>
      <c r="K106">
        <v>1531</v>
      </c>
      <c r="L106">
        <v>42</v>
      </c>
      <c r="M106" t="s">
        <v>1468</v>
      </c>
      <c r="N106" t="s">
        <v>106</v>
      </c>
      <c r="O106">
        <v>41.681122999999999</v>
      </c>
      <c r="P106">
        <v>416811.22652299999</v>
      </c>
      <c r="Q106">
        <v>5952.7825499999999</v>
      </c>
      <c r="R106">
        <v>3888.166264</v>
      </c>
      <c r="S106">
        <v>0</v>
      </c>
      <c r="T106">
        <v>0</v>
      </c>
      <c r="U106">
        <v>0</v>
      </c>
      <c r="V106">
        <v>0</v>
      </c>
      <c r="W106">
        <v>0</v>
      </c>
      <c r="X106">
        <v>0</v>
      </c>
      <c r="Y106">
        <v>0</v>
      </c>
      <c r="Z106">
        <v>0</v>
      </c>
      <c r="AA106">
        <v>228182.63560499999</v>
      </c>
      <c r="AB106">
        <v>22.818263999999999</v>
      </c>
      <c r="AC106">
        <v>149041.564732</v>
      </c>
      <c r="AD106">
        <v>14.904156</v>
      </c>
      <c r="AE106">
        <v>54.744838999999999</v>
      </c>
      <c r="AF106">
        <v>0</v>
      </c>
      <c r="AG106">
        <v>0</v>
      </c>
      <c r="AH106">
        <v>0</v>
      </c>
      <c r="AI106">
        <v>1531</v>
      </c>
      <c r="AJ106">
        <v>0</v>
      </c>
      <c r="AK106">
        <v>228</v>
      </c>
      <c r="AL106">
        <v>542</v>
      </c>
      <c r="AM106">
        <v>0</v>
      </c>
      <c r="AN106">
        <v>0</v>
      </c>
      <c r="AO106">
        <v>9</v>
      </c>
      <c r="AP106">
        <v>0</v>
      </c>
      <c r="AQ106">
        <v>0</v>
      </c>
      <c r="AR106">
        <v>0</v>
      </c>
      <c r="AS106">
        <v>0</v>
      </c>
      <c r="AT106">
        <v>243860.58403699999</v>
      </c>
      <c r="AU106">
        <v>58.506242</v>
      </c>
      <c r="AV106">
        <v>416811.22652299999</v>
      </c>
      <c r="AW106">
        <v>100</v>
      </c>
      <c r="AX106">
        <v>416811.22652299999</v>
      </c>
      <c r="AY106">
        <v>100</v>
      </c>
      <c r="AZ106">
        <v>416811.22652299999</v>
      </c>
      <c r="BA106">
        <v>100</v>
      </c>
      <c r="BB106">
        <v>3673.1256020000001</v>
      </c>
      <c r="BC106" t="s">
        <v>1491</v>
      </c>
      <c r="BD106" t="s">
        <v>1491</v>
      </c>
      <c r="BE106" t="s">
        <v>1474</v>
      </c>
      <c r="BF106" t="s">
        <v>1474</v>
      </c>
      <c r="BG106" t="s">
        <v>1474</v>
      </c>
      <c r="BH106" t="s">
        <v>1474</v>
      </c>
      <c r="BI106" t="s">
        <v>1494</v>
      </c>
      <c r="BJ106" t="s">
        <v>1494</v>
      </c>
      <c r="BK106" t="s">
        <v>1469</v>
      </c>
      <c r="BL106" t="s">
        <v>1469</v>
      </c>
      <c r="BM106" t="s">
        <v>1469</v>
      </c>
      <c r="BN106" t="s">
        <v>1469</v>
      </c>
      <c r="BO106" t="s">
        <v>1471</v>
      </c>
      <c r="BP106" t="s">
        <v>1471</v>
      </c>
      <c r="BQ106" t="s">
        <v>1471</v>
      </c>
      <c r="BR106" t="s">
        <v>1471</v>
      </c>
      <c r="BS106" t="s">
        <v>1471</v>
      </c>
      <c r="BT106" t="s">
        <v>1471</v>
      </c>
      <c r="BU106">
        <v>4969.226737</v>
      </c>
      <c r="BV106">
        <v>416811.22652299999</v>
      </c>
    </row>
    <row r="107" spans="1:74" x14ac:dyDescent="0.35">
      <c r="A107">
        <v>14367</v>
      </c>
      <c r="B107" t="s">
        <v>1385</v>
      </c>
      <c r="C107" t="s">
        <v>143</v>
      </c>
      <c r="D107" t="s">
        <v>144</v>
      </c>
      <c r="E107" t="s">
        <v>1611</v>
      </c>
      <c r="F107" t="s">
        <v>1391</v>
      </c>
      <c r="G107" t="s">
        <v>1387</v>
      </c>
      <c r="H107" t="s">
        <v>1188</v>
      </c>
      <c r="I107" t="s">
        <v>1610</v>
      </c>
      <c r="J107">
        <v>1454</v>
      </c>
      <c r="K107">
        <v>1454</v>
      </c>
      <c r="L107">
        <v>42</v>
      </c>
      <c r="M107" t="s">
        <v>1468</v>
      </c>
      <c r="N107" t="s">
        <v>143</v>
      </c>
      <c r="O107">
        <v>37.464601999999999</v>
      </c>
      <c r="P107">
        <v>374646.01833499997</v>
      </c>
      <c r="Q107">
        <v>11467.8177</v>
      </c>
      <c r="R107">
        <v>7887.0823250000003</v>
      </c>
      <c r="S107">
        <v>9016.2656999999999</v>
      </c>
      <c r="T107">
        <v>6201.0080470000003</v>
      </c>
      <c r="U107">
        <v>0</v>
      </c>
      <c r="V107">
        <v>0</v>
      </c>
      <c r="W107">
        <v>0</v>
      </c>
      <c r="X107">
        <v>0</v>
      </c>
      <c r="Y107">
        <v>0</v>
      </c>
      <c r="Z107">
        <v>0</v>
      </c>
      <c r="AA107">
        <v>156927.271691</v>
      </c>
      <c r="AB107">
        <v>15.692727</v>
      </c>
      <c r="AC107">
        <v>107927.97227699999</v>
      </c>
      <c r="AD107">
        <v>10.792797</v>
      </c>
      <c r="AE107">
        <v>41.886811000000002</v>
      </c>
      <c r="AF107">
        <v>170.69212999999999</v>
      </c>
      <c r="AG107">
        <v>59.67774</v>
      </c>
      <c r="AH107">
        <v>34.962209999999999</v>
      </c>
      <c r="AI107">
        <v>1454</v>
      </c>
      <c r="AJ107">
        <v>0</v>
      </c>
      <c r="AK107">
        <v>216</v>
      </c>
      <c r="AL107">
        <v>437</v>
      </c>
      <c r="AM107">
        <v>0</v>
      </c>
      <c r="AN107">
        <v>0</v>
      </c>
      <c r="AO107">
        <v>6</v>
      </c>
      <c r="AP107">
        <v>228742.36666299999</v>
      </c>
      <c r="AQ107">
        <v>61.055598000000003</v>
      </c>
      <c r="AR107">
        <v>0</v>
      </c>
      <c r="AS107">
        <v>0</v>
      </c>
      <c r="AT107">
        <v>0</v>
      </c>
      <c r="AU107">
        <v>0</v>
      </c>
      <c r="AV107">
        <v>374546.08790099999</v>
      </c>
      <c r="AW107">
        <v>99.973326999999998</v>
      </c>
      <c r="AX107">
        <v>374646.01833499997</v>
      </c>
      <c r="AY107">
        <v>100</v>
      </c>
      <c r="AZ107">
        <v>374646.01833499997</v>
      </c>
      <c r="BA107">
        <v>100</v>
      </c>
      <c r="BB107">
        <v>3880.996787</v>
      </c>
      <c r="BC107" t="s">
        <v>1474</v>
      </c>
      <c r="BD107" t="s">
        <v>1491</v>
      </c>
      <c r="BE107" t="s">
        <v>1491</v>
      </c>
      <c r="BF107" t="s">
        <v>1474</v>
      </c>
      <c r="BG107" t="s">
        <v>1474</v>
      </c>
      <c r="BH107" t="s">
        <v>1474</v>
      </c>
      <c r="BI107" t="s">
        <v>1474</v>
      </c>
      <c r="BJ107" t="s">
        <v>1491</v>
      </c>
      <c r="BK107" t="s">
        <v>1491</v>
      </c>
      <c r="BL107" t="s">
        <v>1474</v>
      </c>
      <c r="BM107" t="s">
        <v>1474</v>
      </c>
      <c r="BN107" t="s">
        <v>1474</v>
      </c>
      <c r="BO107" t="s">
        <v>1471</v>
      </c>
      <c r="BP107" t="s">
        <v>1471</v>
      </c>
      <c r="BQ107" t="s">
        <v>1471</v>
      </c>
      <c r="BR107" t="s">
        <v>1471</v>
      </c>
      <c r="BS107" t="s">
        <v>1471</v>
      </c>
      <c r="BT107" t="s">
        <v>1471</v>
      </c>
      <c r="BU107">
        <v>4073.8891050000002</v>
      </c>
      <c r="BV107">
        <v>374646.01833499997</v>
      </c>
    </row>
    <row r="108" spans="1:74" x14ac:dyDescent="0.35">
      <c r="A108">
        <v>14368</v>
      </c>
      <c r="B108" t="s">
        <v>1385</v>
      </c>
      <c r="C108" t="s">
        <v>255</v>
      </c>
      <c r="D108" t="s">
        <v>256</v>
      </c>
      <c r="E108" t="s">
        <v>1612</v>
      </c>
      <c r="F108" t="s">
        <v>1391</v>
      </c>
      <c r="G108" t="s">
        <v>1387</v>
      </c>
      <c r="H108" t="s">
        <v>1253</v>
      </c>
      <c r="I108" t="s">
        <v>1613</v>
      </c>
      <c r="J108">
        <v>1547</v>
      </c>
      <c r="K108">
        <v>1548</v>
      </c>
      <c r="L108">
        <v>42</v>
      </c>
      <c r="M108" t="s">
        <v>1468</v>
      </c>
      <c r="N108" t="s">
        <v>255</v>
      </c>
      <c r="O108">
        <v>43.755358999999999</v>
      </c>
      <c r="P108">
        <v>437553.59273500001</v>
      </c>
      <c r="Q108">
        <v>940.27580399999999</v>
      </c>
      <c r="R108">
        <v>607.41331000000002</v>
      </c>
      <c r="S108">
        <v>940.27580399999999</v>
      </c>
      <c r="T108">
        <v>607.41331000000002</v>
      </c>
      <c r="U108">
        <v>0</v>
      </c>
      <c r="V108">
        <v>0</v>
      </c>
      <c r="W108">
        <v>0</v>
      </c>
      <c r="X108">
        <v>0</v>
      </c>
      <c r="Y108">
        <v>0</v>
      </c>
      <c r="Z108">
        <v>0</v>
      </c>
      <c r="AA108">
        <v>167889.05961</v>
      </c>
      <c r="AB108">
        <v>16.788906000000001</v>
      </c>
      <c r="AC108">
        <v>108455.46486399999</v>
      </c>
      <c r="AD108">
        <v>10.845546000000001</v>
      </c>
      <c r="AE108">
        <v>38.369942000000002</v>
      </c>
      <c r="AF108">
        <v>279.84472599999998</v>
      </c>
      <c r="AG108">
        <v>0</v>
      </c>
      <c r="AH108">
        <v>0</v>
      </c>
      <c r="AI108">
        <v>1547</v>
      </c>
      <c r="AJ108">
        <v>0.19975200000000001</v>
      </c>
      <c r="AK108">
        <v>209</v>
      </c>
      <c r="AL108">
        <v>478</v>
      </c>
      <c r="AM108">
        <v>0.41748200000000002</v>
      </c>
      <c r="AN108">
        <v>0.954816</v>
      </c>
      <c r="AO108">
        <v>8</v>
      </c>
      <c r="AP108">
        <v>153025.88818800001</v>
      </c>
      <c r="AQ108">
        <v>34.973061999999999</v>
      </c>
      <c r="AR108">
        <v>855.624054</v>
      </c>
      <c r="AS108">
        <v>0.195547</v>
      </c>
      <c r="AT108">
        <v>367717.34593100002</v>
      </c>
      <c r="AU108">
        <v>84.039383999999998</v>
      </c>
      <c r="AV108">
        <v>437553.59273500001</v>
      </c>
      <c r="AW108">
        <v>100</v>
      </c>
      <c r="AX108">
        <v>437553.59273500001</v>
      </c>
      <c r="AY108">
        <v>100</v>
      </c>
      <c r="AZ108">
        <v>437553.59273500001</v>
      </c>
      <c r="BA108">
        <v>100</v>
      </c>
      <c r="BB108">
        <v>3537.8523580000001</v>
      </c>
      <c r="BC108" t="s">
        <v>1479</v>
      </c>
      <c r="BD108" t="s">
        <v>1491</v>
      </c>
      <c r="BE108" t="s">
        <v>1474</v>
      </c>
      <c r="BF108" t="s">
        <v>1474</v>
      </c>
      <c r="BG108" t="s">
        <v>1474</v>
      </c>
      <c r="BH108" t="s">
        <v>1474</v>
      </c>
      <c r="BI108" t="s">
        <v>1479</v>
      </c>
      <c r="BJ108" t="s">
        <v>1491</v>
      </c>
      <c r="BK108" t="s">
        <v>1474</v>
      </c>
      <c r="BL108" t="s">
        <v>1474</v>
      </c>
      <c r="BM108" t="s">
        <v>1474</v>
      </c>
      <c r="BN108" t="s">
        <v>1474</v>
      </c>
      <c r="BO108" t="s">
        <v>1471</v>
      </c>
      <c r="BP108" t="s">
        <v>1471</v>
      </c>
      <c r="BQ108" t="s">
        <v>1471</v>
      </c>
      <c r="BR108" t="s">
        <v>1471</v>
      </c>
      <c r="BS108" t="s">
        <v>1471</v>
      </c>
      <c r="BT108" t="s">
        <v>1471</v>
      </c>
      <c r="BU108">
        <v>4220.7478369999999</v>
      </c>
      <c r="BV108">
        <v>437553.59273500001</v>
      </c>
    </row>
    <row r="109" spans="1:74" x14ac:dyDescent="0.35">
      <c r="A109">
        <v>14369</v>
      </c>
      <c r="B109" t="s">
        <v>1385</v>
      </c>
      <c r="C109" t="s">
        <v>409</v>
      </c>
      <c r="D109" t="s">
        <v>410</v>
      </c>
      <c r="E109" t="s">
        <v>1614</v>
      </c>
      <c r="F109" t="s">
        <v>1391</v>
      </c>
      <c r="G109" t="s">
        <v>1387</v>
      </c>
      <c r="H109" t="s">
        <v>1253</v>
      </c>
      <c r="I109" t="s">
        <v>1613</v>
      </c>
      <c r="J109">
        <v>1371</v>
      </c>
      <c r="K109">
        <v>1372</v>
      </c>
      <c r="L109">
        <v>42</v>
      </c>
      <c r="M109" t="s">
        <v>1468</v>
      </c>
      <c r="N109" t="s">
        <v>409</v>
      </c>
      <c r="O109">
        <v>34.051476000000001</v>
      </c>
      <c r="P109">
        <v>340514.75943600002</v>
      </c>
      <c r="Q109">
        <v>93337.344052999993</v>
      </c>
      <c r="R109">
        <v>68030.134149000005</v>
      </c>
      <c r="S109">
        <v>92740.249200999999</v>
      </c>
      <c r="T109">
        <v>67594.933820000006</v>
      </c>
      <c r="U109">
        <v>54073.038359999999</v>
      </c>
      <c r="V109">
        <v>39411.835539</v>
      </c>
      <c r="W109">
        <v>0</v>
      </c>
      <c r="X109">
        <v>0</v>
      </c>
      <c r="Y109">
        <v>0</v>
      </c>
      <c r="Z109">
        <v>0</v>
      </c>
      <c r="AA109">
        <v>99058.996981000004</v>
      </c>
      <c r="AB109">
        <v>9.9059000000000008</v>
      </c>
      <c r="AC109">
        <v>72200.435117000001</v>
      </c>
      <c r="AD109">
        <v>7.2200439999999997</v>
      </c>
      <c r="AE109">
        <v>29.090955000000001</v>
      </c>
      <c r="AF109">
        <v>562.65677100000005</v>
      </c>
      <c r="AG109">
        <v>225.38020399999999</v>
      </c>
      <c r="AH109">
        <v>40.056427999999997</v>
      </c>
      <c r="AI109">
        <v>1371</v>
      </c>
      <c r="AJ109">
        <v>86.642420000000001</v>
      </c>
      <c r="AK109">
        <v>247</v>
      </c>
      <c r="AL109">
        <v>223</v>
      </c>
      <c r="AM109">
        <v>214.006777</v>
      </c>
      <c r="AN109">
        <v>193.21259599999999</v>
      </c>
      <c r="AO109">
        <v>4</v>
      </c>
      <c r="AP109">
        <v>302662.97676300001</v>
      </c>
      <c r="AQ109">
        <v>88.883951999999994</v>
      </c>
      <c r="AR109">
        <v>294893.17458599998</v>
      </c>
      <c r="AS109">
        <v>86.602170999999998</v>
      </c>
      <c r="AT109">
        <v>340514.75943600002</v>
      </c>
      <c r="AU109">
        <v>100</v>
      </c>
      <c r="AV109">
        <v>340514.75943600002</v>
      </c>
      <c r="AW109">
        <v>100</v>
      </c>
      <c r="AX109">
        <v>340514.75943600002</v>
      </c>
      <c r="AY109">
        <v>100</v>
      </c>
      <c r="AZ109">
        <v>340514.75943600002</v>
      </c>
      <c r="BA109">
        <v>100</v>
      </c>
      <c r="BB109">
        <v>4029.1939179999999</v>
      </c>
      <c r="BC109" t="s">
        <v>1474</v>
      </c>
      <c r="BD109" t="s">
        <v>1474</v>
      </c>
      <c r="BE109" t="s">
        <v>1474</v>
      </c>
      <c r="BF109" t="s">
        <v>1474</v>
      </c>
      <c r="BG109" t="s">
        <v>1474</v>
      </c>
      <c r="BH109" t="s">
        <v>1474</v>
      </c>
      <c r="BI109" t="s">
        <v>1474</v>
      </c>
      <c r="BJ109" t="s">
        <v>1474</v>
      </c>
      <c r="BK109" t="s">
        <v>1474</v>
      </c>
      <c r="BL109" t="s">
        <v>1474</v>
      </c>
      <c r="BM109" t="s">
        <v>1474</v>
      </c>
      <c r="BN109" t="s">
        <v>1474</v>
      </c>
      <c r="BO109" t="s">
        <v>1471</v>
      </c>
      <c r="BP109" t="s">
        <v>1471</v>
      </c>
      <c r="BQ109" t="s">
        <v>1471</v>
      </c>
      <c r="BR109" t="s">
        <v>1471</v>
      </c>
      <c r="BS109" t="s">
        <v>1471</v>
      </c>
      <c r="BT109" t="s">
        <v>1471</v>
      </c>
      <c r="BU109">
        <v>3776.588295</v>
      </c>
      <c r="BV109">
        <v>340514.75943600002</v>
      </c>
    </row>
    <row r="110" spans="1:74" x14ac:dyDescent="0.35">
      <c r="A110">
        <v>14370</v>
      </c>
      <c r="B110" t="s">
        <v>1385</v>
      </c>
      <c r="C110" t="s">
        <v>387</v>
      </c>
      <c r="D110" t="s">
        <v>388</v>
      </c>
      <c r="E110" t="s">
        <v>1615</v>
      </c>
      <c r="F110" t="s">
        <v>1391</v>
      </c>
      <c r="G110" t="s">
        <v>1387</v>
      </c>
      <c r="H110" t="s">
        <v>1253</v>
      </c>
      <c r="I110" t="s">
        <v>1613</v>
      </c>
      <c r="J110">
        <v>1554</v>
      </c>
      <c r="K110">
        <v>1553</v>
      </c>
      <c r="L110">
        <v>42</v>
      </c>
      <c r="M110" t="s">
        <v>1468</v>
      </c>
      <c r="N110" t="s">
        <v>387</v>
      </c>
      <c r="O110">
        <v>76.809253999999996</v>
      </c>
      <c r="P110">
        <v>768092.53634400002</v>
      </c>
      <c r="Q110">
        <v>140595.60876500001</v>
      </c>
      <c r="R110">
        <v>90531.621870999996</v>
      </c>
      <c r="S110">
        <v>140446.39306500001</v>
      </c>
      <c r="T110">
        <v>90435.539642999996</v>
      </c>
      <c r="U110">
        <v>139399.94385700001</v>
      </c>
      <c r="V110">
        <v>89761.715297000002</v>
      </c>
      <c r="W110">
        <v>0</v>
      </c>
      <c r="X110">
        <v>0</v>
      </c>
      <c r="Y110">
        <v>0</v>
      </c>
      <c r="Z110">
        <v>0</v>
      </c>
      <c r="AA110">
        <v>146478.35491600001</v>
      </c>
      <c r="AB110">
        <v>14.647835000000001</v>
      </c>
      <c r="AC110">
        <v>94319.610377000005</v>
      </c>
      <c r="AD110">
        <v>9.4319609999999994</v>
      </c>
      <c r="AE110">
        <v>19.070405000000001</v>
      </c>
      <c r="AF110">
        <v>1319.9529669999999</v>
      </c>
      <c r="AG110">
        <v>251.10117099999999</v>
      </c>
      <c r="AH110">
        <v>19.023493999999999</v>
      </c>
      <c r="AI110">
        <v>1554</v>
      </c>
      <c r="AJ110">
        <v>96.086658</v>
      </c>
      <c r="AK110">
        <v>333</v>
      </c>
      <c r="AL110">
        <v>277</v>
      </c>
      <c r="AM110">
        <v>319.968571</v>
      </c>
      <c r="AN110">
        <v>266.16004299999997</v>
      </c>
      <c r="AO110">
        <v>9</v>
      </c>
      <c r="AP110">
        <v>589375.83386799996</v>
      </c>
      <c r="AQ110">
        <v>76.732399999999998</v>
      </c>
      <c r="AR110">
        <v>737818.81404900004</v>
      </c>
      <c r="AS110">
        <v>96.058583999999996</v>
      </c>
      <c r="AT110">
        <v>768092.53634300001</v>
      </c>
      <c r="AU110">
        <v>100</v>
      </c>
      <c r="AV110">
        <v>768092.53634300001</v>
      </c>
      <c r="AW110">
        <v>100</v>
      </c>
      <c r="AX110">
        <v>768092.53634300001</v>
      </c>
      <c r="AY110">
        <v>100</v>
      </c>
      <c r="AZ110">
        <v>768092.53634300001</v>
      </c>
      <c r="BA110">
        <v>100</v>
      </c>
      <c r="BB110">
        <v>2021.891789</v>
      </c>
      <c r="BC110" t="s">
        <v>1469</v>
      </c>
      <c r="BD110" t="s">
        <v>1469</v>
      </c>
      <c r="BE110" t="s">
        <v>1469</v>
      </c>
      <c r="BF110" t="s">
        <v>1469</v>
      </c>
      <c r="BG110" t="s">
        <v>1469</v>
      </c>
      <c r="BH110" t="s">
        <v>1469</v>
      </c>
      <c r="BI110" t="s">
        <v>1469</v>
      </c>
      <c r="BJ110" t="s">
        <v>1469</v>
      </c>
      <c r="BK110" t="s">
        <v>1469</v>
      </c>
      <c r="BL110" t="s">
        <v>1469</v>
      </c>
      <c r="BM110" t="s">
        <v>1469</v>
      </c>
      <c r="BN110" t="s">
        <v>1469</v>
      </c>
      <c r="BO110" t="s">
        <v>1471</v>
      </c>
      <c r="BP110" t="s">
        <v>1471</v>
      </c>
      <c r="BQ110" t="s">
        <v>1471</v>
      </c>
      <c r="BR110" t="s">
        <v>1471</v>
      </c>
      <c r="BS110" t="s">
        <v>1471</v>
      </c>
      <c r="BT110" t="s">
        <v>1471</v>
      </c>
      <c r="BU110">
        <v>6326.3666050000002</v>
      </c>
      <c r="BV110">
        <v>768092.53634400002</v>
      </c>
    </row>
    <row r="111" spans="1:74" x14ac:dyDescent="0.35">
      <c r="A111">
        <v>14371</v>
      </c>
      <c r="B111" t="s">
        <v>1385</v>
      </c>
      <c r="C111" t="s">
        <v>249</v>
      </c>
      <c r="D111" t="s">
        <v>250</v>
      </c>
      <c r="E111" t="s">
        <v>1616</v>
      </c>
      <c r="F111" t="s">
        <v>1391</v>
      </c>
      <c r="G111" t="s">
        <v>1387</v>
      </c>
      <c r="H111" t="s">
        <v>1188</v>
      </c>
      <c r="I111" t="s">
        <v>1610</v>
      </c>
      <c r="J111">
        <v>2434</v>
      </c>
      <c r="K111">
        <v>2430</v>
      </c>
      <c r="L111">
        <v>42</v>
      </c>
      <c r="M111" t="s">
        <v>1468</v>
      </c>
      <c r="N111" t="s">
        <v>249</v>
      </c>
      <c r="O111">
        <v>270.80420099999998</v>
      </c>
      <c r="P111">
        <v>2708042.0076290001</v>
      </c>
      <c r="Q111">
        <v>138764.763553</v>
      </c>
      <c r="R111">
        <v>57104.840967999997</v>
      </c>
      <c r="S111">
        <v>96092.247403000001</v>
      </c>
      <c r="T111">
        <v>39544.134733999999</v>
      </c>
      <c r="U111">
        <v>0</v>
      </c>
      <c r="V111">
        <v>0</v>
      </c>
      <c r="W111">
        <v>0</v>
      </c>
      <c r="X111">
        <v>0</v>
      </c>
      <c r="Y111">
        <v>0</v>
      </c>
      <c r="Z111">
        <v>0</v>
      </c>
      <c r="AA111">
        <v>375855.48469499999</v>
      </c>
      <c r="AB111">
        <v>37.585548000000003</v>
      </c>
      <c r="AC111">
        <v>154673.03896899999</v>
      </c>
      <c r="AD111">
        <v>15.467304</v>
      </c>
      <c r="AE111">
        <v>13.879234</v>
      </c>
      <c r="AF111">
        <v>6450.8723</v>
      </c>
      <c r="AG111">
        <v>489.93150300000002</v>
      </c>
      <c r="AH111">
        <v>7.5948099999999998</v>
      </c>
      <c r="AI111">
        <v>2434</v>
      </c>
      <c r="AJ111">
        <v>7.3336170000000003</v>
      </c>
      <c r="AK111">
        <v>443</v>
      </c>
      <c r="AL111">
        <v>666</v>
      </c>
      <c r="AM111">
        <v>32.487921999999998</v>
      </c>
      <c r="AN111">
        <v>48.841887999999997</v>
      </c>
      <c r="AO111">
        <v>10</v>
      </c>
      <c r="AP111">
        <v>629860.42282900005</v>
      </c>
      <c r="AQ111">
        <v>23.258887000000001</v>
      </c>
      <c r="AR111">
        <v>198365.872955</v>
      </c>
      <c r="AS111">
        <v>7.3250659999999996</v>
      </c>
      <c r="AT111">
        <v>1175499.2244899999</v>
      </c>
      <c r="AU111">
        <v>43.407718000000003</v>
      </c>
      <c r="AV111">
        <v>2553310.8581940001</v>
      </c>
      <c r="AW111">
        <v>94.286235000000005</v>
      </c>
      <c r="AX111">
        <v>2708042.0076290001</v>
      </c>
      <c r="AY111">
        <v>100</v>
      </c>
      <c r="AZ111">
        <v>2708042.0076290001</v>
      </c>
      <c r="BA111">
        <v>100</v>
      </c>
      <c r="BB111">
        <v>897.32729099999995</v>
      </c>
      <c r="BC111" t="s">
        <v>1477</v>
      </c>
      <c r="BD111" t="s">
        <v>1477</v>
      </c>
      <c r="BE111" t="s">
        <v>1477</v>
      </c>
      <c r="BF111" t="s">
        <v>1469</v>
      </c>
      <c r="BG111" t="s">
        <v>1469</v>
      </c>
      <c r="BH111" t="s">
        <v>1469</v>
      </c>
      <c r="BI111" t="s">
        <v>1477</v>
      </c>
      <c r="BJ111" t="s">
        <v>1477</v>
      </c>
      <c r="BK111" t="s">
        <v>1477</v>
      </c>
      <c r="BL111" t="s">
        <v>1469</v>
      </c>
      <c r="BM111" t="s">
        <v>1469</v>
      </c>
      <c r="BN111" t="s">
        <v>1469</v>
      </c>
      <c r="BO111" t="s">
        <v>1471</v>
      </c>
      <c r="BP111" t="s">
        <v>1471</v>
      </c>
      <c r="BQ111" t="s">
        <v>1471</v>
      </c>
      <c r="BR111" t="s">
        <v>1471</v>
      </c>
      <c r="BS111" t="s">
        <v>1471</v>
      </c>
      <c r="BT111" t="s">
        <v>1471</v>
      </c>
      <c r="BU111">
        <v>10298.154807999999</v>
      </c>
      <c r="BV111">
        <v>2708042.0076290001</v>
      </c>
    </row>
    <row r="112" spans="1:74" x14ac:dyDescent="0.35">
      <c r="A112">
        <v>14372</v>
      </c>
      <c r="B112" t="s">
        <v>1385</v>
      </c>
      <c r="C112" t="s">
        <v>103</v>
      </c>
      <c r="D112" t="s">
        <v>104</v>
      </c>
      <c r="E112" t="s">
        <v>1617</v>
      </c>
      <c r="F112" t="s">
        <v>1391</v>
      </c>
      <c r="G112" t="s">
        <v>1387</v>
      </c>
      <c r="H112" t="s">
        <v>1188</v>
      </c>
      <c r="I112" t="s">
        <v>1610</v>
      </c>
      <c r="J112">
        <v>1492</v>
      </c>
      <c r="K112">
        <v>1492</v>
      </c>
      <c r="L112">
        <v>42</v>
      </c>
      <c r="M112" t="s">
        <v>1468</v>
      </c>
      <c r="N112" t="s">
        <v>103</v>
      </c>
      <c r="O112">
        <v>64.842894999999999</v>
      </c>
      <c r="P112">
        <v>648428.95013999997</v>
      </c>
      <c r="Q112">
        <v>3803.7874999999999</v>
      </c>
      <c r="R112">
        <v>2549.4554290000001</v>
      </c>
      <c r="S112">
        <v>0</v>
      </c>
      <c r="T112">
        <v>0</v>
      </c>
      <c r="U112">
        <v>0</v>
      </c>
      <c r="V112">
        <v>0</v>
      </c>
      <c r="W112">
        <v>0</v>
      </c>
      <c r="X112">
        <v>0</v>
      </c>
      <c r="Y112">
        <v>0</v>
      </c>
      <c r="Z112">
        <v>0</v>
      </c>
      <c r="AA112">
        <v>200871.45504999999</v>
      </c>
      <c r="AB112">
        <v>20.087146000000001</v>
      </c>
      <c r="AC112">
        <v>134632.342527</v>
      </c>
      <c r="AD112">
        <v>13.463234</v>
      </c>
      <c r="AE112">
        <v>30.978175</v>
      </c>
      <c r="AF112">
        <v>1283.367499</v>
      </c>
      <c r="AG112">
        <v>0</v>
      </c>
      <c r="AH112">
        <v>0</v>
      </c>
      <c r="AI112">
        <v>1492</v>
      </c>
      <c r="AJ112">
        <v>0</v>
      </c>
      <c r="AK112">
        <v>273</v>
      </c>
      <c r="AL112">
        <v>418</v>
      </c>
      <c r="AM112">
        <v>0</v>
      </c>
      <c r="AN112">
        <v>0</v>
      </c>
      <c r="AO112">
        <v>6</v>
      </c>
      <c r="AP112">
        <v>0</v>
      </c>
      <c r="AQ112">
        <v>0</v>
      </c>
      <c r="AR112">
        <v>0</v>
      </c>
      <c r="AS112">
        <v>0</v>
      </c>
      <c r="AT112">
        <v>230481.77298800001</v>
      </c>
      <c r="AU112">
        <v>35.544646</v>
      </c>
      <c r="AV112">
        <v>648428.95013999997</v>
      </c>
      <c r="AW112">
        <v>100</v>
      </c>
      <c r="AX112">
        <v>648428.95013999997</v>
      </c>
      <c r="AY112">
        <v>100</v>
      </c>
      <c r="AZ112">
        <v>648428.95013999997</v>
      </c>
      <c r="BA112">
        <v>100</v>
      </c>
      <c r="BB112">
        <v>2300.9460020000001</v>
      </c>
      <c r="BC112" t="s">
        <v>1494</v>
      </c>
      <c r="BD112" t="s">
        <v>1494</v>
      </c>
      <c r="BE112" t="s">
        <v>1477</v>
      </c>
      <c r="BF112" t="s">
        <v>1469</v>
      </c>
      <c r="BG112" t="s">
        <v>1469</v>
      </c>
      <c r="BH112" t="s">
        <v>1469</v>
      </c>
      <c r="BI112" t="s">
        <v>1491</v>
      </c>
      <c r="BJ112" t="s">
        <v>1491</v>
      </c>
      <c r="BK112" t="s">
        <v>1479</v>
      </c>
      <c r="BL112" t="s">
        <v>1474</v>
      </c>
      <c r="BM112" t="s">
        <v>1474</v>
      </c>
      <c r="BN112" t="s">
        <v>1474</v>
      </c>
      <c r="BO112" t="s">
        <v>1471</v>
      </c>
      <c r="BP112" t="s">
        <v>1471</v>
      </c>
      <c r="BQ112" t="s">
        <v>1471</v>
      </c>
      <c r="BR112" t="s">
        <v>1471</v>
      </c>
      <c r="BS112" t="s">
        <v>1471</v>
      </c>
      <c r="BT112" t="s">
        <v>1471</v>
      </c>
      <c r="BU112">
        <v>4993.7864250000002</v>
      </c>
      <c r="BV112">
        <v>648428.95013999997</v>
      </c>
    </row>
    <row r="113" spans="1:74" x14ac:dyDescent="0.35">
      <c r="A113">
        <v>14373</v>
      </c>
      <c r="B113" t="s">
        <v>1385</v>
      </c>
      <c r="C113" t="s">
        <v>114</v>
      </c>
      <c r="D113" t="s">
        <v>115</v>
      </c>
      <c r="E113" t="s">
        <v>1618</v>
      </c>
      <c r="F113" t="s">
        <v>1391</v>
      </c>
      <c r="G113" t="s">
        <v>1387</v>
      </c>
      <c r="H113" t="s">
        <v>1188</v>
      </c>
      <c r="I113" t="s">
        <v>1610</v>
      </c>
      <c r="J113">
        <v>1459</v>
      </c>
      <c r="K113">
        <v>1458</v>
      </c>
      <c r="L113">
        <v>42</v>
      </c>
      <c r="M113" t="s">
        <v>1468</v>
      </c>
      <c r="N113" t="s">
        <v>114</v>
      </c>
      <c r="O113">
        <v>53.579372999999997</v>
      </c>
      <c r="P113">
        <v>535793.73360699997</v>
      </c>
      <c r="Q113">
        <v>18122.582286000001</v>
      </c>
      <c r="R113">
        <v>12429.754654</v>
      </c>
      <c r="S113">
        <v>17925.871535999999</v>
      </c>
      <c r="T113">
        <v>12294.836444</v>
      </c>
      <c r="U113">
        <v>0</v>
      </c>
      <c r="V113">
        <v>0</v>
      </c>
      <c r="W113">
        <v>0</v>
      </c>
      <c r="X113">
        <v>0</v>
      </c>
      <c r="Y113">
        <v>0</v>
      </c>
      <c r="Z113">
        <v>0</v>
      </c>
      <c r="AA113">
        <v>215459.524305</v>
      </c>
      <c r="AB113">
        <v>21.545952</v>
      </c>
      <c r="AC113">
        <v>147777.451512</v>
      </c>
      <c r="AD113">
        <v>14.777744999999999</v>
      </c>
      <c r="AE113">
        <v>40.213147999999997</v>
      </c>
      <c r="AF113">
        <v>1409.446197</v>
      </c>
      <c r="AG113">
        <v>0</v>
      </c>
      <c r="AH113">
        <v>0</v>
      </c>
      <c r="AI113">
        <v>1459</v>
      </c>
      <c r="AJ113">
        <v>0</v>
      </c>
      <c r="AK113">
        <v>221</v>
      </c>
      <c r="AL113">
        <v>459</v>
      </c>
      <c r="AM113">
        <v>0</v>
      </c>
      <c r="AN113">
        <v>0</v>
      </c>
      <c r="AO113">
        <v>9</v>
      </c>
      <c r="AP113">
        <v>163991.92331000001</v>
      </c>
      <c r="AQ113">
        <v>30.607286999999999</v>
      </c>
      <c r="AR113">
        <v>0</v>
      </c>
      <c r="AS113">
        <v>0</v>
      </c>
      <c r="AT113">
        <v>88822.314706000005</v>
      </c>
      <c r="AU113">
        <v>16.577707</v>
      </c>
      <c r="AV113">
        <v>535793.73360699997</v>
      </c>
      <c r="AW113">
        <v>100</v>
      </c>
      <c r="AX113">
        <v>535793.73360699997</v>
      </c>
      <c r="AY113">
        <v>100</v>
      </c>
      <c r="AZ113">
        <v>535793.73360699997</v>
      </c>
      <c r="BA113">
        <v>100</v>
      </c>
      <c r="BB113">
        <v>2721.196457</v>
      </c>
      <c r="BC113" t="s">
        <v>1479</v>
      </c>
      <c r="BD113" t="s">
        <v>1491</v>
      </c>
      <c r="BE113" t="s">
        <v>1479</v>
      </c>
      <c r="BF113" t="s">
        <v>1474</v>
      </c>
      <c r="BG113" t="s">
        <v>1474</v>
      </c>
      <c r="BH113" t="s">
        <v>1474</v>
      </c>
      <c r="BI113" t="s">
        <v>1477</v>
      </c>
      <c r="BJ113" t="s">
        <v>1494</v>
      </c>
      <c r="BK113" t="s">
        <v>1477</v>
      </c>
      <c r="BL113" t="s">
        <v>1469</v>
      </c>
      <c r="BM113" t="s">
        <v>1469</v>
      </c>
      <c r="BN113" t="s">
        <v>1469</v>
      </c>
      <c r="BO113" t="s">
        <v>1471</v>
      </c>
      <c r="BP113" t="s">
        <v>1471</v>
      </c>
      <c r="BQ113" t="s">
        <v>1471</v>
      </c>
      <c r="BR113" t="s">
        <v>1471</v>
      </c>
      <c r="BS113" t="s">
        <v>1471</v>
      </c>
      <c r="BT113" t="s">
        <v>1471</v>
      </c>
      <c r="BU113">
        <v>5802.3645539999998</v>
      </c>
      <c r="BV113">
        <v>535793.73360699997</v>
      </c>
    </row>
    <row r="114" spans="1:74" x14ac:dyDescent="0.35">
      <c r="A114">
        <v>14374</v>
      </c>
      <c r="B114" t="s">
        <v>1385</v>
      </c>
      <c r="C114" t="s">
        <v>171</v>
      </c>
      <c r="D114" t="s">
        <v>172</v>
      </c>
      <c r="E114" t="s">
        <v>1619</v>
      </c>
      <c r="F114" t="s">
        <v>1391</v>
      </c>
      <c r="G114" t="s">
        <v>1387</v>
      </c>
      <c r="H114" t="s">
        <v>1253</v>
      </c>
      <c r="I114" t="s">
        <v>1613</v>
      </c>
      <c r="J114">
        <v>1531</v>
      </c>
      <c r="K114">
        <v>1532</v>
      </c>
      <c r="L114">
        <v>42</v>
      </c>
      <c r="M114" t="s">
        <v>1468</v>
      </c>
      <c r="N114" t="s">
        <v>171</v>
      </c>
      <c r="O114">
        <v>43.668768</v>
      </c>
      <c r="P114">
        <v>436687.67956900003</v>
      </c>
      <c r="Q114">
        <v>2330.2123499999998</v>
      </c>
      <c r="R114">
        <v>1521.0263379999999</v>
      </c>
      <c r="S114">
        <v>0</v>
      </c>
      <c r="T114">
        <v>0</v>
      </c>
      <c r="U114">
        <v>0</v>
      </c>
      <c r="V114">
        <v>0</v>
      </c>
      <c r="W114">
        <v>0</v>
      </c>
      <c r="X114">
        <v>0</v>
      </c>
      <c r="Y114">
        <v>0</v>
      </c>
      <c r="Z114">
        <v>0</v>
      </c>
      <c r="AA114">
        <v>164824.78277399999</v>
      </c>
      <c r="AB114">
        <v>16.482478</v>
      </c>
      <c r="AC114">
        <v>107587.97831200001</v>
      </c>
      <c r="AD114">
        <v>10.758798000000001</v>
      </c>
      <c r="AE114">
        <v>37.744317000000002</v>
      </c>
      <c r="AF114">
        <v>0</v>
      </c>
      <c r="AG114">
        <v>0</v>
      </c>
      <c r="AH114">
        <v>0</v>
      </c>
      <c r="AI114">
        <v>1531</v>
      </c>
      <c r="AJ114">
        <v>0</v>
      </c>
      <c r="AK114">
        <v>268</v>
      </c>
      <c r="AL114">
        <v>405</v>
      </c>
      <c r="AM114">
        <v>0</v>
      </c>
      <c r="AN114">
        <v>0</v>
      </c>
      <c r="AO114">
        <v>8</v>
      </c>
      <c r="AP114">
        <v>94605.322115000003</v>
      </c>
      <c r="AQ114">
        <v>21.664297999999999</v>
      </c>
      <c r="AR114">
        <v>0</v>
      </c>
      <c r="AS114">
        <v>0</v>
      </c>
      <c r="AT114">
        <v>140957.16235200001</v>
      </c>
      <c r="AU114">
        <v>32.278713000000003</v>
      </c>
      <c r="AV114">
        <v>436687.67956900003</v>
      </c>
      <c r="AW114">
        <v>100</v>
      </c>
      <c r="AX114">
        <v>436687.67956900003</v>
      </c>
      <c r="AY114">
        <v>100</v>
      </c>
      <c r="AZ114">
        <v>436687.67956900003</v>
      </c>
      <c r="BA114">
        <v>100</v>
      </c>
      <c r="BB114">
        <v>3508.2281229999999</v>
      </c>
      <c r="BC114" t="s">
        <v>1479</v>
      </c>
      <c r="BD114" t="s">
        <v>1491</v>
      </c>
      <c r="BE114" t="s">
        <v>1479</v>
      </c>
      <c r="BF114" t="s">
        <v>1474</v>
      </c>
      <c r="BG114" t="s">
        <v>1474</v>
      </c>
      <c r="BH114" t="s">
        <v>1474</v>
      </c>
      <c r="BI114" t="s">
        <v>1479</v>
      </c>
      <c r="BJ114" t="s">
        <v>1491</v>
      </c>
      <c r="BK114" t="s">
        <v>1479</v>
      </c>
      <c r="BL114" t="s">
        <v>1474</v>
      </c>
      <c r="BM114" t="s">
        <v>1474</v>
      </c>
      <c r="BN114" t="s">
        <v>1474</v>
      </c>
      <c r="BO114" t="s">
        <v>1471</v>
      </c>
      <c r="BP114" t="s">
        <v>1471</v>
      </c>
      <c r="BQ114" t="s">
        <v>1471</v>
      </c>
      <c r="BR114" t="s">
        <v>1471</v>
      </c>
      <c r="BS114" t="s">
        <v>1471</v>
      </c>
      <c r="BT114" t="s">
        <v>1471</v>
      </c>
      <c r="BU114">
        <v>4489.4260770000001</v>
      </c>
      <c r="BV114">
        <v>436687.67956900003</v>
      </c>
    </row>
    <row r="115" spans="1:74" x14ac:dyDescent="0.35">
      <c r="A115">
        <v>14375</v>
      </c>
      <c r="B115" t="s">
        <v>1385</v>
      </c>
      <c r="C115" t="s">
        <v>307</v>
      </c>
      <c r="D115" t="s">
        <v>308</v>
      </c>
      <c r="E115" t="s">
        <v>1620</v>
      </c>
      <c r="F115" t="s">
        <v>1391</v>
      </c>
      <c r="G115" t="s">
        <v>1387</v>
      </c>
      <c r="H115" t="s">
        <v>1217</v>
      </c>
      <c r="I115" t="s">
        <v>1621</v>
      </c>
      <c r="J115">
        <v>1471</v>
      </c>
      <c r="K115">
        <v>1471</v>
      </c>
      <c r="L115">
        <v>42</v>
      </c>
      <c r="M115" t="s">
        <v>1468</v>
      </c>
      <c r="N115" t="s">
        <v>307</v>
      </c>
      <c r="O115">
        <v>47.561025999999998</v>
      </c>
      <c r="P115">
        <v>475610.25599999999</v>
      </c>
      <c r="Q115">
        <v>37997.135618</v>
      </c>
      <c r="R115">
        <v>25830.819590999999</v>
      </c>
      <c r="S115">
        <v>34573.774017999996</v>
      </c>
      <c r="T115">
        <v>23503.585328000001</v>
      </c>
      <c r="U115">
        <v>0</v>
      </c>
      <c r="V115">
        <v>0</v>
      </c>
      <c r="W115">
        <v>0</v>
      </c>
      <c r="X115">
        <v>0</v>
      </c>
      <c r="Y115">
        <v>0</v>
      </c>
      <c r="Z115">
        <v>0</v>
      </c>
      <c r="AA115">
        <v>170895.83996300001</v>
      </c>
      <c r="AB115">
        <v>17.089583999999999</v>
      </c>
      <c r="AC115">
        <v>116176.64171500001</v>
      </c>
      <c r="AD115">
        <v>11.617664</v>
      </c>
      <c r="AE115">
        <v>35.931908</v>
      </c>
      <c r="AF115">
        <v>0</v>
      </c>
      <c r="AG115">
        <v>0</v>
      </c>
      <c r="AH115">
        <v>0</v>
      </c>
      <c r="AI115">
        <v>1471</v>
      </c>
      <c r="AJ115">
        <v>0</v>
      </c>
      <c r="AK115">
        <v>246</v>
      </c>
      <c r="AL115">
        <v>336</v>
      </c>
      <c r="AM115">
        <v>0</v>
      </c>
      <c r="AN115">
        <v>0</v>
      </c>
      <c r="AO115">
        <v>7</v>
      </c>
      <c r="AP115">
        <v>242742.74499100001</v>
      </c>
      <c r="AQ115">
        <v>51.038164999999999</v>
      </c>
      <c r="AR115">
        <v>0</v>
      </c>
      <c r="AS115">
        <v>0</v>
      </c>
      <c r="AT115">
        <v>320332.37998600001</v>
      </c>
      <c r="AU115">
        <v>67.351866000000001</v>
      </c>
      <c r="AV115">
        <v>475610.25599999999</v>
      </c>
      <c r="AW115">
        <v>100</v>
      </c>
      <c r="AX115">
        <v>475610.25599999999</v>
      </c>
      <c r="AY115">
        <v>100</v>
      </c>
      <c r="AZ115">
        <v>475610.25599999999</v>
      </c>
      <c r="BA115">
        <v>100</v>
      </c>
      <c r="BB115">
        <v>3092.8685180000002</v>
      </c>
      <c r="BC115" t="s">
        <v>1474</v>
      </c>
      <c r="BD115" t="s">
        <v>1491</v>
      </c>
      <c r="BE115" t="s">
        <v>1474</v>
      </c>
      <c r="BF115" t="s">
        <v>1474</v>
      </c>
      <c r="BG115" t="s">
        <v>1474</v>
      </c>
      <c r="BH115" t="s">
        <v>1474</v>
      </c>
      <c r="BI115" t="s">
        <v>1474</v>
      </c>
      <c r="BJ115" t="s">
        <v>1491</v>
      </c>
      <c r="BK115" t="s">
        <v>1474</v>
      </c>
      <c r="BL115" t="s">
        <v>1474</v>
      </c>
      <c r="BM115" t="s">
        <v>1474</v>
      </c>
      <c r="BN115" t="s">
        <v>1474</v>
      </c>
      <c r="BO115" t="s">
        <v>1471</v>
      </c>
      <c r="BP115" t="s">
        <v>1471</v>
      </c>
      <c r="BQ115" t="s">
        <v>1471</v>
      </c>
      <c r="BR115" t="s">
        <v>1471</v>
      </c>
      <c r="BS115" t="s">
        <v>1471</v>
      </c>
      <c r="BT115" t="s">
        <v>1471</v>
      </c>
      <c r="BU115">
        <v>5863.2166960000004</v>
      </c>
      <c r="BV115">
        <v>475610.25599999999</v>
      </c>
    </row>
    <row r="116" spans="1:74" x14ac:dyDescent="0.35">
      <c r="A116">
        <v>14376</v>
      </c>
      <c r="B116" t="s">
        <v>1385</v>
      </c>
      <c r="C116" t="s">
        <v>277</v>
      </c>
      <c r="D116" t="s">
        <v>278</v>
      </c>
      <c r="E116" t="s">
        <v>1622</v>
      </c>
      <c r="F116" t="s">
        <v>1391</v>
      </c>
      <c r="G116" t="s">
        <v>1387</v>
      </c>
      <c r="H116" t="s">
        <v>1217</v>
      </c>
      <c r="I116" t="s">
        <v>1621</v>
      </c>
      <c r="J116">
        <v>1782</v>
      </c>
      <c r="K116">
        <v>1779</v>
      </c>
      <c r="L116">
        <v>42</v>
      </c>
      <c r="M116" t="s">
        <v>1468</v>
      </c>
      <c r="N116" t="s">
        <v>277</v>
      </c>
      <c r="O116">
        <v>49.490482</v>
      </c>
      <c r="P116">
        <v>494904.82373499998</v>
      </c>
      <c r="Q116">
        <v>16457.48</v>
      </c>
      <c r="R116">
        <v>9250.9724559999995</v>
      </c>
      <c r="S116">
        <v>14913.62275</v>
      </c>
      <c r="T116">
        <v>8383.1493819999996</v>
      </c>
      <c r="U116">
        <v>0</v>
      </c>
      <c r="V116">
        <v>0</v>
      </c>
      <c r="W116">
        <v>0</v>
      </c>
      <c r="X116">
        <v>0</v>
      </c>
      <c r="Y116">
        <v>0</v>
      </c>
      <c r="Z116">
        <v>0</v>
      </c>
      <c r="AA116">
        <v>154162.44023499999</v>
      </c>
      <c r="AB116">
        <v>15.416244000000001</v>
      </c>
      <c r="AC116">
        <v>86656.796084999994</v>
      </c>
      <c r="AD116">
        <v>8.66568</v>
      </c>
      <c r="AE116">
        <v>31.149916999999999</v>
      </c>
      <c r="AF116">
        <v>1372.727883</v>
      </c>
      <c r="AG116">
        <v>369.12199299999997</v>
      </c>
      <c r="AH116">
        <v>26.889669999999999</v>
      </c>
      <c r="AI116">
        <v>1782</v>
      </c>
      <c r="AJ116">
        <v>0</v>
      </c>
      <c r="AK116">
        <v>339</v>
      </c>
      <c r="AL116">
        <v>354</v>
      </c>
      <c r="AM116">
        <v>0</v>
      </c>
      <c r="AN116">
        <v>0</v>
      </c>
      <c r="AO116">
        <v>7</v>
      </c>
      <c r="AP116">
        <v>191950.08577100001</v>
      </c>
      <c r="AQ116">
        <v>38.785252999999997</v>
      </c>
      <c r="AR116">
        <v>0</v>
      </c>
      <c r="AS116">
        <v>0</v>
      </c>
      <c r="AT116">
        <v>217897.169242</v>
      </c>
      <c r="AU116">
        <v>44.028095999999998</v>
      </c>
      <c r="AV116">
        <v>494904.82373399998</v>
      </c>
      <c r="AW116">
        <v>100</v>
      </c>
      <c r="AX116">
        <v>494904.82373399998</v>
      </c>
      <c r="AY116">
        <v>100</v>
      </c>
      <c r="AZ116">
        <v>494904.82373399998</v>
      </c>
      <c r="BA116">
        <v>100</v>
      </c>
      <c r="BB116">
        <v>3594.63058</v>
      </c>
      <c r="BC116" t="s">
        <v>1479</v>
      </c>
      <c r="BD116" t="s">
        <v>1491</v>
      </c>
      <c r="BE116" t="s">
        <v>1479</v>
      </c>
      <c r="BF116" t="s">
        <v>1474</v>
      </c>
      <c r="BG116" t="s">
        <v>1474</v>
      </c>
      <c r="BH116" t="s">
        <v>1474</v>
      </c>
      <c r="BI116" t="s">
        <v>1479</v>
      </c>
      <c r="BJ116" t="s">
        <v>1491</v>
      </c>
      <c r="BK116" t="s">
        <v>1479</v>
      </c>
      <c r="BL116" t="s">
        <v>1474</v>
      </c>
      <c r="BM116" t="s">
        <v>1474</v>
      </c>
      <c r="BN116" t="s">
        <v>1474</v>
      </c>
      <c r="BO116" t="s">
        <v>1471</v>
      </c>
      <c r="BP116" t="s">
        <v>1471</v>
      </c>
      <c r="BQ116" t="s">
        <v>1471</v>
      </c>
      <c r="BR116" t="s">
        <v>1471</v>
      </c>
      <c r="BS116" t="s">
        <v>1471</v>
      </c>
      <c r="BT116" t="s">
        <v>1471</v>
      </c>
      <c r="BU116">
        <v>5622.6877539999996</v>
      </c>
      <c r="BV116">
        <v>494904.82373499998</v>
      </c>
    </row>
    <row r="117" spans="1:74" x14ac:dyDescent="0.35">
      <c r="A117">
        <v>14377</v>
      </c>
      <c r="B117" t="s">
        <v>1385</v>
      </c>
      <c r="C117" t="s">
        <v>215</v>
      </c>
      <c r="D117" t="s">
        <v>216</v>
      </c>
      <c r="E117" t="s">
        <v>1623</v>
      </c>
      <c r="F117" t="s">
        <v>1391</v>
      </c>
      <c r="G117" t="s">
        <v>1387</v>
      </c>
      <c r="H117" t="s">
        <v>1217</v>
      </c>
      <c r="I117" t="s">
        <v>1621</v>
      </c>
      <c r="J117">
        <v>1882</v>
      </c>
      <c r="K117">
        <v>1884</v>
      </c>
      <c r="L117">
        <v>42</v>
      </c>
      <c r="M117" t="s">
        <v>1468</v>
      </c>
      <c r="N117" t="s">
        <v>215</v>
      </c>
      <c r="O117">
        <v>82.227369999999993</v>
      </c>
      <c r="P117">
        <v>822273.696582</v>
      </c>
      <c r="Q117">
        <v>21621.043549999999</v>
      </c>
      <c r="R117">
        <v>11476.137764999999</v>
      </c>
      <c r="S117">
        <v>15959.55955</v>
      </c>
      <c r="T117">
        <v>8471.1037950000009</v>
      </c>
      <c r="U117">
        <v>0</v>
      </c>
      <c r="V117">
        <v>0</v>
      </c>
      <c r="W117">
        <v>0</v>
      </c>
      <c r="X117">
        <v>0</v>
      </c>
      <c r="Y117">
        <v>0</v>
      </c>
      <c r="Z117">
        <v>0</v>
      </c>
      <c r="AA117">
        <v>156729.756123</v>
      </c>
      <c r="AB117">
        <v>15.672976</v>
      </c>
      <c r="AC117">
        <v>83189.891785</v>
      </c>
      <c r="AD117">
        <v>8.3189890000000002</v>
      </c>
      <c r="AE117">
        <v>19.060534000000001</v>
      </c>
      <c r="AF117">
        <v>452.74258400000002</v>
      </c>
      <c r="AG117">
        <v>213.46304900000001</v>
      </c>
      <c r="AH117">
        <v>47.148878000000003</v>
      </c>
      <c r="AI117">
        <v>1882</v>
      </c>
      <c r="AJ117">
        <v>0.53851599999999999</v>
      </c>
      <c r="AK117">
        <v>275</v>
      </c>
      <c r="AL117">
        <v>505</v>
      </c>
      <c r="AM117">
        <v>1.4809190000000001</v>
      </c>
      <c r="AN117">
        <v>2.7195049999999998</v>
      </c>
      <c r="AO117">
        <v>7</v>
      </c>
      <c r="AP117">
        <v>447105.097802</v>
      </c>
      <c r="AQ117">
        <v>54.374243</v>
      </c>
      <c r="AR117">
        <v>4380.44128</v>
      </c>
      <c r="AS117">
        <v>0.53272299999999995</v>
      </c>
      <c r="AT117">
        <v>481935.49321400002</v>
      </c>
      <c r="AU117">
        <v>58.610106999999999</v>
      </c>
      <c r="AV117">
        <v>817558.36017300002</v>
      </c>
      <c r="AW117">
        <v>99.426548999999994</v>
      </c>
      <c r="AX117">
        <v>822273.696582</v>
      </c>
      <c r="AY117">
        <v>100</v>
      </c>
      <c r="AZ117">
        <v>822273.696582</v>
      </c>
      <c r="BA117">
        <v>100</v>
      </c>
      <c r="BB117">
        <v>2291.207903</v>
      </c>
      <c r="BC117" t="s">
        <v>1469</v>
      </c>
      <c r="BD117" t="s">
        <v>1494</v>
      </c>
      <c r="BE117" t="s">
        <v>1469</v>
      </c>
      <c r="BF117" t="s">
        <v>1469</v>
      </c>
      <c r="BG117" t="s">
        <v>1469</v>
      </c>
      <c r="BH117" t="s">
        <v>1469</v>
      </c>
      <c r="BI117" t="s">
        <v>1474</v>
      </c>
      <c r="BJ117" t="s">
        <v>1491</v>
      </c>
      <c r="BK117" t="s">
        <v>1474</v>
      </c>
      <c r="BL117" t="s">
        <v>1474</v>
      </c>
      <c r="BM117" t="s">
        <v>1474</v>
      </c>
      <c r="BN117" t="s">
        <v>1474</v>
      </c>
      <c r="BO117" t="s">
        <v>1471</v>
      </c>
      <c r="BP117" t="s">
        <v>1471</v>
      </c>
      <c r="BQ117" t="s">
        <v>1471</v>
      </c>
      <c r="BR117" t="s">
        <v>1471</v>
      </c>
      <c r="BS117" t="s">
        <v>1471</v>
      </c>
      <c r="BT117" t="s">
        <v>1471</v>
      </c>
      <c r="BU117">
        <v>6883.0682450000004</v>
      </c>
      <c r="BV117">
        <v>822273.696582</v>
      </c>
    </row>
    <row r="118" spans="1:74" x14ac:dyDescent="0.35">
      <c r="A118">
        <v>14378</v>
      </c>
      <c r="B118" t="s">
        <v>1385</v>
      </c>
      <c r="C118" t="s">
        <v>315</v>
      </c>
      <c r="D118" t="s">
        <v>316</v>
      </c>
      <c r="E118" t="s">
        <v>1624</v>
      </c>
      <c r="F118" t="s">
        <v>1391</v>
      </c>
      <c r="G118" t="s">
        <v>1387</v>
      </c>
      <c r="H118" t="s">
        <v>1217</v>
      </c>
      <c r="I118" t="s">
        <v>1621</v>
      </c>
      <c r="J118">
        <v>1442</v>
      </c>
      <c r="K118">
        <v>1441</v>
      </c>
      <c r="L118">
        <v>42</v>
      </c>
      <c r="M118" t="s">
        <v>1468</v>
      </c>
      <c r="N118" t="s">
        <v>315</v>
      </c>
      <c r="O118">
        <v>121.797713</v>
      </c>
      <c r="P118">
        <v>1217977.134966</v>
      </c>
      <c r="Q118">
        <v>127001.584015</v>
      </c>
      <c r="R118">
        <v>88134.340052</v>
      </c>
      <c r="S118">
        <v>125697.87896</v>
      </c>
      <c r="T118">
        <v>87229.617599000005</v>
      </c>
      <c r="U118">
        <v>117587.19351</v>
      </c>
      <c r="V118">
        <v>81601.105836000002</v>
      </c>
      <c r="W118">
        <v>0</v>
      </c>
      <c r="X118">
        <v>0</v>
      </c>
      <c r="Y118">
        <v>0</v>
      </c>
      <c r="Z118">
        <v>0</v>
      </c>
      <c r="AA118">
        <v>173980.051706</v>
      </c>
      <c r="AB118">
        <v>17.398005000000001</v>
      </c>
      <c r="AC118">
        <v>120735.63615999999</v>
      </c>
      <c r="AD118">
        <v>12.073563999999999</v>
      </c>
      <c r="AE118">
        <v>14.284345</v>
      </c>
      <c r="AF118">
        <v>949.53788799999995</v>
      </c>
      <c r="AG118">
        <v>239.08156500000001</v>
      </c>
      <c r="AH118">
        <v>25.178728</v>
      </c>
      <c r="AI118">
        <v>1442</v>
      </c>
      <c r="AJ118">
        <v>50.603259999999999</v>
      </c>
      <c r="AK118">
        <v>237</v>
      </c>
      <c r="AL118">
        <v>379</v>
      </c>
      <c r="AM118">
        <v>119.929727</v>
      </c>
      <c r="AN118">
        <v>191.78635600000001</v>
      </c>
      <c r="AO118">
        <v>6</v>
      </c>
      <c r="AP118">
        <v>598487.94900499994</v>
      </c>
      <c r="AQ118">
        <v>49.137864</v>
      </c>
      <c r="AR118">
        <v>616111.26302099996</v>
      </c>
      <c r="AS118">
        <v>50.584797000000002</v>
      </c>
      <c r="AT118">
        <v>1201946.4778430001</v>
      </c>
      <c r="AU118">
        <v>98.683829000000003</v>
      </c>
      <c r="AV118">
        <v>1217977.134966</v>
      </c>
      <c r="AW118">
        <v>100</v>
      </c>
      <c r="AX118">
        <v>1217977.134966</v>
      </c>
      <c r="AY118">
        <v>100</v>
      </c>
      <c r="AZ118">
        <v>1217653.748232</v>
      </c>
      <c r="BA118">
        <v>99.973449000000002</v>
      </c>
      <c r="BB118">
        <v>1183.1092430000001</v>
      </c>
      <c r="BC118" t="s">
        <v>1477</v>
      </c>
      <c r="BD118" t="s">
        <v>1469</v>
      </c>
      <c r="BE118" t="s">
        <v>1469</v>
      </c>
      <c r="BF118" t="s">
        <v>1469</v>
      </c>
      <c r="BG118" t="s">
        <v>1469</v>
      </c>
      <c r="BH118" t="s">
        <v>1469</v>
      </c>
      <c r="BI118" t="s">
        <v>1479</v>
      </c>
      <c r="BJ118" t="s">
        <v>1474</v>
      </c>
      <c r="BK118" t="s">
        <v>1474</v>
      </c>
      <c r="BL118" t="s">
        <v>1474</v>
      </c>
      <c r="BM118" t="s">
        <v>1474</v>
      </c>
      <c r="BN118" t="s">
        <v>1474</v>
      </c>
      <c r="BO118" t="s">
        <v>1471</v>
      </c>
      <c r="BP118" t="s">
        <v>1471</v>
      </c>
      <c r="BQ118" t="s">
        <v>1471</v>
      </c>
      <c r="BR118" t="s">
        <v>1471</v>
      </c>
      <c r="BS118" t="s">
        <v>1471</v>
      </c>
      <c r="BT118" t="s">
        <v>1471</v>
      </c>
      <c r="BU118">
        <v>9016.116059</v>
      </c>
      <c r="BV118">
        <v>1217977.134966</v>
      </c>
    </row>
    <row r="119" spans="1:74" x14ac:dyDescent="0.35">
      <c r="A119">
        <v>14379</v>
      </c>
      <c r="B119" t="s">
        <v>1385</v>
      </c>
      <c r="C119" t="s">
        <v>133</v>
      </c>
      <c r="D119" t="s">
        <v>134</v>
      </c>
      <c r="E119" t="s">
        <v>1625</v>
      </c>
      <c r="F119" t="s">
        <v>1391</v>
      </c>
      <c r="G119" t="s">
        <v>1387</v>
      </c>
      <c r="H119" t="s">
        <v>1253</v>
      </c>
      <c r="I119" t="s">
        <v>1613</v>
      </c>
      <c r="J119">
        <v>1435</v>
      </c>
      <c r="K119">
        <v>1434</v>
      </c>
      <c r="L119">
        <v>42</v>
      </c>
      <c r="M119" t="s">
        <v>1468</v>
      </c>
      <c r="N119" t="s">
        <v>133</v>
      </c>
      <c r="O119">
        <v>41.907347000000001</v>
      </c>
      <c r="P119">
        <v>419073.46685099998</v>
      </c>
      <c r="Q119">
        <v>9461.2085210000005</v>
      </c>
      <c r="R119">
        <v>6597.7744220000004</v>
      </c>
      <c r="S119">
        <v>9461.2085210000005</v>
      </c>
      <c r="T119">
        <v>6597.7744220000004</v>
      </c>
      <c r="U119">
        <v>9461.2085210000005</v>
      </c>
      <c r="V119">
        <v>6597.7744220000004</v>
      </c>
      <c r="W119">
        <v>0</v>
      </c>
      <c r="X119">
        <v>0</v>
      </c>
      <c r="Y119">
        <v>0</v>
      </c>
      <c r="Z119">
        <v>0</v>
      </c>
      <c r="AA119">
        <v>235666.97704699999</v>
      </c>
      <c r="AB119">
        <v>23.566697999999999</v>
      </c>
      <c r="AC119">
        <v>164342.382878</v>
      </c>
      <c r="AD119">
        <v>16.434238000000001</v>
      </c>
      <c r="AE119">
        <v>56.235241000000002</v>
      </c>
      <c r="AF119">
        <v>145.185126</v>
      </c>
      <c r="AG119">
        <v>15.402119000000001</v>
      </c>
      <c r="AH119">
        <v>10.608606999999999</v>
      </c>
      <c r="AI119">
        <v>1435</v>
      </c>
      <c r="AJ119">
        <v>37.252420999999998</v>
      </c>
      <c r="AK119">
        <v>257</v>
      </c>
      <c r="AL119">
        <v>482</v>
      </c>
      <c r="AM119">
        <v>95.738720999999998</v>
      </c>
      <c r="AN119">
        <v>179.556667</v>
      </c>
      <c r="AO119">
        <v>9</v>
      </c>
      <c r="AP119">
        <v>74576.066099000003</v>
      </c>
      <c r="AQ119">
        <v>17.795463999999999</v>
      </c>
      <c r="AR119">
        <v>155934.05127299999</v>
      </c>
      <c r="AS119">
        <v>37.209240000000001</v>
      </c>
      <c r="AT119">
        <v>419073.46685099998</v>
      </c>
      <c r="AU119">
        <v>100</v>
      </c>
      <c r="AV119">
        <v>419073.46685099998</v>
      </c>
      <c r="AW119">
        <v>100</v>
      </c>
      <c r="AX119">
        <v>419073.46685099998</v>
      </c>
      <c r="AY119">
        <v>100</v>
      </c>
      <c r="AZ119">
        <v>419073.46685099998</v>
      </c>
      <c r="BA119">
        <v>100</v>
      </c>
      <c r="BB119">
        <v>3421.8343620000001</v>
      </c>
      <c r="BC119" t="s">
        <v>1479</v>
      </c>
      <c r="BD119" t="s">
        <v>1479</v>
      </c>
      <c r="BE119" t="s">
        <v>1474</v>
      </c>
      <c r="BF119" t="s">
        <v>1474</v>
      </c>
      <c r="BG119" t="s">
        <v>1474</v>
      </c>
      <c r="BH119" t="s">
        <v>1474</v>
      </c>
      <c r="BI119" t="s">
        <v>1477</v>
      </c>
      <c r="BJ119" t="s">
        <v>1477</v>
      </c>
      <c r="BK119" t="s">
        <v>1469</v>
      </c>
      <c r="BL119" t="s">
        <v>1469</v>
      </c>
      <c r="BM119" t="s">
        <v>1469</v>
      </c>
      <c r="BN119" t="s">
        <v>1469</v>
      </c>
      <c r="BO119" t="s">
        <v>1471</v>
      </c>
      <c r="BP119" t="s">
        <v>1471</v>
      </c>
      <c r="BQ119" t="s">
        <v>1471</v>
      </c>
      <c r="BR119" t="s">
        <v>1471</v>
      </c>
      <c r="BS119" t="s">
        <v>1471</v>
      </c>
      <c r="BT119" t="s">
        <v>1471</v>
      </c>
      <c r="BU119">
        <v>4867.9163049999997</v>
      </c>
      <c r="BV119">
        <v>419073.46685099998</v>
      </c>
    </row>
    <row r="120" spans="1:74" x14ac:dyDescent="0.35">
      <c r="A120">
        <v>14380</v>
      </c>
      <c r="B120" t="s">
        <v>1385</v>
      </c>
      <c r="C120" t="s">
        <v>327</v>
      </c>
      <c r="D120" t="s">
        <v>328</v>
      </c>
      <c r="E120" t="s">
        <v>1626</v>
      </c>
      <c r="F120" t="s">
        <v>1391</v>
      </c>
      <c r="G120" t="s">
        <v>1387</v>
      </c>
      <c r="H120" t="s">
        <v>1217</v>
      </c>
      <c r="I120" t="s">
        <v>1621</v>
      </c>
      <c r="J120">
        <v>1764</v>
      </c>
      <c r="K120">
        <v>1763</v>
      </c>
      <c r="L120">
        <v>42</v>
      </c>
      <c r="M120" t="s">
        <v>1468</v>
      </c>
      <c r="N120" t="s">
        <v>327</v>
      </c>
      <c r="O120">
        <v>67.592922999999999</v>
      </c>
      <c r="P120">
        <v>675929.23420399998</v>
      </c>
      <c r="Q120">
        <v>82233.637709999995</v>
      </c>
      <c r="R120">
        <v>46644.150715000003</v>
      </c>
      <c r="S120">
        <v>81914.624060000002</v>
      </c>
      <c r="T120">
        <v>46463.201394999996</v>
      </c>
      <c r="U120">
        <v>81914.624060000002</v>
      </c>
      <c r="V120">
        <v>46463.201394999996</v>
      </c>
      <c r="W120">
        <v>0</v>
      </c>
      <c r="X120">
        <v>0</v>
      </c>
      <c r="Y120">
        <v>0</v>
      </c>
      <c r="Z120">
        <v>0</v>
      </c>
      <c r="AA120">
        <v>239571.222225</v>
      </c>
      <c r="AB120">
        <v>23.957121999999998</v>
      </c>
      <c r="AC120">
        <v>135888.38469899999</v>
      </c>
      <c r="AD120">
        <v>13.588838000000001</v>
      </c>
      <c r="AE120">
        <v>35.443240000000003</v>
      </c>
      <c r="AF120">
        <v>2044.239345</v>
      </c>
      <c r="AG120">
        <v>988.20673999999997</v>
      </c>
      <c r="AH120">
        <v>48.341048999999998</v>
      </c>
      <c r="AI120">
        <v>1764</v>
      </c>
      <c r="AJ120">
        <v>69.789407999999995</v>
      </c>
      <c r="AK120">
        <v>275</v>
      </c>
      <c r="AL120">
        <v>551</v>
      </c>
      <c r="AM120">
        <v>191.920873</v>
      </c>
      <c r="AN120">
        <v>384.53964100000002</v>
      </c>
      <c r="AO120">
        <v>8</v>
      </c>
      <c r="AP120">
        <v>407106.62919299997</v>
      </c>
      <c r="AQ120">
        <v>60.229179000000002</v>
      </c>
      <c r="AR120">
        <v>471597.42036300001</v>
      </c>
      <c r="AS120">
        <v>69.770235999999997</v>
      </c>
      <c r="AT120">
        <v>675929.23420399998</v>
      </c>
      <c r="AU120">
        <v>100</v>
      </c>
      <c r="AV120">
        <v>675929.23420399998</v>
      </c>
      <c r="AW120">
        <v>100</v>
      </c>
      <c r="AX120">
        <v>675929.23420399998</v>
      </c>
      <c r="AY120">
        <v>100</v>
      </c>
      <c r="AZ120">
        <v>675929.23420399998</v>
      </c>
      <c r="BA120">
        <v>100</v>
      </c>
      <c r="BB120">
        <v>2608.261223</v>
      </c>
      <c r="BC120" t="s">
        <v>1474</v>
      </c>
      <c r="BD120" t="s">
        <v>1474</v>
      </c>
      <c r="BE120" t="s">
        <v>1474</v>
      </c>
      <c r="BF120" t="s">
        <v>1474</v>
      </c>
      <c r="BG120" t="s">
        <v>1474</v>
      </c>
      <c r="BH120" t="s">
        <v>1474</v>
      </c>
      <c r="BI120" t="s">
        <v>1474</v>
      </c>
      <c r="BJ120" t="s">
        <v>1474</v>
      </c>
      <c r="BK120" t="s">
        <v>1474</v>
      </c>
      <c r="BL120" t="s">
        <v>1474</v>
      </c>
      <c r="BM120" t="s">
        <v>1474</v>
      </c>
      <c r="BN120" t="s">
        <v>1474</v>
      </c>
      <c r="BO120" t="s">
        <v>1471</v>
      </c>
      <c r="BP120" t="s">
        <v>1471</v>
      </c>
      <c r="BQ120" t="s">
        <v>1471</v>
      </c>
      <c r="BR120" t="s">
        <v>1471</v>
      </c>
      <c r="BS120" t="s">
        <v>1471</v>
      </c>
      <c r="BT120" t="s">
        <v>1471</v>
      </c>
      <c r="BU120">
        <v>6235.2171040000003</v>
      </c>
      <c r="BV120">
        <v>675929.23420399998</v>
      </c>
    </row>
    <row r="121" spans="1:74" x14ac:dyDescent="0.35">
      <c r="A121">
        <v>14381</v>
      </c>
      <c r="B121" t="s">
        <v>1385</v>
      </c>
      <c r="C121" t="s">
        <v>167</v>
      </c>
      <c r="D121" t="s">
        <v>168</v>
      </c>
      <c r="E121" t="s">
        <v>1627</v>
      </c>
      <c r="F121" t="s">
        <v>1391</v>
      </c>
      <c r="G121" t="s">
        <v>1387</v>
      </c>
      <c r="H121" t="s">
        <v>639</v>
      </c>
      <c r="I121" t="s">
        <v>1552</v>
      </c>
      <c r="J121">
        <v>1403</v>
      </c>
      <c r="K121">
        <v>1405</v>
      </c>
      <c r="L121">
        <v>42</v>
      </c>
      <c r="M121" t="s">
        <v>1468</v>
      </c>
      <c r="N121" t="s">
        <v>167</v>
      </c>
      <c r="O121">
        <v>37.678646000000001</v>
      </c>
      <c r="P121">
        <v>376786.459875</v>
      </c>
      <c r="Q121">
        <v>318.081323</v>
      </c>
      <c r="R121">
        <v>226.39240100000001</v>
      </c>
      <c r="S121">
        <v>0</v>
      </c>
      <c r="T121">
        <v>0</v>
      </c>
      <c r="U121">
        <v>0</v>
      </c>
      <c r="V121">
        <v>0</v>
      </c>
      <c r="W121">
        <v>0</v>
      </c>
      <c r="X121">
        <v>0</v>
      </c>
      <c r="Y121">
        <v>0</v>
      </c>
      <c r="Z121">
        <v>0</v>
      </c>
      <c r="AA121">
        <v>137641.87114800001</v>
      </c>
      <c r="AB121">
        <v>13.764187</v>
      </c>
      <c r="AC121">
        <v>97965.744588999994</v>
      </c>
      <c r="AD121">
        <v>9.7965739999999997</v>
      </c>
      <c r="AE121">
        <v>36.530472000000003</v>
      </c>
      <c r="AF121">
        <v>460.71081199999998</v>
      </c>
      <c r="AG121">
        <v>229.17696599999999</v>
      </c>
      <c r="AH121">
        <v>49.744213000000002</v>
      </c>
      <c r="AI121">
        <v>1403</v>
      </c>
      <c r="AJ121">
        <v>0</v>
      </c>
      <c r="AK121">
        <v>221</v>
      </c>
      <c r="AL121">
        <v>313</v>
      </c>
      <c r="AM121">
        <v>0</v>
      </c>
      <c r="AN121">
        <v>0</v>
      </c>
      <c r="AO121">
        <v>4</v>
      </c>
      <c r="AP121">
        <v>59161.632902999998</v>
      </c>
      <c r="AQ121">
        <v>15.701635</v>
      </c>
      <c r="AR121">
        <v>0</v>
      </c>
      <c r="AS121">
        <v>0</v>
      </c>
      <c r="AT121">
        <v>0</v>
      </c>
      <c r="AU121">
        <v>0</v>
      </c>
      <c r="AV121">
        <v>318396.17504200002</v>
      </c>
      <c r="AW121">
        <v>84.503083000000004</v>
      </c>
      <c r="AX121">
        <v>156995.36466799999</v>
      </c>
      <c r="AY121">
        <v>41.666933999999998</v>
      </c>
      <c r="AZ121">
        <v>376786.459875</v>
      </c>
      <c r="BA121">
        <v>100</v>
      </c>
      <c r="BB121">
        <v>3728.9025729999998</v>
      </c>
      <c r="BC121" t="s">
        <v>1479</v>
      </c>
      <c r="BD121" t="s">
        <v>1491</v>
      </c>
      <c r="BE121" t="s">
        <v>1491</v>
      </c>
      <c r="BF121" t="s">
        <v>1474</v>
      </c>
      <c r="BG121" t="s">
        <v>1479</v>
      </c>
      <c r="BH121" t="s">
        <v>1474</v>
      </c>
      <c r="BI121" t="s">
        <v>1479</v>
      </c>
      <c r="BJ121" t="s">
        <v>1491</v>
      </c>
      <c r="BK121" t="s">
        <v>1491</v>
      </c>
      <c r="BL121" t="s">
        <v>1474</v>
      </c>
      <c r="BM121" t="s">
        <v>1479</v>
      </c>
      <c r="BN121" t="s">
        <v>1474</v>
      </c>
      <c r="BO121" t="s">
        <v>1471</v>
      </c>
      <c r="BP121" t="s">
        <v>1471</v>
      </c>
      <c r="BQ121" t="s">
        <v>1471</v>
      </c>
      <c r="BR121" t="s">
        <v>1471</v>
      </c>
      <c r="BS121" t="s">
        <v>1471</v>
      </c>
      <c r="BT121" t="s">
        <v>1471</v>
      </c>
      <c r="BU121">
        <v>4318.1072869999998</v>
      </c>
      <c r="BV121">
        <v>376786.459875</v>
      </c>
    </row>
    <row r="122" spans="1:74" x14ac:dyDescent="0.35">
      <c r="A122">
        <v>14382</v>
      </c>
      <c r="B122" t="s">
        <v>1385</v>
      </c>
      <c r="C122" t="s">
        <v>77</v>
      </c>
      <c r="D122" t="s">
        <v>78</v>
      </c>
      <c r="E122" t="s">
        <v>1628</v>
      </c>
      <c r="F122" t="s">
        <v>1391</v>
      </c>
      <c r="G122" t="s">
        <v>1387</v>
      </c>
      <c r="H122" t="s">
        <v>639</v>
      </c>
      <c r="I122" t="s">
        <v>1552</v>
      </c>
      <c r="J122">
        <v>1294</v>
      </c>
      <c r="K122">
        <v>1294</v>
      </c>
      <c r="L122">
        <v>42</v>
      </c>
      <c r="M122" t="s">
        <v>1468</v>
      </c>
      <c r="N122" t="s">
        <v>77</v>
      </c>
      <c r="O122">
        <v>23.925884</v>
      </c>
      <c r="P122">
        <v>239258.83876099999</v>
      </c>
      <c r="Q122">
        <v>175.10069999999999</v>
      </c>
      <c r="R122">
        <v>135.31738799999999</v>
      </c>
      <c r="S122">
        <v>0</v>
      </c>
      <c r="T122">
        <v>0</v>
      </c>
      <c r="U122">
        <v>0</v>
      </c>
      <c r="V122">
        <v>0</v>
      </c>
      <c r="W122">
        <v>0</v>
      </c>
      <c r="X122">
        <v>0</v>
      </c>
      <c r="Y122">
        <v>0</v>
      </c>
      <c r="Z122">
        <v>0</v>
      </c>
      <c r="AA122">
        <v>107664.42774699999</v>
      </c>
      <c r="AB122">
        <v>10.766443000000001</v>
      </c>
      <c r="AC122">
        <v>83202.803513999999</v>
      </c>
      <c r="AD122">
        <v>8.3202800000000003</v>
      </c>
      <c r="AE122">
        <v>44.999142999999997</v>
      </c>
      <c r="AF122">
        <v>0</v>
      </c>
      <c r="AG122">
        <v>0</v>
      </c>
      <c r="AH122">
        <v>0</v>
      </c>
      <c r="AI122">
        <v>1294</v>
      </c>
      <c r="AJ122">
        <v>2.2084969999999999</v>
      </c>
      <c r="AK122">
        <v>165</v>
      </c>
      <c r="AL122">
        <v>329</v>
      </c>
      <c r="AM122">
        <v>3.6440199999999998</v>
      </c>
      <c r="AN122">
        <v>7.2659549999999999</v>
      </c>
      <c r="AO122">
        <v>3</v>
      </c>
      <c r="AP122">
        <v>70.957134999999994</v>
      </c>
      <c r="AQ122">
        <v>2.9656999999999999E-2</v>
      </c>
      <c r="AR122">
        <v>5264.7995000000001</v>
      </c>
      <c r="AS122">
        <v>2.2004619999999999</v>
      </c>
      <c r="AT122">
        <v>218495.46104900001</v>
      </c>
      <c r="AU122">
        <v>91.321793</v>
      </c>
      <c r="AV122">
        <v>239258.83876099999</v>
      </c>
      <c r="AW122">
        <v>100</v>
      </c>
      <c r="AX122">
        <v>239188.27222300001</v>
      </c>
      <c r="AY122">
        <v>99.970506</v>
      </c>
      <c r="AZ122">
        <v>239258.83876099999</v>
      </c>
      <c r="BA122">
        <v>100</v>
      </c>
      <c r="BB122">
        <v>5408.3686100000004</v>
      </c>
      <c r="BC122" t="s">
        <v>1491</v>
      </c>
      <c r="BD122" t="s">
        <v>1491</v>
      </c>
      <c r="BE122" t="s">
        <v>1474</v>
      </c>
      <c r="BF122" t="s">
        <v>1474</v>
      </c>
      <c r="BG122" t="s">
        <v>1474</v>
      </c>
      <c r="BH122" t="s">
        <v>1474</v>
      </c>
      <c r="BI122" t="s">
        <v>1491</v>
      </c>
      <c r="BJ122" t="s">
        <v>1491</v>
      </c>
      <c r="BK122" t="s">
        <v>1474</v>
      </c>
      <c r="BL122" t="s">
        <v>1474</v>
      </c>
      <c r="BM122" t="s">
        <v>1474</v>
      </c>
      <c r="BN122" t="s">
        <v>1474</v>
      </c>
      <c r="BO122" t="s">
        <v>1471</v>
      </c>
      <c r="BP122" t="s">
        <v>1471</v>
      </c>
      <c r="BQ122" t="s">
        <v>1471</v>
      </c>
      <c r="BR122" t="s">
        <v>1471</v>
      </c>
      <c r="BS122" t="s">
        <v>1471</v>
      </c>
      <c r="BT122" t="s">
        <v>1471</v>
      </c>
      <c r="BU122">
        <v>4421.4097300000003</v>
      </c>
      <c r="BV122">
        <v>239258.83876099999</v>
      </c>
    </row>
    <row r="123" spans="1:74" x14ac:dyDescent="0.35">
      <c r="A123">
        <v>14383</v>
      </c>
      <c r="B123" t="s">
        <v>1385</v>
      </c>
      <c r="C123" t="s">
        <v>65</v>
      </c>
      <c r="D123" t="s">
        <v>66</v>
      </c>
      <c r="E123" t="s">
        <v>1629</v>
      </c>
      <c r="F123" t="s">
        <v>1391</v>
      </c>
      <c r="G123" t="s">
        <v>1387</v>
      </c>
      <c r="H123" t="s">
        <v>639</v>
      </c>
      <c r="I123" t="s">
        <v>1552</v>
      </c>
      <c r="J123">
        <v>1579</v>
      </c>
      <c r="K123">
        <v>1578</v>
      </c>
      <c r="L123">
        <v>42</v>
      </c>
      <c r="M123" t="s">
        <v>1468</v>
      </c>
      <c r="N123" t="s">
        <v>65</v>
      </c>
      <c r="O123">
        <v>20.592662000000001</v>
      </c>
      <c r="P123">
        <v>205926.61625299999</v>
      </c>
      <c r="Q123">
        <v>0</v>
      </c>
      <c r="R123">
        <v>0</v>
      </c>
      <c r="S123">
        <v>0</v>
      </c>
      <c r="T123">
        <v>0</v>
      </c>
      <c r="U123">
        <v>0</v>
      </c>
      <c r="V123">
        <v>0</v>
      </c>
      <c r="W123">
        <v>0</v>
      </c>
      <c r="X123">
        <v>0</v>
      </c>
      <c r="Y123">
        <v>0</v>
      </c>
      <c r="Z123">
        <v>0</v>
      </c>
      <c r="AA123">
        <v>81824.244462000002</v>
      </c>
      <c r="AB123">
        <v>8.1824239999999993</v>
      </c>
      <c r="AC123">
        <v>51853.133372999997</v>
      </c>
      <c r="AD123">
        <v>5.1853129999999998</v>
      </c>
      <c r="AE123">
        <v>39.734661000000003</v>
      </c>
      <c r="AF123">
        <v>0</v>
      </c>
      <c r="AG123">
        <v>0</v>
      </c>
      <c r="AH123">
        <v>0</v>
      </c>
      <c r="AI123">
        <v>1579</v>
      </c>
      <c r="AJ123">
        <v>0</v>
      </c>
      <c r="AK123">
        <v>354</v>
      </c>
      <c r="AL123">
        <v>210</v>
      </c>
      <c r="AM123">
        <v>0</v>
      </c>
      <c r="AN123">
        <v>0</v>
      </c>
      <c r="AO123">
        <v>1</v>
      </c>
      <c r="AP123">
        <v>583.38352299999997</v>
      </c>
      <c r="AQ123">
        <v>0.28329700000000002</v>
      </c>
      <c r="AR123">
        <v>0</v>
      </c>
      <c r="AS123">
        <v>0</v>
      </c>
      <c r="AT123">
        <v>70948.543739999994</v>
      </c>
      <c r="AU123">
        <v>34.453313999999999</v>
      </c>
      <c r="AV123">
        <v>205926.61625299999</v>
      </c>
      <c r="AW123">
        <v>100</v>
      </c>
      <c r="AX123">
        <v>204830.120058</v>
      </c>
      <c r="AY123">
        <v>99.467530999999994</v>
      </c>
      <c r="AZ123">
        <v>205926.61625299999</v>
      </c>
      <c r="BA123">
        <v>100</v>
      </c>
      <c r="BB123">
        <v>7662.923812</v>
      </c>
      <c r="BC123" t="s">
        <v>1491</v>
      </c>
      <c r="BD123" t="s">
        <v>1491</v>
      </c>
      <c r="BE123" t="s">
        <v>1479</v>
      </c>
      <c r="BF123" t="s">
        <v>1474</v>
      </c>
      <c r="BG123" t="s">
        <v>1474</v>
      </c>
      <c r="BH123" t="s">
        <v>1474</v>
      </c>
      <c r="BI123" t="s">
        <v>1504</v>
      </c>
      <c r="BJ123" t="s">
        <v>1504</v>
      </c>
      <c r="BK123" t="s">
        <v>1480</v>
      </c>
      <c r="BL123" t="s">
        <v>1470</v>
      </c>
      <c r="BM123" t="s">
        <v>1470</v>
      </c>
      <c r="BN123" t="s">
        <v>1470</v>
      </c>
      <c r="BO123" t="s">
        <v>1505</v>
      </c>
      <c r="BP123" t="s">
        <v>1505</v>
      </c>
      <c r="BQ123" t="s">
        <v>1471</v>
      </c>
      <c r="BR123" t="s">
        <v>1471</v>
      </c>
      <c r="BS123" t="s">
        <v>1471</v>
      </c>
      <c r="BT123" t="s">
        <v>1471</v>
      </c>
      <c r="BU123">
        <v>3755.5714480000001</v>
      </c>
      <c r="BV123">
        <v>205926.61625299999</v>
      </c>
    </row>
    <row r="124" spans="1:74" x14ac:dyDescent="0.35">
      <c r="A124">
        <v>14384</v>
      </c>
      <c r="B124" t="s">
        <v>1385</v>
      </c>
      <c r="C124" t="s">
        <v>217</v>
      </c>
      <c r="D124" t="s">
        <v>218</v>
      </c>
      <c r="E124" t="s">
        <v>1630</v>
      </c>
      <c r="F124" t="s">
        <v>1391</v>
      </c>
      <c r="G124" t="s">
        <v>1387</v>
      </c>
      <c r="H124" t="s">
        <v>780</v>
      </c>
      <c r="I124" t="s">
        <v>1502</v>
      </c>
      <c r="J124">
        <v>1331</v>
      </c>
      <c r="K124">
        <v>1334</v>
      </c>
      <c r="L124">
        <v>42</v>
      </c>
      <c r="M124" t="s">
        <v>1468</v>
      </c>
      <c r="N124" t="s">
        <v>217</v>
      </c>
      <c r="O124">
        <v>76.793826999999993</v>
      </c>
      <c r="P124">
        <v>767938.27478700003</v>
      </c>
      <c r="Q124">
        <v>33800.75245</v>
      </c>
      <c r="R124">
        <v>25337.895390000001</v>
      </c>
      <c r="S124">
        <v>32948.910450000003</v>
      </c>
      <c r="T124">
        <v>24699.333170999998</v>
      </c>
      <c r="U124">
        <v>0</v>
      </c>
      <c r="V124">
        <v>0</v>
      </c>
      <c r="W124">
        <v>0</v>
      </c>
      <c r="X124">
        <v>0</v>
      </c>
      <c r="Y124">
        <v>0</v>
      </c>
      <c r="Z124">
        <v>0</v>
      </c>
      <c r="AA124">
        <v>51845.067662000001</v>
      </c>
      <c r="AB124">
        <v>5.184507</v>
      </c>
      <c r="AC124">
        <v>38864.368562000003</v>
      </c>
      <c r="AD124">
        <v>3.8864369999999999</v>
      </c>
      <c r="AE124">
        <v>6.7512020000000001</v>
      </c>
      <c r="AF124">
        <v>418.80201099999999</v>
      </c>
      <c r="AG124">
        <v>60.484307000000001</v>
      </c>
      <c r="AH124">
        <v>14.442220000000001</v>
      </c>
      <c r="AI124">
        <v>1331</v>
      </c>
      <c r="AJ124">
        <v>0</v>
      </c>
      <c r="AK124">
        <v>402</v>
      </c>
      <c r="AL124">
        <v>70</v>
      </c>
      <c r="AM124">
        <v>0</v>
      </c>
      <c r="AN124">
        <v>0</v>
      </c>
      <c r="AO124">
        <v>1</v>
      </c>
      <c r="AP124">
        <v>335262.17120500002</v>
      </c>
      <c r="AQ124">
        <v>43.657437000000002</v>
      </c>
      <c r="AR124">
        <v>0</v>
      </c>
      <c r="AS124">
        <v>0</v>
      </c>
      <c r="AT124">
        <v>13831.435636</v>
      </c>
      <c r="AU124">
        <v>1.801113</v>
      </c>
      <c r="AV124">
        <v>767938.27478700003</v>
      </c>
      <c r="AW124">
        <v>100</v>
      </c>
      <c r="AX124">
        <v>767938.27478700003</v>
      </c>
      <c r="AY124">
        <v>100</v>
      </c>
      <c r="AZ124">
        <v>767938.27478700003</v>
      </c>
      <c r="BA124">
        <v>100</v>
      </c>
      <c r="BB124">
        <v>1737.118792</v>
      </c>
      <c r="BC124" t="s">
        <v>1477</v>
      </c>
      <c r="BD124" t="s">
        <v>1494</v>
      </c>
      <c r="BE124" t="s">
        <v>1494</v>
      </c>
      <c r="BF124" t="s">
        <v>1469</v>
      </c>
      <c r="BG124" t="s">
        <v>1469</v>
      </c>
      <c r="BH124" t="s">
        <v>1469</v>
      </c>
      <c r="BI124" t="s">
        <v>1480</v>
      </c>
      <c r="BJ124" t="s">
        <v>1504</v>
      </c>
      <c r="BK124" t="s">
        <v>1504</v>
      </c>
      <c r="BL124" t="s">
        <v>1470</v>
      </c>
      <c r="BM124" t="s">
        <v>1470</v>
      </c>
      <c r="BN124" t="s">
        <v>1470</v>
      </c>
      <c r="BO124" t="s">
        <v>1471</v>
      </c>
      <c r="BP124" t="s">
        <v>1505</v>
      </c>
      <c r="BQ124" t="s">
        <v>1505</v>
      </c>
      <c r="BR124" t="s">
        <v>1471</v>
      </c>
      <c r="BS124" t="s">
        <v>1471</v>
      </c>
      <c r="BT124" t="s">
        <v>1471</v>
      </c>
      <c r="BU124">
        <v>5635.106436</v>
      </c>
      <c r="BV124">
        <v>767938.27478700003</v>
      </c>
    </row>
    <row r="125" spans="1:74" x14ac:dyDescent="0.35">
      <c r="A125">
        <v>14385</v>
      </c>
      <c r="B125" t="s">
        <v>1385</v>
      </c>
      <c r="C125" t="s">
        <v>235</v>
      </c>
      <c r="D125" t="s">
        <v>236</v>
      </c>
      <c r="E125" t="s">
        <v>1631</v>
      </c>
      <c r="F125" t="s">
        <v>1391</v>
      </c>
      <c r="G125" t="s">
        <v>1387</v>
      </c>
      <c r="H125" t="s">
        <v>639</v>
      </c>
      <c r="I125" t="s">
        <v>1552</v>
      </c>
      <c r="J125">
        <v>1944</v>
      </c>
      <c r="K125">
        <v>1942</v>
      </c>
      <c r="L125">
        <v>42</v>
      </c>
      <c r="M125" t="s">
        <v>1468</v>
      </c>
      <c r="N125" t="s">
        <v>235</v>
      </c>
      <c r="O125">
        <v>28.289814</v>
      </c>
      <c r="P125">
        <v>282898.13922299998</v>
      </c>
      <c r="Q125">
        <v>20256.054746999998</v>
      </c>
      <c r="R125">
        <v>10430.512228</v>
      </c>
      <c r="S125">
        <v>16992.343250000002</v>
      </c>
      <c r="T125">
        <v>8749.9192839999996</v>
      </c>
      <c r="U125">
        <v>0</v>
      </c>
      <c r="V125">
        <v>0</v>
      </c>
      <c r="W125">
        <v>0</v>
      </c>
      <c r="X125">
        <v>0</v>
      </c>
      <c r="Y125">
        <v>0</v>
      </c>
      <c r="Z125">
        <v>0</v>
      </c>
      <c r="AA125">
        <v>117298.314136</v>
      </c>
      <c r="AB125">
        <v>11.729831000000001</v>
      </c>
      <c r="AC125">
        <v>60400.779678999999</v>
      </c>
      <c r="AD125">
        <v>6.0400780000000003</v>
      </c>
      <c r="AE125">
        <v>41.463090999999999</v>
      </c>
      <c r="AF125">
        <v>58.707697000000003</v>
      </c>
      <c r="AG125">
        <v>58.707697000000003</v>
      </c>
      <c r="AH125">
        <v>100</v>
      </c>
      <c r="AI125">
        <v>1944</v>
      </c>
      <c r="AJ125">
        <v>0</v>
      </c>
      <c r="AK125">
        <v>548</v>
      </c>
      <c r="AL125">
        <v>162</v>
      </c>
      <c r="AM125">
        <v>0</v>
      </c>
      <c r="AN125">
        <v>0</v>
      </c>
      <c r="AO125">
        <v>1</v>
      </c>
      <c r="AP125">
        <v>120356.601104</v>
      </c>
      <c r="AQ125">
        <v>42.544147000000002</v>
      </c>
      <c r="AR125">
        <v>0</v>
      </c>
      <c r="AS125">
        <v>0</v>
      </c>
      <c r="AT125">
        <v>0</v>
      </c>
      <c r="AU125">
        <v>0</v>
      </c>
      <c r="AV125">
        <v>282898.13922299998</v>
      </c>
      <c r="AW125">
        <v>100</v>
      </c>
      <c r="AX125">
        <v>282898.13922299998</v>
      </c>
      <c r="AY125">
        <v>100</v>
      </c>
      <c r="AZ125">
        <v>282898.13922299998</v>
      </c>
      <c r="BA125">
        <v>100</v>
      </c>
      <c r="BB125">
        <v>6864.6616059999997</v>
      </c>
      <c r="BC125" t="s">
        <v>1479</v>
      </c>
      <c r="BD125" t="s">
        <v>1491</v>
      </c>
      <c r="BE125" t="s">
        <v>1491</v>
      </c>
      <c r="BF125" t="s">
        <v>1474</v>
      </c>
      <c r="BG125" t="s">
        <v>1474</v>
      </c>
      <c r="BH125" t="s">
        <v>1474</v>
      </c>
      <c r="BI125" t="s">
        <v>1480</v>
      </c>
      <c r="BJ125" t="s">
        <v>1504</v>
      </c>
      <c r="BK125" t="s">
        <v>1504</v>
      </c>
      <c r="BL125" t="s">
        <v>1470</v>
      </c>
      <c r="BM125" t="s">
        <v>1470</v>
      </c>
      <c r="BN125" t="s">
        <v>1470</v>
      </c>
      <c r="BO125" t="s">
        <v>1471</v>
      </c>
      <c r="BP125" t="s">
        <v>1505</v>
      </c>
      <c r="BQ125" t="s">
        <v>1505</v>
      </c>
      <c r="BR125" t="s">
        <v>1471</v>
      </c>
      <c r="BS125" t="s">
        <v>1471</v>
      </c>
      <c r="BT125" t="s">
        <v>1471</v>
      </c>
      <c r="BU125">
        <v>3724.2207549999998</v>
      </c>
      <c r="BV125">
        <v>282898.13922299998</v>
      </c>
    </row>
    <row r="126" spans="1:74" x14ac:dyDescent="0.35">
      <c r="A126">
        <v>14386</v>
      </c>
      <c r="B126" t="s">
        <v>1385</v>
      </c>
      <c r="C126" t="s">
        <v>299</v>
      </c>
      <c r="D126" t="s">
        <v>300</v>
      </c>
      <c r="E126" t="s">
        <v>1632</v>
      </c>
      <c r="F126" t="s">
        <v>1391</v>
      </c>
      <c r="G126" t="s">
        <v>1387</v>
      </c>
      <c r="H126" t="s">
        <v>558</v>
      </c>
      <c r="I126" t="s">
        <v>1562</v>
      </c>
      <c r="J126">
        <v>1264</v>
      </c>
      <c r="K126">
        <v>1268</v>
      </c>
      <c r="L126">
        <v>42</v>
      </c>
      <c r="M126" t="s">
        <v>1468</v>
      </c>
      <c r="N126" t="s">
        <v>299</v>
      </c>
      <c r="O126">
        <v>24.661128000000001</v>
      </c>
      <c r="P126">
        <v>246611.27754000001</v>
      </c>
      <c r="Q126">
        <v>10391.584777</v>
      </c>
      <c r="R126">
        <v>8195.2561330000008</v>
      </c>
      <c r="S126">
        <v>10391.584777</v>
      </c>
      <c r="T126">
        <v>8195.2561330000008</v>
      </c>
      <c r="U126">
        <v>2181.9150249999998</v>
      </c>
      <c r="V126">
        <v>1720.7531739999999</v>
      </c>
      <c r="W126">
        <v>0</v>
      </c>
      <c r="X126">
        <v>0</v>
      </c>
      <c r="Y126">
        <v>0</v>
      </c>
      <c r="Z126">
        <v>0</v>
      </c>
      <c r="AA126">
        <v>93784.244516999999</v>
      </c>
      <c r="AB126">
        <v>9.3784240000000008</v>
      </c>
      <c r="AC126">
        <v>73962.337947000007</v>
      </c>
      <c r="AD126">
        <v>7.3962339999999998</v>
      </c>
      <c r="AE126">
        <v>38.029178999999999</v>
      </c>
      <c r="AF126">
        <v>0</v>
      </c>
      <c r="AG126">
        <v>0</v>
      </c>
      <c r="AH126">
        <v>0</v>
      </c>
      <c r="AI126">
        <v>1264</v>
      </c>
      <c r="AJ126">
        <v>42.492379</v>
      </c>
      <c r="AK126">
        <v>212</v>
      </c>
      <c r="AL126">
        <v>323</v>
      </c>
      <c r="AM126">
        <v>90.083842000000004</v>
      </c>
      <c r="AN126">
        <v>137.250383</v>
      </c>
      <c r="AO126">
        <v>4</v>
      </c>
      <c r="AP126">
        <v>203693.77165099999</v>
      </c>
      <c r="AQ126">
        <v>82.597103000000004</v>
      </c>
      <c r="AR126">
        <v>104705.341758</v>
      </c>
      <c r="AS126">
        <v>42.457644999999999</v>
      </c>
      <c r="AT126">
        <v>134405.57399100001</v>
      </c>
      <c r="AU126">
        <v>54.500984000000003</v>
      </c>
      <c r="AV126">
        <v>246611.27754000001</v>
      </c>
      <c r="AW126">
        <v>100</v>
      </c>
      <c r="AX126">
        <v>0</v>
      </c>
      <c r="AY126">
        <v>0</v>
      </c>
      <c r="AZ126">
        <v>246611.27754000001</v>
      </c>
      <c r="BA126">
        <v>100</v>
      </c>
      <c r="BB126">
        <v>5141.69506</v>
      </c>
      <c r="BC126" t="s">
        <v>1474</v>
      </c>
      <c r="BD126" t="s">
        <v>1479</v>
      </c>
      <c r="BE126" t="s">
        <v>1474</v>
      </c>
      <c r="BF126" t="s">
        <v>1474</v>
      </c>
      <c r="BG126" t="s">
        <v>1491</v>
      </c>
      <c r="BH126" t="s">
        <v>1474</v>
      </c>
      <c r="BI126" t="s">
        <v>1474</v>
      </c>
      <c r="BJ126" t="s">
        <v>1479</v>
      </c>
      <c r="BK126" t="s">
        <v>1474</v>
      </c>
      <c r="BL126" t="s">
        <v>1474</v>
      </c>
      <c r="BM126" t="s">
        <v>1491</v>
      </c>
      <c r="BN126" t="s">
        <v>1474</v>
      </c>
      <c r="BO126" t="s">
        <v>1471</v>
      </c>
      <c r="BP126" t="s">
        <v>1471</v>
      </c>
      <c r="BQ126" t="s">
        <v>1471</v>
      </c>
      <c r="BR126" t="s">
        <v>1471</v>
      </c>
      <c r="BS126" t="s">
        <v>1471</v>
      </c>
      <c r="BT126" t="s">
        <v>1471</v>
      </c>
      <c r="BU126">
        <v>2781.8327420000001</v>
      </c>
      <c r="BV126">
        <v>246611.27754000001</v>
      </c>
    </row>
    <row r="127" spans="1:74" x14ac:dyDescent="0.35">
      <c r="A127">
        <v>14387</v>
      </c>
      <c r="B127" t="s">
        <v>1385</v>
      </c>
      <c r="C127" t="s">
        <v>193</v>
      </c>
      <c r="D127" t="s">
        <v>194</v>
      </c>
      <c r="E127" t="s">
        <v>1633</v>
      </c>
      <c r="F127" t="s">
        <v>1391</v>
      </c>
      <c r="G127" t="s">
        <v>1387</v>
      </c>
      <c r="H127" t="s">
        <v>558</v>
      </c>
      <c r="I127" t="s">
        <v>1562</v>
      </c>
      <c r="J127">
        <v>1489</v>
      </c>
      <c r="K127">
        <v>1490</v>
      </c>
      <c r="L127">
        <v>42</v>
      </c>
      <c r="M127" t="s">
        <v>1468</v>
      </c>
      <c r="N127" t="s">
        <v>193</v>
      </c>
      <c r="O127">
        <v>62.695281999999999</v>
      </c>
      <c r="P127">
        <v>626952.82368100004</v>
      </c>
      <c r="Q127">
        <v>76709.599294</v>
      </c>
      <c r="R127">
        <v>51482.952546</v>
      </c>
      <c r="S127">
        <v>76108.952944000004</v>
      </c>
      <c r="T127">
        <v>51079.834191000002</v>
      </c>
      <c r="U127">
        <v>76059.397456999999</v>
      </c>
      <c r="V127">
        <v>51046.575473999997</v>
      </c>
      <c r="W127">
        <v>0</v>
      </c>
      <c r="X127">
        <v>0</v>
      </c>
      <c r="Y127">
        <v>0</v>
      </c>
      <c r="Z127">
        <v>0</v>
      </c>
      <c r="AA127">
        <v>89913.430630999996</v>
      </c>
      <c r="AB127">
        <v>8.9913430000000005</v>
      </c>
      <c r="AC127">
        <v>60344.584316</v>
      </c>
      <c r="AD127">
        <v>6.0344579999999999</v>
      </c>
      <c r="AE127">
        <v>14.341339</v>
      </c>
      <c r="AF127">
        <v>75.057125999999997</v>
      </c>
      <c r="AG127">
        <v>0</v>
      </c>
      <c r="AH127">
        <v>0</v>
      </c>
      <c r="AI127">
        <v>1489</v>
      </c>
      <c r="AJ127">
        <v>81.220654999999994</v>
      </c>
      <c r="AK127">
        <v>262</v>
      </c>
      <c r="AL127">
        <v>262</v>
      </c>
      <c r="AM127">
        <v>212.79811599999999</v>
      </c>
      <c r="AN127">
        <v>212.79811599999999</v>
      </c>
      <c r="AO127">
        <v>3</v>
      </c>
      <c r="AP127">
        <v>463293.620024</v>
      </c>
      <c r="AQ127">
        <v>73.896090000000001</v>
      </c>
      <c r="AR127">
        <v>509025.00922399998</v>
      </c>
      <c r="AS127">
        <v>81.190320999999997</v>
      </c>
      <c r="AT127">
        <v>626952.82368100004</v>
      </c>
      <c r="AU127">
        <v>100</v>
      </c>
      <c r="AV127">
        <v>626952.82368100004</v>
      </c>
      <c r="AW127">
        <v>100</v>
      </c>
      <c r="AX127">
        <v>119115.92667099999</v>
      </c>
      <c r="AY127">
        <v>18.999185000000001</v>
      </c>
      <c r="AZ127">
        <v>626952.82368100004</v>
      </c>
      <c r="BA127">
        <v>100</v>
      </c>
      <c r="BB127">
        <v>2376.5743649999999</v>
      </c>
      <c r="BC127" t="s">
        <v>1469</v>
      </c>
      <c r="BD127" t="s">
        <v>1469</v>
      </c>
      <c r="BE127" t="s">
        <v>1469</v>
      </c>
      <c r="BF127" t="s">
        <v>1469</v>
      </c>
      <c r="BG127" t="s">
        <v>1477</v>
      </c>
      <c r="BH127" t="s">
        <v>1469</v>
      </c>
      <c r="BI127" t="s">
        <v>1474</v>
      </c>
      <c r="BJ127" t="s">
        <v>1474</v>
      </c>
      <c r="BK127" t="s">
        <v>1474</v>
      </c>
      <c r="BL127" t="s">
        <v>1474</v>
      </c>
      <c r="BM127" t="s">
        <v>1479</v>
      </c>
      <c r="BN127" t="s">
        <v>1474</v>
      </c>
      <c r="BO127" t="s">
        <v>1471</v>
      </c>
      <c r="BP127" t="s">
        <v>1471</v>
      </c>
      <c r="BQ127" t="s">
        <v>1471</v>
      </c>
      <c r="BR127" t="s">
        <v>1471</v>
      </c>
      <c r="BS127" t="s">
        <v>1471</v>
      </c>
      <c r="BT127" t="s">
        <v>1471</v>
      </c>
      <c r="BU127">
        <v>4337.2554499999997</v>
      </c>
      <c r="BV127">
        <v>626952.82368100004</v>
      </c>
    </row>
    <row r="128" spans="1:74" x14ac:dyDescent="0.35">
      <c r="A128">
        <v>14388</v>
      </c>
      <c r="B128" t="s">
        <v>1385</v>
      </c>
      <c r="C128" t="s">
        <v>195</v>
      </c>
      <c r="D128" t="s">
        <v>196</v>
      </c>
      <c r="E128" t="s">
        <v>1634</v>
      </c>
      <c r="F128" t="s">
        <v>1391</v>
      </c>
      <c r="G128" t="s">
        <v>1387</v>
      </c>
      <c r="H128" t="s">
        <v>639</v>
      </c>
      <c r="I128" t="s">
        <v>1552</v>
      </c>
      <c r="J128">
        <v>1485</v>
      </c>
      <c r="K128">
        <v>1488</v>
      </c>
      <c r="L128">
        <v>42</v>
      </c>
      <c r="M128" t="s">
        <v>1468</v>
      </c>
      <c r="N128" t="s">
        <v>195</v>
      </c>
      <c r="O128">
        <v>20.315161</v>
      </c>
      <c r="P128">
        <v>203151.60730100001</v>
      </c>
      <c r="Q128">
        <v>8025.0389839999998</v>
      </c>
      <c r="R128">
        <v>5393.1713600000003</v>
      </c>
      <c r="S128">
        <v>7386.4854839999998</v>
      </c>
      <c r="T128">
        <v>4964.0359440000002</v>
      </c>
      <c r="U128">
        <v>0</v>
      </c>
      <c r="V128">
        <v>0</v>
      </c>
      <c r="W128">
        <v>0</v>
      </c>
      <c r="X128">
        <v>0</v>
      </c>
      <c r="Y128">
        <v>0</v>
      </c>
      <c r="Z128">
        <v>0</v>
      </c>
      <c r="AA128">
        <v>98095.155346</v>
      </c>
      <c r="AB128">
        <v>9.8095160000000003</v>
      </c>
      <c r="AC128">
        <v>65924.163539000001</v>
      </c>
      <c r="AD128">
        <v>6.5924160000000001</v>
      </c>
      <c r="AE128">
        <v>48.286673999999998</v>
      </c>
      <c r="AF128">
        <v>0</v>
      </c>
      <c r="AG128">
        <v>0</v>
      </c>
      <c r="AH128">
        <v>0</v>
      </c>
      <c r="AI128">
        <v>1485</v>
      </c>
      <c r="AJ128">
        <v>0</v>
      </c>
      <c r="AK128">
        <v>351</v>
      </c>
      <c r="AL128">
        <v>232</v>
      </c>
      <c r="AM128">
        <v>0</v>
      </c>
      <c r="AN128">
        <v>0</v>
      </c>
      <c r="AO128">
        <v>1</v>
      </c>
      <c r="AP128">
        <v>71496.621924000006</v>
      </c>
      <c r="AQ128">
        <v>35.193727000000003</v>
      </c>
      <c r="AR128">
        <v>0</v>
      </c>
      <c r="AS128">
        <v>0</v>
      </c>
      <c r="AT128">
        <v>123806.160191</v>
      </c>
      <c r="AU128">
        <v>60.942742000000003</v>
      </c>
      <c r="AV128">
        <v>203151.60730100001</v>
      </c>
      <c r="AW128">
        <v>100</v>
      </c>
      <c r="AX128">
        <v>62302.287659000001</v>
      </c>
      <c r="AY128">
        <v>30.667878000000002</v>
      </c>
      <c r="AZ128">
        <v>203151.60730100001</v>
      </c>
      <c r="BA128">
        <v>100</v>
      </c>
      <c r="BB128">
        <v>7324.5789189999996</v>
      </c>
      <c r="BC128" t="s">
        <v>1479</v>
      </c>
      <c r="BD128" t="s">
        <v>1491</v>
      </c>
      <c r="BE128" t="s">
        <v>1474</v>
      </c>
      <c r="BF128" t="s">
        <v>1474</v>
      </c>
      <c r="BG128" t="s">
        <v>1479</v>
      </c>
      <c r="BH128" t="s">
        <v>1474</v>
      </c>
      <c r="BI128" t="s">
        <v>1480</v>
      </c>
      <c r="BJ128" t="s">
        <v>1504</v>
      </c>
      <c r="BK128" t="s">
        <v>1470</v>
      </c>
      <c r="BL128" t="s">
        <v>1470</v>
      </c>
      <c r="BM128" t="s">
        <v>1480</v>
      </c>
      <c r="BN128" t="s">
        <v>1470</v>
      </c>
      <c r="BO128" t="s">
        <v>1471</v>
      </c>
      <c r="BP128" t="s">
        <v>1505</v>
      </c>
      <c r="BQ128" t="s">
        <v>1471</v>
      </c>
      <c r="BR128" t="s">
        <v>1471</v>
      </c>
      <c r="BS128" t="s">
        <v>1471</v>
      </c>
      <c r="BT128" t="s">
        <v>1471</v>
      </c>
      <c r="BU128">
        <v>2903.0492170000002</v>
      </c>
      <c r="BV128">
        <v>203151.60730100001</v>
      </c>
    </row>
    <row r="129" spans="1:74" x14ac:dyDescent="0.35">
      <c r="A129">
        <v>14389</v>
      </c>
      <c r="B129" t="s">
        <v>1385</v>
      </c>
      <c r="C129" t="s">
        <v>98</v>
      </c>
      <c r="D129" t="s">
        <v>99</v>
      </c>
      <c r="E129" t="s">
        <v>1635</v>
      </c>
      <c r="F129" t="s">
        <v>1391</v>
      </c>
      <c r="G129" t="s">
        <v>1387</v>
      </c>
      <c r="H129" t="s">
        <v>639</v>
      </c>
      <c r="I129" t="s">
        <v>1552</v>
      </c>
      <c r="J129">
        <v>1419</v>
      </c>
      <c r="K129">
        <v>1419</v>
      </c>
      <c r="L129">
        <v>42</v>
      </c>
      <c r="M129" t="s">
        <v>1468</v>
      </c>
      <c r="N129" t="s">
        <v>98</v>
      </c>
      <c r="O129">
        <v>29.328122</v>
      </c>
      <c r="P129">
        <v>293281.22329499997</v>
      </c>
      <c r="Q129">
        <v>1676.7247500000001</v>
      </c>
      <c r="R129">
        <v>1181.6242070000001</v>
      </c>
      <c r="S129">
        <v>0</v>
      </c>
      <c r="T129">
        <v>0</v>
      </c>
      <c r="U129">
        <v>0</v>
      </c>
      <c r="V129">
        <v>0</v>
      </c>
      <c r="W129">
        <v>0</v>
      </c>
      <c r="X129">
        <v>0</v>
      </c>
      <c r="Y129">
        <v>0</v>
      </c>
      <c r="Z129">
        <v>0</v>
      </c>
      <c r="AA129">
        <v>126718.411284</v>
      </c>
      <c r="AB129">
        <v>12.671841000000001</v>
      </c>
      <c r="AC129">
        <v>89301.205979000006</v>
      </c>
      <c r="AD129">
        <v>8.9301209999999998</v>
      </c>
      <c r="AE129">
        <v>43.207135000000001</v>
      </c>
      <c r="AF129">
        <v>0</v>
      </c>
      <c r="AG129">
        <v>0</v>
      </c>
      <c r="AH129">
        <v>0</v>
      </c>
      <c r="AI129">
        <v>1419</v>
      </c>
      <c r="AJ129">
        <v>0</v>
      </c>
      <c r="AK129">
        <v>217</v>
      </c>
      <c r="AL129">
        <v>363</v>
      </c>
      <c r="AM129">
        <v>0</v>
      </c>
      <c r="AN129">
        <v>0</v>
      </c>
      <c r="AO129">
        <v>3</v>
      </c>
      <c r="AP129">
        <v>0</v>
      </c>
      <c r="AQ129">
        <v>0</v>
      </c>
      <c r="AR129">
        <v>0</v>
      </c>
      <c r="AS129">
        <v>0</v>
      </c>
      <c r="AT129">
        <v>0</v>
      </c>
      <c r="AU129">
        <v>0</v>
      </c>
      <c r="AV129">
        <v>292757.41157499998</v>
      </c>
      <c r="AW129">
        <v>99.821395999999993</v>
      </c>
      <c r="AX129">
        <v>39179.805897999999</v>
      </c>
      <c r="AY129">
        <v>13.359125000000001</v>
      </c>
      <c r="AZ129">
        <v>293281.22329499997</v>
      </c>
      <c r="BA129">
        <v>100</v>
      </c>
      <c r="BB129">
        <v>4838.3595789999999</v>
      </c>
      <c r="BC129" t="s">
        <v>1491</v>
      </c>
      <c r="BD129" t="s">
        <v>1491</v>
      </c>
      <c r="BE129" t="s">
        <v>1491</v>
      </c>
      <c r="BF129" t="s">
        <v>1474</v>
      </c>
      <c r="BG129" t="s">
        <v>1479</v>
      </c>
      <c r="BH129" t="s">
        <v>1474</v>
      </c>
      <c r="BI129" t="s">
        <v>1491</v>
      </c>
      <c r="BJ129" t="s">
        <v>1491</v>
      </c>
      <c r="BK129" t="s">
        <v>1491</v>
      </c>
      <c r="BL129" t="s">
        <v>1474</v>
      </c>
      <c r="BM129" t="s">
        <v>1479</v>
      </c>
      <c r="BN129" t="s">
        <v>1474</v>
      </c>
      <c r="BO129" t="s">
        <v>1471</v>
      </c>
      <c r="BP129" t="s">
        <v>1471</v>
      </c>
      <c r="BQ129" t="s">
        <v>1471</v>
      </c>
      <c r="BR129" t="s">
        <v>1471</v>
      </c>
      <c r="BS129" t="s">
        <v>1471</v>
      </c>
      <c r="BT129" t="s">
        <v>1471</v>
      </c>
      <c r="BU129">
        <v>2788.8754220000001</v>
      </c>
      <c r="BV129">
        <v>293281.22329499997</v>
      </c>
    </row>
    <row r="130" spans="1:74" x14ac:dyDescent="0.35">
      <c r="A130">
        <v>14390</v>
      </c>
      <c r="B130" t="s">
        <v>1385</v>
      </c>
      <c r="C130" t="s">
        <v>399</v>
      </c>
      <c r="D130" t="s">
        <v>400</v>
      </c>
      <c r="E130" t="s">
        <v>1636</v>
      </c>
      <c r="F130" t="s">
        <v>1391</v>
      </c>
      <c r="G130" t="s">
        <v>1387</v>
      </c>
      <c r="H130" t="s">
        <v>1280</v>
      </c>
      <c r="I130" t="s">
        <v>1637</v>
      </c>
      <c r="J130">
        <v>1815</v>
      </c>
      <c r="K130">
        <v>1818</v>
      </c>
      <c r="L130">
        <v>42</v>
      </c>
      <c r="M130" t="s">
        <v>1468</v>
      </c>
      <c r="N130" t="s">
        <v>399</v>
      </c>
      <c r="O130">
        <v>18.720009000000001</v>
      </c>
      <c r="P130">
        <v>187200.089932</v>
      </c>
      <c r="Q130">
        <v>38915.633010999998</v>
      </c>
      <c r="R130">
        <v>21405.738730000001</v>
      </c>
      <c r="S130">
        <v>38915.633010999998</v>
      </c>
      <c r="T130">
        <v>21405.738730000001</v>
      </c>
      <c r="U130">
        <v>0</v>
      </c>
      <c r="V130">
        <v>0</v>
      </c>
      <c r="W130">
        <v>0</v>
      </c>
      <c r="X130">
        <v>0</v>
      </c>
      <c r="Y130">
        <v>0</v>
      </c>
      <c r="Z130">
        <v>0</v>
      </c>
      <c r="AA130">
        <v>30367.339648000001</v>
      </c>
      <c r="AB130">
        <v>3.036734</v>
      </c>
      <c r="AC130">
        <v>16703.707177</v>
      </c>
      <c r="AD130">
        <v>1.6703710000000001</v>
      </c>
      <c r="AE130">
        <v>16.221862000000002</v>
      </c>
      <c r="AF130">
        <v>0</v>
      </c>
      <c r="AG130">
        <v>0</v>
      </c>
      <c r="AH130">
        <v>0</v>
      </c>
      <c r="AI130">
        <v>1815</v>
      </c>
      <c r="AJ130">
        <v>89.141931</v>
      </c>
      <c r="AK130">
        <v>227</v>
      </c>
      <c r="AL130">
        <v>178</v>
      </c>
      <c r="AM130">
        <v>202.35218399999999</v>
      </c>
      <c r="AN130">
        <v>158.67263800000001</v>
      </c>
      <c r="AO130">
        <v>1</v>
      </c>
      <c r="AP130">
        <v>166825.81576999999</v>
      </c>
      <c r="AQ130">
        <v>89.116311999999994</v>
      </c>
      <c r="AR130">
        <v>136596.00586199999</v>
      </c>
      <c r="AS130">
        <v>72.967917</v>
      </c>
      <c r="AT130">
        <v>187200.089932</v>
      </c>
      <c r="AU130">
        <v>100</v>
      </c>
      <c r="AV130">
        <v>187200.089932</v>
      </c>
      <c r="AW130">
        <v>100</v>
      </c>
      <c r="AX130">
        <v>187200.089932</v>
      </c>
      <c r="AY130">
        <v>100</v>
      </c>
      <c r="AZ130">
        <v>187200.089932</v>
      </c>
      <c r="BA130">
        <v>100</v>
      </c>
      <c r="BB130">
        <v>9711.5337930000005</v>
      </c>
      <c r="BC130" t="s">
        <v>1474</v>
      </c>
      <c r="BD130" t="s">
        <v>1474</v>
      </c>
      <c r="BE130" t="s">
        <v>1474</v>
      </c>
      <c r="BF130" t="s">
        <v>1474</v>
      </c>
      <c r="BG130" t="s">
        <v>1474</v>
      </c>
      <c r="BH130" t="s">
        <v>1474</v>
      </c>
      <c r="BI130" t="s">
        <v>1470</v>
      </c>
      <c r="BJ130" t="s">
        <v>1470</v>
      </c>
      <c r="BK130" t="s">
        <v>1470</v>
      </c>
      <c r="BL130" t="s">
        <v>1470</v>
      </c>
      <c r="BM130" t="s">
        <v>1470</v>
      </c>
      <c r="BN130" t="s">
        <v>1470</v>
      </c>
      <c r="BO130" t="s">
        <v>1471</v>
      </c>
      <c r="BP130" t="s">
        <v>1471</v>
      </c>
      <c r="BQ130" t="s">
        <v>1471</v>
      </c>
      <c r="BR130" t="s">
        <v>1471</v>
      </c>
      <c r="BS130" t="s">
        <v>1471</v>
      </c>
      <c r="BT130" t="s">
        <v>1471</v>
      </c>
      <c r="BU130">
        <v>3453.1403599999999</v>
      </c>
      <c r="BV130">
        <v>187200.089932</v>
      </c>
    </row>
    <row r="131" spans="1:74" x14ac:dyDescent="0.35">
      <c r="A131">
        <v>14391</v>
      </c>
      <c r="B131" t="s">
        <v>1385</v>
      </c>
      <c r="C131" t="s">
        <v>177</v>
      </c>
      <c r="D131" t="s">
        <v>178</v>
      </c>
      <c r="E131" t="s">
        <v>1638</v>
      </c>
      <c r="F131" t="s">
        <v>1391</v>
      </c>
      <c r="G131" t="s">
        <v>1387</v>
      </c>
      <c r="H131" t="s">
        <v>1123</v>
      </c>
      <c r="I131" t="s">
        <v>1523</v>
      </c>
      <c r="J131">
        <v>2505</v>
      </c>
      <c r="K131">
        <v>2514</v>
      </c>
      <c r="L131">
        <v>42</v>
      </c>
      <c r="M131" t="s">
        <v>1468</v>
      </c>
      <c r="N131" t="s">
        <v>177</v>
      </c>
      <c r="O131">
        <v>31.624725000000002</v>
      </c>
      <c r="P131">
        <v>316247.25434500002</v>
      </c>
      <c r="Q131">
        <v>348.38266399999998</v>
      </c>
      <c r="R131">
        <v>138.577034</v>
      </c>
      <c r="S131">
        <v>56.706065000000002</v>
      </c>
      <c r="T131">
        <v>22.556111999999999</v>
      </c>
      <c r="U131">
        <v>0</v>
      </c>
      <c r="V131">
        <v>0</v>
      </c>
      <c r="W131">
        <v>0</v>
      </c>
      <c r="X131">
        <v>0</v>
      </c>
      <c r="Y131">
        <v>0</v>
      </c>
      <c r="Z131">
        <v>0</v>
      </c>
      <c r="AA131">
        <v>29221.263394000001</v>
      </c>
      <c r="AB131">
        <v>2.922126</v>
      </c>
      <c r="AC131">
        <v>11623.414237999999</v>
      </c>
      <c r="AD131">
        <v>1.1623410000000001</v>
      </c>
      <c r="AE131">
        <v>9.2400059999999993</v>
      </c>
      <c r="AF131">
        <v>186.77553700000001</v>
      </c>
      <c r="AG131">
        <v>155.440258</v>
      </c>
      <c r="AH131">
        <v>83.223027999999999</v>
      </c>
      <c r="AI131">
        <v>2505</v>
      </c>
      <c r="AJ131">
        <v>14.850536</v>
      </c>
      <c r="AK131">
        <v>395</v>
      </c>
      <c r="AL131">
        <v>224</v>
      </c>
      <c r="AM131">
        <v>58.659616999999997</v>
      </c>
      <c r="AN131">
        <v>33.265200999999998</v>
      </c>
      <c r="AO131">
        <v>1</v>
      </c>
      <c r="AP131">
        <v>40251.935067999999</v>
      </c>
      <c r="AQ131">
        <v>12.727995</v>
      </c>
      <c r="AR131">
        <v>31122.849117000002</v>
      </c>
      <c r="AS131">
        <v>9.8413029999999999</v>
      </c>
      <c r="AT131">
        <v>316247.25434500002</v>
      </c>
      <c r="AU131">
        <v>100</v>
      </c>
      <c r="AV131">
        <v>316247.25434500002</v>
      </c>
      <c r="AW131">
        <v>100</v>
      </c>
      <c r="AX131">
        <v>316247.25434500002</v>
      </c>
      <c r="AY131">
        <v>100</v>
      </c>
      <c r="AZ131">
        <v>316247.25434500002</v>
      </c>
      <c r="BA131">
        <v>100</v>
      </c>
      <c r="BB131">
        <v>7949.4762410000003</v>
      </c>
      <c r="BC131" t="s">
        <v>1479</v>
      </c>
      <c r="BD131" t="s">
        <v>1479</v>
      </c>
      <c r="BE131" t="s">
        <v>1474</v>
      </c>
      <c r="BF131" t="s">
        <v>1474</v>
      </c>
      <c r="BG131" t="s">
        <v>1474</v>
      </c>
      <c r="BH131" t="s">
        <v>1474</v>
      </c>
      <c r="BI131" t="s">
        <v>1480</v>
      </c>
      <c r="BJ131" t="s">
        <v>1480</v>
      </c>
      <c r="BK131" t="s">
        <v>1470</v>
      </c>
      <c r="BL131" t="s">
        <v>1470</v>
      </c>
      <c r="BM131" t="s">
        <v>1470</v>
      </c>
      <c r="BN131" t="s">
        <v>1470</v>
      </c>
      <c r="BO131" t="s">
        <v>1471</v>
      </c>
      <c r="BP131" t="s">
        <v>1471</v>
      </c>
      <c r="BQ131" t="s">
        <v>1471</v>
      </c>
      <c r="BR131" t="s">
        <v>1471</v>
      </c>
      <c r="BS131" t="s">
        <v>1471</v>
      </c>
      <c r="BT131" t="s">
        <v>1471</v>
      </c>
      <c r="BU131">
        <v>4525.1589999999997</v>
      </c>
      <c r="BV131">
        <v>316247.25434500002</v>
      </c>
    </row>
    <row r="132" spans="1:74" x14ac:dyDescent="0.35">
      <c r="A132">
        <v>14392</v>
      </c>
      <c r="B132" t="s">
        <v>1385</v>
      </c>
      <c r="C132" t="s">
        <v>343</v>
      </c>
      <c r="D132" t="s">
        <v>344</v>
      </c>
      <c r="E132" t="s">
        <v>1639</v>
      </c>
      <c r="F132" t="s">
        <v>1391</v>
      </c>
      <c r="G132" t="s">
        <v>1387</v>
      </c>
      <c r="H132" t="s">
        <v>1280</v>
      </c>
      <c r="I132" t="s">
        <v>1637</v>
      </c>
      <c r="J132">
        <v>1808</v>
      </c>
      <c r="K132">
        <v>1809</v>
      </c>
      <c r="L132">
        <v>42</v>
      </c>
      <c r="M132" t="s">
        <v>1468</v>
      </c>
      <c r="N132" t="s">
        <v>343</v>
      </c>
      <c r="O132">
        <v>22.529086</v>
      </c>
      <c r="P132">
        <v>225290.86058400001</v>
      </c>
      <c r="Q132">
        <v>32917.758396999998</v>
      </c>
      <c r="R132">
        <v>18196.660252999998</v>
      </c>
      <c r="S132">
        <v>27828.833246999999</v>
      </c>
      <c r="T132">
        <v>15383.545189</v>
      </c>
      <c r="U132">
        <v>0</v>
      </c>
      <c r="V132">
        <v>0</v>
      </c>
      <c r="W132">
        <v>0</v>
      </c>
      <c r="X132">
        <v>0</v>
      </c>
      <c r="Y132">
        <v>0</v>
      </c>
      <c r="Z132">
        <v>0</v>
      </c>
      <c r="AA132">
        <v>40573.529498000004</v>
      </c>
      <c r="AB132">
        <v>4.057353</v>
      </c>
      <c r="AC132">
        <v>22428.706190000001</v>
      </c>
      <c r="AD132">
        <v>2.2428710000000001</v>
      </c>
      <c r="AE132">
        <v>18.009398999999998</v>
      </c>
      <c r="AF132">
        <v>0</v>
      </c>
      <c r="AG132">
        <v>0</v>
      </c>
      <c r="AH132">
        <v>0</v>
      </c>
      <c r="AI132">
        <v>1808</v>
      </c>
      <c r="AJ132">
        <v>93.047762000000006</v>
      </c>
      <c r="AK132">
        <v>317</v>
      </c>
      <c r="AL132">
        <v>281</v>
      </c>
      <c r="AM132">
        <v>294.96140600000001</v>
      </c>
      <c r="AN132">
        <v>261.46421199999997</v>
      </c>
      <c r="AO132">
        <v>1</v>
      </c>
      <c r="AP132">
        <v>159719.01425199999</v>
      </c>
      <c r="AQ132">
        <v>70.894582</v>
      </c>
      <c r="AR132">
        <v>209561.19918299999</v>
      </c>
      <c r="AS132">
        <v>93.018065000000007</v>
      </c>
      <c r="AT132">
        <v>225290.86058400001</v>
      </c>
      <c r="AU132">
        <v>100</v>
      </c>
      <c r="AV132">
        <v>225290.86058400001</v>
      </c>
      <c r="AW132">
        <v>100</v>
      </c>
      <c r="AX132">
        <v>225290.86058400001</v>
      </c>
      <c r="AY132">
        <v>100</v>
      </c>
      <c r="AZ132">
        <v>225290.86058400001</v>
      </c>
      <c r="BA132">
        <v>100</v>
      </c>
      <c r="BB132">
        <v>8029.6200209999997</v>
      </c>
      <c r="BC132" t="s">
        <v>1474</v>
      </c>
      <c r="BD132" t="s">
        <v>1474</v>
      </c>
      <c r="BE132" t="s">
        <v>1474</v>
      </c>
      <c r="BF132" t="s">
        <v>1474</v>
      </c>
      <c r="BG132" t="s">
        <v>1474</v>
      </c>
      <c r="BH132" t="s">
        <v>1474</v>
      </c>
      <c r="BI132" t="s">
        <v>1470</v>
      </c>
      <c r="BJ132" t="s">
        <v>1470</v>
      </c>
      <c r="BK132" t="s">
        <v>1470</v>
      </c>
      <c r="BL132" t="s">
        <v>1470</v>
      </c>
      <c r="BM132" t="s">
        <v>1470</v>
      </c>
      <c r="BN132" t="s">
        <v>1470</v>
      </c>
      <c r="BO132" t="s">
        <v>1471</v>
      </c>
      <c r="BP132" t="s">
        <v>1471</v>
      </c>
      <c r="BQ132" t="s">
        <v>1471</v>
      </c>
      <c r="BR132" t="s">
        <v>1471</v>
      </c>
      <c r="BS132" t="s">
        <v>1471</v>
      </c>
      <c r="BT132" t="s">
        <v>1471</v>
      </c>
      <c r="BU132">
        <v>3505.6561150000002</v>
      </c>
      <c r="BV132">
        <v>225290.86058400001</v>
      </c>
    </row>
    <row r="133" spans="1:74" x14ac:dyDescent="0.35">
      <c r="A133">
        <v>14393</v>
      </c>
      <c r="B133" t="s">
        <v>1385</v>
      </c>
      <c r="C133" t="s">
        <v>89</v>
      </c>
      <c r="D133" t="s">
        <v>90</v>
      </c>
      <c r="E133" t="s">
        <v>1640</v>
      </c>
      <c r="F133" t="s">
        <v>1391</v>
      </c>
      <c r="G133" t="s">
        <v>1387</v>
      </c>
      <c r="H133" t="s">
        <v>1300</v>
      </c>
      <c r="I133" t="s">
        <v>1641</v>
      </c>
      <c r="J133">
        <v>1854</v>
      </c>
      <c r="K133">
        <v>1855</v>
      </c>
      <c r="L133">
        <v>42</v>
      </c>
      <c r="M133" t="s">
        <v>1468</v>
      </c>
      <c r="N133" t="s">
        <v>89</v>
      </c>
      <c r="O133">
        <v>23.825595</v>
      </c>
      <c r="P133">
        <v>238255.94861200001</v>
      </c>
      <c r="Q133">
        <v>984.697811</v>
      </c>
      <c r="R133">
        <v>530.83439899999996</v>
      </c>
      <c r="S133">
        <v>0</v>
      </c>
      <c r="T133">
        <v>0</v>
      </c>
      <c r="U133">
        <v>0</v>
      </c>
      <c r="V133">
        <v>0</v>
      </c>
      <c r="W133">
        <v>0</v>
      </c>
      <c r="X133">
        <v>0</v>
      </c>
      <c r="Y133">
        <v>0</v>
      </c>
      <c r="Z133">
        <v>0</v>
      </c>
      <c r="AA133">
        <v>37155.861145000003</v>
      </c>
      <c r="AB133">
        <v>3.7155860000000001</v>
      </c>
      <c r="AC133">
        <v>20030.113825</v>
      </c>
      <c r="AD133">
        <v>2.0030109999999999</v>
      </c>
      <c r="AE133">
        <v>15.594935</v>
      </c>
      <c r="AF133">
        <v>54.009113999999997</v>
      </c>
      <c r="AG133">
        <v>4.1331740000000003</v>
      </c>
      <c r="AH133">
        <v>7.6527329999999996</v>
      </c>
      <c r="AI133">
        <v>1854</v>
      </c>
      <c r="AJ133">
        <v>5.7436239999999996</v>
      </c>
      <c r="AK133">
        <v>377</v>
      </c>
      <c r="AL133">
        <v>186</v>
      </c>
      <c r="AM133">
        <v>21.653462000000001</v>
      </c>
      <c r="AN133">
        <v>10.68314</v>
      </c>
      <c r="AO133">
        <v>1</v>
      </c>
      <c r="AP133">
        <v>27517.247481999999</v>
      </c>
      <c r="AQ133">
        <v>11.549448</v>
      </c>
      <c r="AR133">
        <v>13599.191546</v>
      </c>
      <c r="AS133">
        <v>5.707808</v>
      </c>
      <c r="AT133">
        <v>238255.94861200001</v>
      </c>
      <c r="AU133">
        <v>100</v>
      </c>
      <c r="AV133">
        <v>238255.94861200001</v>
      </c>
      <c r="AW133">
        <v>100</v>
      </c>
      <c r="AX133">
        <v>238255.94861200001</v>
      </c>
      <c r="AY133">
        <v>100</v>
      </c>
      <c r="AZ133">
        <v>238255.94861200001</v>
      </c>
      <c r="BA133">
        <v>100</v>
      </c>
      <c r="BB133">
        <v>7785.7447000000002</v>
      </c>
      <c r="BC133" t="s">
        <v>1479</v>
      </c>
      <c r="BD133" t="s">
        <v>1479</v>
      </c>
      <c r="BE133" t="s">
        <v>1474</v>
      </c>
      <c r="BF133" t="s">
        <v>1474</v>
      </c>
      <c r="BG133" t="s">
        <v>1474</v>
      </c>
      <c r="BH133" t="s">
        <v>1474</v>
      </c>
      <c r="BI133" t="s">
        <v>1480</v>
      </c>
      <c r="BJ133" t="s">
        <v>1480</v>
      </c>
      <c r="BK133" t="s">
        <v>1470</v>
      </c>
      <c r="BL133" t="s">
        <v>1470</v>
      </c>
      <c r="BM133" t="s">
        <v>1470</v>
      </c>
      <c r="BN133" t="s">
        <v>1470</v>
      </c>
      <c r="BO133" t="s">
        <v>1471</v>
      </c>
      <c r="BP133" t="s">
        <v>1471</v>
      </c>
      <c r="BQ133" t="s">
        <v>1471</v>
      </c>
      <c r="BR133" t="s">
        <v>1471</v>
      </c>
      <c r="BS133" t="s">
        <v>1471</v>
      </c>
      <c r="BT133" t="s">
        <v>1471</v>
      </c>
      <c r="BU133">
        <v>4211.8516980000004</v>
      </c>
      <c r="BV133">
        <v>238255.94861200001</v>
      </c>
    </row>
    <row r="134" spans="1:74" x14ac:dyDescent="0.35">
      <c r="A134">
        <v>14394</v>
      </c>
      <c r="B134" t="s">
        <v>1385</v>
      </c>
      <c r="C134" t="s">
        <v>405</v>
      </c>
      <c r="D134" t="s">
        <v>406</v>
      </c>
      <c r="E134" t="s">
        <v>1642</v>
      </c>
      <c r="F134" t="s">
        <v>1391</v>
      </c>
      <c r="G134" t="s">
        <v>1387</v>
      </c>
      <c r="H134" t="s">
        <v>1123</v>
      </c>
      <c r="I134" t="s">
        <v>1523</v>
      </c>
      <c r="J134">
        <v>2012</v>
      </c>
      <c r="K134">
        <v>2012</v>
      </c>
      <c r="L134">
        <v>42</v>
      </c>
      <c r="M134" t="s">
        <v>1468</v>
      </c>
      <c r="N134" t="s">
        <v>405</v>
      </c>
      <c r="O134">
        <v>54.834345999999996</v>
      </c>
      <c r="P134">
        <v>548343.46172499994</v>
      </c>
      <c r="Q134">
        <v>62335.512828999999</v>
      </c>
      <c r="R134">
        <v>30981.865223000001</v>
      </c>
      <c r="S134">
        <v>59405.195428999999</v>
      </c>
      <c r="T134">
        <v>29525.445044</v>
      </c>
      <c r="U134">
        <v>0</v>
      </c>
      <c r="V134">
        <v>0</v>
      </c>
      <c r="W134">
        <v>0</v>
      </c>
      <c r="X134">
        <v>0</v>
      </c>
      <c r="Y134">
        <v>0</v>
      </c>
      <c r="Z134">
        <v>0</v>
      </c>
      <c r="AA134">
        <v>18988.005069999999</v>
      </c>
      <c r="AB134">
        <v>1.898801</v>
      </c>
      <c r="AC134">
        <v>9437.3782649999994</v>
      </c>
      <c r="AD134">
        <v>0.94373799999999997</v>
      </c>
      <c r="AE134">
        <v>3.4627940000000001</v>
      </c>
      <c r="AF134">
        <v>388.99937399999999</v>
      </c>
      <c r="AG134">
        <v>195.43406100000001</v>
      </c>
      <c r="AH134">
        <v>50.240198999999997</v>
      </c>
      <c r="AI134">
        <v>2012</v>
      </c>
      <c r="AJ134">
        <v>69.017369000000002</v>
      </c>
      <c r="AK134">
        <v>112</v>
      </c>
      <c r="AL134">
        <v>244</v>
      </c>
      <c r="AM134">
        <v>77.299453</v>
      </c>
      <c r="AN134">
        <v>168.40238099999999</v>
      </c>
      <c r="AO134">
        <v>2</v>
      </c>
      <c r="AP134">
        <v>263340.71266800002</v>
      </c>
      <c r="AQ134">
        <v>48.024774999999998</v>
      </c>
      <c r="AR134">
        <v>378287.58098600002</v>
      </c>
      <c r="AS134">
        <v>68.987341999999998</v>
      </c>
      <c r="AT134">
        <v>548343.46172499994</v>
      </c>
      <c r="AU134">
        <v>100</v>
      </c>
      <c r="AV134">
        <v>546379.38185699994</v>
      </c>
      <c r="AW134">
        <v>99.641816000000006</v>
      </c>
      <c r="AX134">
        <v>548343.46172499994</v>
      </c>
      <c r="AY134">
        <v>100</v>
      </c>
      <c r="AZ134">
        <v>548343.46172499994</v>
      </c>
      <c r="BA134">
        <v>100</v>
      </c>
      <c r="BB134">
        <v>3669.2331479999998</v>
      </c>
      <c r="BC134" t="s">
        <v>1479</v>
      </c>
      <c r="BD134" t="s">
        <v>1474</v>
      </c>
      <c r="BE134" t="s">
        <v>1474</v>
      </c>
      <c r="BF134" t="s">
        <v>1474</v>
      </c>
      <c r="BG134" t="s">
        <v>1474</v>
      </c>
      <c r="BH134" t="s">
        <v>1474</v>
      </c>
      <c r="BI134" t="s">
        <v>1480</v>
      </c>
      <c r="BJ134" t="s">
        <v>1470</v>
      </c>
      <c r="BK134" t="s">
        <v>1470</v>
      </c>
      <c r="BL134" t="s">
        <v>1470</v>
      </c>
      <c r="BM134" t="s">
        <v>1470</v>
      </c>
      <c r="BN134" t="s">
        <v>1470</v>
      </c>
      <c r="BO134" t="s">
        <v>1471</v>
      </c>
      <c r="BP134" t="s">
        <v>1471</v>
      </c>
      <c r="BQ134" t="s">
        <v>1471</v>
      </c>
      <c r="BR134" t="s">
        <v>1471</v>
      </c>
      <c r="BS134" t="s">
        <v>1471</v>
      </c>
      <c r="BT134" t="s">
        <v>1471</v>
      </c>
      <c r="BU134">
        <v>5187.9890290000003</v>
      </c>
      <c r="BV134">
        <v>548343.46172499994</v>
      </c>
    </row>
    <row r="135" spans="1:74" x14ac:dyDescent="0.35">
      <c r="A135">
        <v>14395</v>
      </c>
      <c r="B135" t="s">
        <v>1385</v>
      </c>
      <c r="C135" t="s">
        <v>391</v>
      </c>
      <c r="D135" t="s">
        <v>392</v>
      </c>
      <c r="E135" t="s">
        <v>1643</v>
      </c>
      <c r="F135" t="s">
        <v>1391</v>
      </c>
      <c r="G135" t="s">
        <v>1387</v>
      </c>
      <c r="H135" t="s">
        <v>452</v>
      </c>
      <c r="I135" t="s">
        <v>1482</v>
      </c>
      <c r="J135">
        <v>1725</v>
      </c>
      <c r="K135">
        <v>1726</v>
      </c>
      <c r="L135">
        <v>42</v>
      </c>
      <c r="M135" t="s">
        <v>1468</v>
      </c>
      <c r="N135" t="s">
        <v>391</v>
      </c>
      <c r="O135">
        <v>53.412694999999999</v>
      </c>
      <c r="P135">
        <v>534126.95211499999</v>
      </c>
      <c r="Q135">
        <v>117841.634626</v>
      </c>
      <c r="R135">
        <v>68274.411718000003</v>
      </c>
      <c r="S135">
        <v>116911.952026</v>
      </c>
      <c r="T135">
        <v>67735.777535000001</v>
      </c>
      <c r="U135">
        <v>116911.952026</v>
      </c>
      <c r="V135">
        <v>67735.777535000001</v>
      </c>
      <c r="W135">
        <v>0</v>
      </c>
      <c r="X135">
        <v>0</v>
      </c>
      <c r="Y135">
        <v>0</v>
      </c>
      <c r="Z135">
        <v>0</v>
      </c>
      <c r="AA135">
        <v>136857.764219</v>
      </c>
      <c r="AB135">
        <v>13.685776000000001</v>
      </c>
      <c r="AC135">
        <v>79291.868029999998</v>
      </c>
      <c r="AD135">
        <v>7.9291869999999998</v>
      </c>
      <c r="AE135">
        <v>25.622703000000001</v>
      </c>
      <c r="AF135">
        <v>1074.7370129999999</v>
      </c>
      <c r="AG135">
        <v>1019.789158</v>
      </c>
      <c r="AH135">
        <v>94.887321</v>
      </c>
      <c r="AI135">
        <v>1725</v>
      </c>
      <c r="AJ135">
        <v>86.151937000000004</v>
      </c>
      <c r="AK135">
        <v>304</v>
      </c>
      <c r="AL135">
        <v>399</v>
      </c>
      <c r="AM135">
        <v>261.90188699999999</v>
      </c>
      <c r="AN135">
        <v>343.74622699999998</v>
      </c>
      <c r="AO135">
        <v>3</v>
      </c>
      <c r="AP135">
        <v>367759.65944100003</v>
      </c>
      <c r="AQ135">
        <v>68.852480999999997</v>
      </c>
      <c r="AR135">
        <v>459965.20471100003</v>
      </c>
      <c r="AS135">
        <v>86.115333000000007</v>
      </c>
      <c r="AT135">
        <v>534126.95211499999</v>
      </c>
      <c r="AU135">
        <v>100</v>
      </c>
      <c r="AV135">
        <v>534126.95211499999</v>
      </c>
      <c r="AW135">
        <v>100</v>
      </c>
      <c r="AX135">
        <v>534126.95211499999</v>
      </c>
      <c r="AY135">
        <v>100</v>
      </c>
      <c r="AZ135">
        <v>534126.95211499999</v>
      </c>
      <c r="BA135">
        <v>100</v>
      </c>
      <c r="BB135">
        <v>3231.4415140000001</v>
      </c>
      <c r="BC135" t="s">
        <v>1474</v>
      </c>
      <c r="BD135" t="s">
        <v>1474</v>
      </c>
      <c r="BE135" t="s">
        <v>1474</v>
      </c>
      <c r="BF135" t="s">
        <v>1474</v>
      </c>
      <c r="BG135" t="s">
        <v>1474</v>
      </c>
      <c r="BH135" t="s">
        <v>1474</v>
      </c>
      <c r="BI135" t="s">
        <v>1474</v>
      </c>
      <c r="BJ135" t="s">
        <v>1474</v>
      </c>
      <c r="BK135" t="s">
        <v>1474</v>
      </c>
      <c r="BL135" t="s">
        <v>1474</v>
      </c>
      <c r="BM135" t="s">
        <v>1474</v>
      </c>
      <c r="BN135" t="s">
        <v>1474</v>
      </c>
      <c r="BO135" t="s">
        <v>1471</v>
      </c>
      <c r="BP135" t="s">
        <v>1471</v>
      </c>
      <c r="BQ135" t="s">
        <v>1471</v>
      </c>
      <c r="BR135" t="s">
        <v>1471</v>
      </c>
      <c r="BS135" t="s">
        <v>1471</v>
      </c>
      <c r="BT135" t="s">
        <v>1471</v>
      </c>
      <c r="BU135">
        <v>4296.4107860000004</v>
      </c>
      <c r="BV135">
        <v>534126.95211499999</v>
      </c>
    </row>
    <row r="136" spans="1:74" x14ac:dyDescent="0.35">
      <c r="A136">
        <v>14396</v>
      </c>
      <c r="B136" t="s">
        <v>1385</v>
      </c>
      <c r="C136" t="s">
        <v>365</v>
      </c>
      <c r="D136" t="s">
        <v>366</v>
      </c>
      <c r="E136" t="s">
        <v>1644</v>
      </c>
      <c r="F136" t="s">
        <v>1391</v>
      </c>
      <c r="G136" t="s">
        <v>1387</v>
      </c>
      <c r="H136" t="s">
        <v>428</v>
      </c>
      <c r="I136" t="s">
        <v>1476</v>
      </c>
      <c r="J136">
        <v>1445</v>
      </c>
      <c r="K136">
        <v>1443</v>
      </c>
      <c r="L136">
        <v>42</v>
      </c>
      <c r="M136" t="s">
        <v>1468</v>
      </c>
      <c r="N136" t="s">
        <v>365</v>
      </c>
      <c r="O136">
        <v>49.651933999999997</v>
      </c>
      <c r="P136">
        <v>496519.34002800001</v>
      </c>
      <c r="Q136">
        <v>6835.751217</v>
      </c>
      <c r="R136">
        <v>4737.1803309999996</v>
      </c>
      <c r="S136">
        <v>6835.751217</v>
      </c>
      <c r="T136">
        <v>4737.1803309999996</v>
      </c>
      <c r="U136">
        <v>6835.751217</v>
      </c>
      <c r="V136">
        <v>4737.1803309999996</v>
      </c>
      <c r="W136">
        <v>0</v>
      </c>
      <c r="X136">
        <v>0</v>
      </c>
      <c r="Y136">
        <v>0</v>
      </c>
      <c r="Z136">
        <v>0</v>
      </c>
      <c r="AA136">
        <v>196993.73615700001</v>
      </c>
      <c r="AB136">
        <v>19.699373999999999</v>
      </c>
      <c r="AC136">
        <v>136516.79567399999</v>
      </c>
      <c r="AD136">
        <v>13.651680000000001</v>
      </c>
      <c r="AE136">
        <v>39.674937</v>
      </c>
      <c r="AF136">
        <v>611.13294199999996</v>
      </c>
      <c r="AG136">
        <v>380.208392</v>
      </c>
      <c r="AH136">
        <v>62.213695999999999</v>
      </c>
      <c r="AI136">
        <v>1445</v>
      </c>
      <c r="AJ136">
        <v>54.328527000000001</v>
      </c>
      <c r="AK136">
        <v>207</v>
      </c>
      <c r="AL136">
        <v>476</v>
      </c>
      <c r="AM136">
        <v>112.460052</v>
      </c>
      <c r="AN136">
        <v>258.60379</v>
      </c>
      <c r="AO136">
        <v>10</v>
      </c>
      <c r="AP136">
        <v>172011.46407099999</v>
      </c>
      <c r="AQ136">
        <v>34.643456999999998</v>
      </c>
      <c r="AR136">
        <v>269578.76024199999</v>
      </c>
      <c r="AS136">
        <v>54.293708000000002</v>
      </c>
      <c r="AT136">
        <v>496519.34002800001</v>
      </c>
      <c r="AU136">
        <v>100</v>
      </c>
      <c r="AV136">
        <v>496519.34002800001</v>
      </c>
      <c r="AW136">
        <v>100</v>
      </c>
      <c r="AX136">
        <v>496519.34002800001</v>
      </c>
      <c r="AY136">
        <v>100</v>
      </c>
      <c r="AZ136">
        <v>496519.34002800001</v>
      </c>
      <c r="BA136">
        <v>100</v>
      </c>
      <c r="BB136">
        <v>2906.231205</v>
      </c>
      <c r="BC136" t="s">
        <v>1479</v>
      </c>
      <c r="BD136" t="s">
        <v>1474</v>
      </c>
      <c r="BE136" t="s">
        <v>1474</v>
      </c>
      <c r="BF136" t="s">
        <v>1474</v>
      </c>
      <c r="BG136" t="s">
        <v>1474</v>
      </c>
      <c r="BH136" t="s">
        <v>1474</v>
      </c>
      <c r="BI136" t="s">
        <v>1477</v>
      </c>
      <c r="BJ136" t="s">
        <v>1469</v>
      </c>
      <c r="BK136" t="s">
        <v>1469</v>
      </c>
      <c r="BL136" t="s">
        <v>1469</v>
      </c>
      <c r="BM136" t="s">
        <v>1469</v>
      </c>
      <c r="BN136" t="s">
        <v>1469</v>
      </c>
      <c r="BO136" t="s">
        <v>1471</v>
      </c>
      <c r="BP136" t="s">
        <v>1471</v>
      </c>
      <c r="BQ136" t="s">
        <v>1471</v>
      </c>
      <c r="BR136" t="s">
        <v>1471</v>
      </c>
      <c r="BS136" t="s">
        <v>1471</v>
      </c>
      <c r="BT136" t="s">
        <v>1471</v>
      </c>
      <c r="BU136">
        <v>4117.2746049999996</v>
      </c>
      <c r="BV136">
        <v>496519.34002800001</v>
      </c>
    </row>
    <row r="137" spans="1:74" x14ac:dyDescent="0.35">
      <c r="A137">
        <v>14397</v>
      </c>
      <c r="B137" t="s">
        <v>1385</v>
      </c>
      <c r="C137" t="s">
        <v>357</v>
      </c>
      <c r="D137" t="s">
        <v>358</v>
      </c>
      <c r="E137" t="s">
        <v>1645</v>
      </c>
      <c r="F137" t="s">
        <v>1391</v>
      </c>
      <c r="G137" t="s">
        <v>1387</v>
      </c>
      <c r="H137" t="s">
        <v>452</v>
      </c>
      <c r="I137" t="s">
        <v>1482</v>
      </c>
      <c r="J137">
        <v>1689</v>
      </c>
      <c r="K137">
        <v>1685</v>
      </c>
      <c r="L137">
        <v>42</v>
      </c>
      <c r="M137" t="s">
        <v>1468</v>
      </c>
      <c r="N137" t="s">
        <v>357</v>
      </c>
      <c r="O137">
        <v>29.935979</v>
      </c>
      <c r="P137">
        <v>299359.79351400002</v>
      </c>
      <c r="Q137">
        <v>1809.157453</v>
      </c>
      <c r="R137">
        <v>1073.6839480000001</v>
      </c>
      <c r="S137">
        <v>0</v>
      </c>
      <c r="T137">
        <v>0</v>
      </c>
      <c r="U137">
        <v>0</v>
      </c>
      <c r="V137">
        <v>0</v>
      </c>
      <c r="W137">
        <v>0</v>
      </c>
      <c r="X137">
        <v>0</v>
      </c>
      <c r="Y137">
        <v>0</v>
      </c>
      <c r="Z137">
        <v>0</v>
      </c>
      <c r="AA137">
        <v>91899.150930999996</v>
      </c>
      <c r="AB137">
        <v>9.1899149999999992</v>
      </c>
      <c r="AC137">
        <v>54539.555448999999</v>
      </c>
      <c r="AD137">
        <v>5.4539559999999998</v>
      </c>
      <c r="AE137">
        <v>30.698561999999999</v>
      </c>
      <c r="AF137">
        <v>6.6217379999999997</v>
      </c>
      <c r="AG137">
        <v>0</v>
      </c>
      <c r="AH137">
        <v>0</v>
      </c>
      <c r="AI137">
        <v>1689</v>
      </c>
      <c r="AJ137">
        <v>19.564644000000001</v>
      </c>
      <c r="AK137">
        <v>394</v>
      </c>
      <c r="AL137">
        <v>289</v>
      </c>
      <c r="AM137">
        <v>77.084697000000006</v>
      </c>
      <c r="AN137">
        <v>56.541820999999999</v>
      </c>
      <c r="AO137">
        <v>3</v>
      </c>
      <c r="AP137">
        <v>12069.661899000001</v>
      </c>
      <c r="AQ137">
        <v>4.0318250000000004</v>
      </c>
      <c r="AR137">
        <v>58435.366276000001</v>
      </c>
      <c r="AS137">
        <v>19.520112000000001</v>
      </c>
      <c r="AT137">
        <v>299359.79351400002</v>
      </c>
      <c r="AU137">
        <v>100</v>
      </c>
      <c r="AV137">
        <v>299359.79351400002</v>
      </c>
      <c r="AW137">
        <v>100</v>
      </c>
      <c r="AX137">
        <v>299359.79351400002</v>
      </c>
      <c r="AY137">
        <v>100</v>
      </c>
      <c r="AZ137">
        <v>299359.79351400002</v>
      </c>
      <c r="BA137">
        <v>100</v>
      </c>
      <c r="BB137">
        <v>5628.6784539999999</v>
      </c>
      <c r="BC137" t="s">
        <v>1491</v>
      </c>
      <c r="BD137" t="s">
        <v>1479</v>
      </c>
      <c r="BE137" t="s">
        <v>1474</v>
      </c>
      <c r="BF137" t="s">
        <v>1474</v>
      </c>
      <c r="BG137" t="s">
        <v>1474</v>
      </c>
      <c r="BH137" t="s">
        <v>1474</v>
      </c>
      <c r="BI137" t="s">
        <v>1491</v>
      </c>
      <c r="BJ137" t="s">
        <v>1479</v>
      </c>
      <c r="BK137" t="s">
        <v>1474</v>
      </c>
      <c r="BL137" t="s">
        <v>1474</v>
      </c>
      <c r="BM137" t="s">
        <v>1474</v>
      </c>
      <c r="BN137" t="s">
        <v>1474</v>
      </c>
      <c r="BO137" t="s">
        <v>1471</v>
      </c>
      <c r="BP137" t="s">
        <v>1471</v>
      </c>
      <c r="BQ137" t="s">
        <v>1471</v>
      </c>
      <c r="BR137" t="s">
        <v>1471</v>
      </c>
      <c r="BS137" t="s">
        <v>1471</v>
      </c>
      <c r="BT137" t="s">
        <v>1471</v>
      </c>
      <c r="BU137">
        <v>3424.74658</v>
      </c>
      <c r="BV137">
        <v>299359.79351400002</v>
      </c>
    </row>
    <row r="138" spans="1:74" x14ac:dyDescent="0.35">
      <c r="A138">
        <v>14398</v>
      </c>
      <c r="B138" t="s">
        <v>1385</v>
      </c>
      <c r="C138" t="s">
        <v>389</v>
      </c>
      <c r="D138" t="s">
        <v>390</v>
      </c>
      <c r="E138" t="s">
        <v>1646</v>
      </c>
      <c r="F138" t="s">
        <v>1391</v>
      </c>
      <c r="G138" t="s">
        <v>1387</v>
      </c>
      <c r="H138" t="s">
        <v>452</v>
      </c>
      <c r="I138" t="s">
        <v>1482</v>
      </c>
      <c r="J138">
        <v>1508</v>
      </c>
      <c r="K138">
        <v>1506</v>
      </c>
      <c r="L138">
        <v>42</v>
      </c>
      <c r="M138" t="s">
        <v>1468</v>
      </c>
      <c r="N138" t="s">
        <v>389</v>
      </c>
      <c r="O138">
        <v>35.207959000000002</v>
      </c>
      <c r="P138">
        <v>352079.59383299999</v>
      </c>
      <c r="Q138">
        <v>40638.618141999999</v>
      </c>
      <c r="R138">
        <v>26984.474198</v>
      </c>
      <c r="S138">
        <v>39163.225588000001</v>
      </c>
      <c r="T138">
        <v>26004.797867000001</v>
      </c>
      <c r="U138">
        <v>27100.044188</v>
      </c>
      <c r="V138">
        <v>17994.717256</v>
      </c>
      <c r="W138">
        <v>0</v>
      </c>
      <c r="X138">
        <v>0</v>
      </c>
      <c r="Y138">
        <v>0</v>
      </c>
      <c r="Z138">
        <v>0</v>
      </c>
      <c r="AA138">
        <v>115073.116304</v>
      </c>
      <c r="AB138">
        <v>11.507312000000001</v>
      </c>
      <c r="AC138">
        <v>76409.771781999996</v>
      </c>
      <c r="AD138">
        <v>7.6409770000000004</v>
      </c>
      <c r="AE138">
        <v>32.683835999999999</v>
      </c>
      <c r="AF138">
        <v>1136.6174289999999</v>
      </c>
      <c r="AG138">
        <v>1037.2368799999999</v>
      </c>
      <c r="AH138">
        <v>91.256463999999994</v>
      </c>
      <c r="AI138">
        <v>1508</v>
      </c>
      <c r="AJ138">
        <v>87.651584999999997</v>
      </c>
      <c r="AK138">
        <v>333</v>
      </c>
      <c r="AL138">
        <v>286</v>
      </c>
      <c r="AM138">
        <v>291.87977899999998</v>
      </c>
      <c r="AN138">
        <v>250.68353400000001</v>
      </c>
      <c r="AO138">
        <v>2</v>
      </c>
      <c r="AP138">
        <v>255989.36670300001</v>
      </c>
      <c r="AQ138">
        <v>72.707811000000007</v>
      </c>
      <c r="AR138">
        <v>308518.48181500001</v>
      </c>
      <c r="AS138">
        <v>87.627482000000001</v>
      </c>
      <c r="AT138">
        <v>352079.59383299999</v>
      </c>
      <c r="AU138">
        <v>100</v>
      </c>
      <c r="AV138">
        <v>352079.59383299999</v>
      </c>
      <c r="AW138">
        <v>100</v>
      </c>
      <c r="AX138">
        <v>352079.59383299999</v>
      </c>
      <c r="AY138">
        <v>100</v>
      </c>
      <c r="AZ138">
        <v>352079.59383299999</v>
      </c>
      <c r="BA138">
        <v>100</v>
      </c>
      <c r="BB138">
        <v>4277.4419269999999</v>
      </c>
      <c r="BC138" t="s">
        <v>1474</v>
      </c>
      <c r="BD138" t="s">
        <v>1474</v>
      </c>
      <c r="BE138" t="s">
        <v>1474</v>
      </c>
      <c r="BF138" t="s">
        <v>1474</v>
      </c>
      <c r="BG138" t="s">
        <v>1474</v>
      </c>
      <c r="BH138" t="s">
        <v>1474</v>
      </c>
      <c r="BI138" t="s">
        <v>1470</v>
      </c>
      <c r="BJ138" t="s">
        <v>1470</v>
      </c>
      <c r="BK138" t="s">
        <v>1470</v>
      </c>
      <c r="BL138" t="s">
        <v>1470</v>
      </c>
      <c r="BM138" t="s">
        <v>1470</v>
      </c>
      <c r="BN138" t="s">
        <v>1470</v>
      </c>
      <c r="BO138" t="s">
        <v>1471</v>
      </c>
      <c r="BP138" t="s">
        <v>1471</v>
      </c>
      <c r="BQ138" t="s">
        <v>1471</v>
      </c>
      <c r="BR138" t="s">
        <v>1471</v>
      </c>
      <c r="BS138" t="s">
        <v>1471</v>
      </c>
      <c r="BT138" t="s">
        <v>1471</v>
      </c>
      <c r="BU138">
        <v>4689.6951849999996</v>
      </c>
      <c r="BV138">
        <v>352079.59383299999</v>
      </c>
    </row>
    <row r="139" spans="1:74" x14ac:dyDescent="0.35">
      <c r="A139">
        <v>14399</v>
      </c>
      <c r="B139" t="s">
        <v>1385</v>
      </c>
      <c r="C139" t="s">
        <v>173</v>
      </c>
      <c r="D139" t="s">
        <v>174</v>
      </c>
      <c r="E139" t="s">
        <v>1647</v>
      </c>
      <c r="F139" t="s">
        <v>1391</v>
      </c>
      <c r="G139" t="s">
        <v>1387</v>
      </c>
      <c r="H139" t="s">
        <v>481</v>
      </c>
      <c r="I139" t="s">
        <v>1467</v>
      </c>
      <c r="J139">
        <v>1595</v>
      </c>
      <c r="K139">
        <v>1599</v>
      </c>
      <c r="L139">
        <v>42</v>
      </c>
      <c r="M139" t="s">
        <v>1468</v>
      </c>
      <c r="N139" t="s">
        <v>173</v>
      </c>
      <c r="O139">
        <v>80.509219999999999</v>
      </c>
      <c r="P139">
        <v>805092.20174799999</v>
      </c>
      <c r="Q139">
        <v>8651.2723989999995</v>
      </c>
      <c r="R139">
        <v>5410.4267659999996</v>
      </c>
      <c r="S139">
        <v>3333.8735489999999</v>
      </c>
      <c r="T139">
        <v>2084.9740769999999</v>
      </c>
      <c r="U139">
        <v>3333.8735489999999</v>
      </c>
      <c r="V139">
        <v>2084.9740769999999</v>
      </c>
      <c r="W139">
        <v>0</v>
      </c>
      <c r="X139">
        <v>0</v>
      </c>
      <c r="Y139">
        <v>0</v>
      </c>
      <c r="Z139">
        <v>0</v>
      </c>
      <c r="AA139">
        <v>155556.23516499999</v>
      </c>
      <c r="AB139">
        <v>15.555624</v>
      </c>
      <c r="AC139">
        <v>97283.449133999995</v>
      </c>
      <c r="AD139">
        <v>9.7283449999999991</v>
      </c>
      <c r="AE139">
        <v>19.321542999999998</v>
      </c>
      <c r="AF139">
        <v>6129.7655649999997</v>
      </c>
      <c r="AG139">
        <v>1520.200969</v>
      </c>
      <c r="AH139">
        <v>24.800312000000002</v>
      </c>
      <c r="AI139">
        <v>1595</v>
      </c>
      <c r="AJ139">
        <v>37.924385999999998</v>
      </c>
      <c r="AK139">
        <v>277</v>
      </c>
      <c r="AL139">
        <v>401</v>
      </c>
      <c r="AM139">
        <v>105.05054800000001</v>
      </c>
      <c r="AN139">
        <v>152.076787</v>
      </c>
      <c r="AO139">
        <v>4</v>
      </c>
      <c r="AP139">
        <v>212888.660951</v>
      </c>
      <c r="AQ139">
        <v>26.442768000000001</v>
      </c>
      <c r="AR139">
        <v>305168.78276999999</v>
      </c>
      <c r="AS139">
        <v>37.904823999999998</v>
      </c>
      <c r="AT139">
        <v>805092.20174799999</v>
      </c>
      <c r="AU139">
        <v>100</v>
      </c>
      <c r="AV139">
        <v>805092.20174799999</v>
      </c>
      <c r="AW139">
        <v>100</v>
      </c>
      <c r="AX139">
        <v>805092.20174799999</v>
      </c>
      <c r="AY139">
        <v>100</v>
      </c>
      <c r="AZ139">
        <v>805092.20174799999</v>
      </c>
      <c r="BA139">
        <v>100</v>
      </c>
      <c r="BB139">
        <v>1986.107927</v>
      </c>
      <c r="BC139" t="s">
        <v>1477</v>
      </c>
      <c r="BD139" t="s">
        <v>1477</v>
      </c>
      <c r="BE139" t="s">
        <v>1469</v>
      </c>
      <c r="BF139" t="s">
        <v>1469</v>
      </c>
      <c r="BG139" t="s">
        <v>1469</v>
      </c>
      <c r="BH139" t="s">
        <v>1469</v>
      </c>
      <c r="BI139" t="s">
        <v>1479</v>
      </c>
      <c r="BJ139" t="s">
        <v>1479</v>
      </c>
      <c r="BK139" t="s">
        <v>1474</v>
      </c>
      <c r="BL139" t="s">
        <v>1474</v>
      </c>
      <c r="BM139" t="s">
        <v>1474</v>
      </c>
      <c r="BN139" t="s">
        <v>1474</v>
      </c>
      <c r="BO139" t="s">
        <v>1471</v>
      </c>
      <c r="BP139" t="s">
        <v>1471</v>
      </c>
      <c r="BQ139" t="s">
        <v>1471</v>
      </c>
      <c r="BR139" t="s">
        <v>1471</v>
      </c>
      <c r="BS139" t="s">
        <v>1471</v>
      </c>
      <c r="BT139" t="s">
        <v>1471</v>
      </c>
      <c r="BU139">
        <v>7253.3746199999996</v>
      </c>
      <c r="BV139">
        <v>805092.20174799999</v>
      </c>
    </row>
    <row r="140" spans="1:74" x14ac:dyDescent="0.35">
      <c r="A140">
        <v>14400</v>
      </c>
      <c r="B140" t="s">
        <v>1385</v>
      </c>
      <c r="C140" t="s">
        <v>123</v>
      </c>
      <c r="D140" t="s">
        <v>124</v>
      </c>
      <c r="E140" t="s">
        <v>1648</v>
      </c>
      <c r="F140" t="s">
        <v>1391</v>
      </c>
      <c r="G140" t="s">
        <v>1387</v>
      </c>
      <c r="H140" t="s">
        <v>428</v>
      </c>
      <c r="I140" t="s">
        <v>1476</v>
      </c>
      <c r="J140">
        <v>1902</v>
      </c>
      <c r="K140">
        <v>1901</v>
      </c>
      <c r="L140">
        <v>42</v>
      </c>
      <c r="M140" t="s">
        <v>1468</v>
      </c>
      <c r="N140" t="s">
        <v>123</v>
      </c>
      <c r="O140">
        <v>54.622709999999998</v>
      </c>
      <c r="P140">
        <v>546227.09776300006</v>
      </c>
      <c r="Q140">
        <v>10680.651099000001</v>
      </c>
      <c r="R140">
        <v>5618.4382429999996</v>
      </c>
      <c r="S140">
        <v>10114.347798999999</v>
      </c>
      <c r="T140">
        <v>5320.5406620000003</v>
      </c>
      <c r="U140">
        <v>0</v>
      </c>
      <c r="V140">
        <v>0</v>
      </c>
      <c r="W140">
        <v>0</v>
      </c>
      <c r="X140">
        <v>0</v>
      </c>
      <c r="Y140">
        <v>0</v>
      </c>
      <c r="Z140">
        <v>0</v>
      </c>
      <c r="AA140">
        <v>142138.16549099999</v>
      </c>
      <c r="AB140">
        <v>14.213817000000001</v>
      </c>
      <c r="AC140">
        <v>74770.208043999999</v>
      </c>
      <c r="AD140">
        <v>7.4770209999999997</v>
      </c>
      <c r="AE140">
        <v>26.021808</v>
      </c>
      <c r="AF140">
        <v>1185.266517</v>
      </c>
      <c r="AG140">
        <v>114.711293</v>
      </c>
      <c r="AH140">
        <v>9.6781009999999998</v>
      </c>
      <c r="AI140">
        <v>1902</v>
      </c>
      <c r="AJ140">
        <v>38.087117999999997</v>
      </c>
      <c r="AK140">
        <v>470</v>
      </c>
      <c r="AL140">
        <v>260</v>
      </c>
      <c r="AM140">
        <v>179.00945400000001</v>
      </c>
      <c r="AN140">
        <v>99.026506999999995</v>
      </c>
      <c r="AO140">
        <v>4</v>
      </c>
      <c r="AP140">
        <v>273502.29807299998</v>
      </c>
      <c r="AQ140">
        <v>50.071170000000002</v>
      </c>
      <c r="AR140">
        <v>0</v>
      </c>
      <c r="AS140">
        <v>0</v>
      </c>
      <c r="AT140">
        <v>272325.429428</v>
      </c>
      <c r="AU140">
        <v>49.855716000000001</v>
      </c>
      <c r="AV140">
        <v>546227.09776300006</v>
      </c>
      <c r="AW140">
        <v>100</v>
      </c>
      <c r="AX140">
        <v>546227.09776300006</v>
      </c>
      <c r="AY140">
        <v>100</v>
      </c>
      <c r="AZ140">
        <v>546227.09776300006</v>
      </c>
      <c r="BA140">
        <v>100</v>
      </c>
      <c r="BB140">
        <v>3480.2374319999999</v>
      </c>
      <c r="BC140" t="s">
        <v>1474</v>
      </c>
      <c r="BD140" t="s">
        <v>1491</v>
      </c>
      <c r="BE140" t="s">
        <v>1479</v>
      </c>
      <c r="BF140" t="s">
        <v>1474</v>
      </c>
      <c r="BG140" t="s">
        <v>1474</v>
      </c>
      <c r="BH140" t="s">
        <v>1474</v>
      </c>
      <c r="BI140" t="s">
        <v>1474</v>
      </c>
      <c r="BJ140" t="s">
        <v>1491</v>
      </c>
      <c r="BK140" t="s">
        <v>1479</v>
      </c>
      <c r="BL140" t="s">
        <v>1474</v>
      </c>
      <c r="BM140" t="s">
        <v>1474</v>
      </c>
      <c r="BN140" t="s">
        <v>1474</v>
      </c>
      <c r="BO140" t="s">
        <v>1471</v>
      </c>
      <c r="BP140" t="s">
        <v>1471</v>
      </c>
      <c r="BQ140" t="s">
        <v>1471</v>
      </c>
      <c r="BR140" t="s">
        <v>1471</v>
      </c>
      <c r="BS140" t="s">
        <v>1471</v>
      </c>
      <c r="BT140" t="s">
        <v>1471</v>
      </c>
      <c r="BU140">
        <v>4491.1665430000003</v>
      </c>
      <c r="BV140">
        <v>546227.09776300006</v>
      </c>
    </row>
    <row r="141" spans="1:74" x14ac:dyDescent="0.35">
      <c r="A141">
        <v>14401</v>
      </c>
      <c r="B141" t="s">
        <v>1385</v>
      </c>
      <c r="C141" t="s">
        <v>95</v>
      </c>
      <c r="D141" t="s">
        <v>96</v>
      </c>
      <c r="E141" t="s">
        <v>1649</v>
      </c>
      <c r="F141" t="s">
        <v>1391</v>
      </c>
      <c r="G141" t="s">
        <v>1387</v>
      </c>
      <c r="H141" t="s">
        <v>481</v>
      </c>
      <c r="I141" t="s">
        <v>1467</v>
      </c>
      <c r="J141">
        <v>1700</v>
      </c>
      <c r="K141">
        <v>1700</v>
      </c>
      <c r="L141">
        <v>42</v>
      </c>
      <c r="M141" t="s">
        <v>1468</v>
      </c>
      <c r="N141" t="s">
        <v>95</v>
      </c>
      <c r="O141">
        <v>53.430036000000001</v>
      </c>
      <c r="P141">
        <v>534300.35597000003</v>
      </c>
      <c r="Q141">
        <v>1439.495263</v>
      </c>
      <c r="R141">
        <v>846.76191900000003</v>
      </c>
      <c r="S141">
        <v>0</v>
      </c>
      <c r="T141">
        <v>0</v>
      </c>
      <c r="U141">
        <v>0</v>
      </c>
      <c r="V141">
        <v>0</v>
      </c>
      <c r="W141">
        <v>0</v>
      </c>
      <c r="X141">
        <v>0</v>
      </c>
      <c r="Y141">
        <v>0</v>
      </c>
      <c r="Z141">
        <v>0</v>
      </c>
      <c r="AA141">
        <v>117304.772379</v>
      </c>
      <c r="AB141">
        <v>11.730477</v>
      </c>
      <c r="AC141">
        <v>69002.807281999994</v>
      </c>
      <c r="AD141">
        <v>6.9002809999999997</v>
      </c>
      <c r="AE141">
        <v>21.954837000000001</v>
      </c>
      <c r="AF141">
        <v>620.46430299999997</v>
      </c>
      <c r="AG141">
        <v>0</v>
      </c>
      <c r="AH141">
        <v>0</v>
      </c>
      <c r="AI141">
        <v>1700</v>
      </c>
      <c r="AJ141">
        <v>18.53828</v>
      </c>
      <c r="AK141">
        <v>395</v>
      </c>
      <c r="AL141">
        <v>189</v>
      </c>
      <c r="AM141">
        <v>73.226204999999993</v>
      </c>
      <c r="AN141">
        <v>35.037348999999999</v>
      </c>
      <c r="AO141">
        <v>7</v>
      </c>
      <c r="AP141">
        <v>52664.604911000002</v>
      </c>
      <c r="AQ141">
        <v>9.8567409999999995</v>
      </c>
      <c r="AR141">
        <v>98898.893765000001</v>
      </c>
      <c r="AS141">
        <v>18.509981</v>
      </c>
      <c r="AT141">
        <v>512385.71441800002</v>
      </c>
      <c r="AU141">
        <v>95.898442000000003</v>
      </c>
      <c r="AV141">
        <v>534300.35597000003</v>
      </c>
      <c r="AW141">
        <v>100</v>
      </c>
      <c r="AX141">
        <v>534300.35597000003</v>
      </c>
      <c r="AY141">
        <v>100</v>
      </c>
      <c r="AZ141">
        <v>534300.35597000003</v>
      </c>
      <c r="BA141">
        <v>100</v>
      </c>
      <c r="BB141">
        <v>3181.7309650000002</v>
      </c>
      <c r="BC141" t="s">
        <v>1479</v>
      </c>
      <c r="BD141" t="s">
        <v>1479</v>
      </c>
      <c r="BE141" t="s">
        <v>1474</v>
      </c>
      <c r="BF141" t="s">
        <v>1474</v>
      </c>
      <c r="BG141" t="s">
        <v>1474</v>
      </c>
      <c r="BH141" t="s">
        <v>1474</v>
      </c>
      <c r="BI141" t="s">
        <v>1479</v>
      </c>
      <c r="BJ141" t="s">
        <v>1479</v>
      </c>
      <c r="BK141" t="s">
        <v>1474</v>
      </c>
      <c r="BL141" t="s">
        <v>1474</v>
      </c>
      <c r="BM141" t="s">
        <v>1474</v>
      </c>
      <c r="BN141" t="s">
        <v>1474</v>
      </c>
      <c r="BO141" t="s">
        <v>1471</v>
      </c>
      <c r="BP141" t="s">
        <v>1471</v>
      </c>
      <c r="BQ141" t="s">
        <v>1471</v>
      </c>
      <c r="BR141" t="s">
        <v>1471</v>
      </c>
      <c r="BS141" t="s">
        <v>1471</v>
      </c>
      <c r="BT141" t="s">
        <v>1471</v>
      </c>
      <c r="BU141">
        <v>4517.9590980000003</v>
      </c>
      <c r="BV141">
        <v>534300.35597000003</v>
      </c>
    </row>
    <row r="142" spans="1:74" x14ac:dyDescent="0.35">
      <c r="A142">
        <v>14402</v>
      </c>
      <c r="B142" t="s">
        <v>1385</v>
      </c>
      <c r="C142" t="s">
        <v>138</v>
      </c>
      <c r="D142" t="s">
        <v>139</v>
      </c>
      <c r="E142" t="s">
        <v>1650</v>
      </c>
      <c r="F142" t="s">
        <v>1391</v>
      </c>
      <c r="G142" t="s">
        <v>1387</v>
      </c>
      <c r="H142" t="s">
        <v>452</v>
      </c>
      <c r="I142" t="s">
        <v>1482</v>
      </c>
      <c r="J142">
        <v>2199</v>
      </c>
      <c r="K142">
        <v>2198</v>
      </c>
      <c r="L142">
        <v>42</v>
      </c>
      <c r="M142" t="s">
        <v>1468</v>
      </c>
      <c r="N142" t="s">
        <v>138</v>
      </c>
      <c r="O142">
        <v>88.976979999999998</v>
      </c>
      <c r="P142">
        <v>889769.79829499999</v>
      </c>
      <c r="Q142">
        <v>5883.9991</v>
      </c>
      <c r="R142">
        <v>2676.978662</v>
      </c>
      <c r="S142">
        <v>0</v>
      </c>
      <c r="T142">
        <v>0</v>
      </c>
      <c r="U142">
        <v>0</v>
      </c>
      <c r="V142">
        <v>0</v>
      </c>
      <c r="W142">
        <v>0</v>
      </c>
      <c r="X142">
        <v>0</v>
      </c>
      <c r="Y142">
        <v>0</v>
      </c>
      <c r="Z142">
        <v>0</v>
      </c>
      <c r="AA142">
        <v>85998.347353000005</v>
      </c>
      <c r="AB142">
        <v>8.5998350000000006</v>
      </c>
      <c r="AC142">
        <v>39125.726730000002</v>
      </c>
      <c r="AD142">
        <v>3.9125730000000001</v>
      </c>
      <c r="AE142">
        <v>9.6652360000000002</v>
      </c>
      <c r="AF142">
        <v>3622.888226</v>
      </c>
      <c r="AG142">
        <v>1051.3065750000001</v>
      </c>
      <c r="AH142">
        <v>29.018466</v>
      </c>
      <c r="AI142">
        <v>2199</v>
      </c>
      <c r="AJ142">
        <v>5.4229950000000002</v>
      </c>
      <c r="AK142">
        <v>541</v>
      </c>
      <c r="AL142">
        <v>296</v>
      </c>
      <c r="AM142">
        <v>29.338401000000001</v>
      </c>
      <c r="AN142">
        <v>16.052064000000001</v>
      </c>
      <c r="AO142">
        <v>3</v>
      </c>
      <c r="AP142">
        <v>21789.538559000001</v>
      </c>
      <c r="AQ142">
        <v>2.448896</v>
      </c>
      <c r="AR142">
        <v>26855.096980999999</v>
      </c>
      <c r="AS142">
        <v>3.0182069999999999</v>
      </c>
      <c r="AT142">
        <v>689047.39979900001</v>
      </c>
      <c r="AU142">
        <v>77.441086999999996</v>
      </c>
      <c r="AV142">
        <v>879374.61781700002</v>
      </c>
      <c r="AW142">
        <v>98.831699999999998</v>
      </c>
      <c r="AX142">
        <v>889769.79829499999</v>
      </c>
      <c r="AY142">
        <v>100</v>
      </c>
      <c r="AZ142">
        <v>889769.79829499999</v>
      </c>
      <c r="BA142">
        <v>100</v>
      </c>
      <c r="BB142">
        <v>2470.3018689999999</v>
      </c>
      <c r="BC142" t="s">
        <v>1494</v>
      </c>
      <c r="BD142" t="s">
        <v>1494</v>
      </c>
      <c r="BE142" t="s">
        <v>1469</v>
      </c>
      <c r="BF142" t="s">
        <v>1469</v>
      </c>
      <c r="BG142" t="s">
        <v>1469</v>
      </c>
      <c r="BH142" t="s">
        <v>1469</v>
      </c>
      <c r="BI142" t="s">
        <v>1491</v>
      </c>
      <c r="BJ142" t="s">
        <v>1491</v>
      </c>
      <c r="BK142" t="s">
        <v>1474</v>
      </c>
      <c r="BL142" t="s">
        <v>1474</v>
      </c>
      <c r="BM142" t="s">
        <v>1474</v>
      </c>
      <c r="BN142" t="s">
        <v>1474</v>
      </c>
      <c r="BO142" t="s">
        <v>1471</v>
      </c>
      <c r="BP142" t="s">
        <v>1471</v>
      </c>
      <c r="BQ142" t="s">
        <v>1471</v>
      </c>
      <c r="BR142" t="s">
        <v>1471</v>
      </c>
      <c r="BS142" t="s">
        <v>1471</v>
      </c>
      <c r="BT142" t="s">
        <v>1471</v>
      </c>
      <c r="BU142">
        <v>6711.1026400000001</v>
      </c>
      <c r="BV142">
        <v>889769.79829499999</v>
      </c>
    </row>
    <row r="143" spans="1:74" x14ac:dyDescent="0.35">
      <c r="A143">
        <v>14403</v>
      </c>
      <c r="B143" t="s">
        <v>1385</v>
      </c>
      <c r="C143" t="s">
        <v>363</v>
      </c>
      <c r="D143" t="s">
        <v>364</v>
      </c>
      <c r="E143" t="s">
        <v>1651</v>
      </c>
      <c r="F143" t="s">
        <v>1391</v>
      </c>
      <c r="G143" t="s">
        <v>1387</v>
      </c>
      <c r="H143" t="s">
        <v>927</v>
      </c>
      <c r="I143" t="s">
        <v>1508</v>
      </c>
      <c r="J143">
        <v>1480</v>
      </c>
      <c r="K143">
        <v>1479</v>
      </c>
      <c r="L143">
        <v>42</v>
      </c>
      <c r="M143" t="s">
        <v>1468</v>
      </c>
      <c r="N143" t="s">
        <v>363</v>
      </c>
      <c r="O143">
        <v>15.457763</v>
      </c>
      <c r="P143">
        <v>154577.632977</v>
      </c>
      <c r="Q143">
        <v>13926.833817000001</v>
      </c>
      <c r="R143">
        <v>9416.3852719999995</v>
      </c>
      <c r="S143">
        <v>9908.1268830000008</v>
      </c>
      <c r="T143">
        <v>6699.2068170000002</v>
      </c>
      <c r="U143">
        <v>0</v>
      </c>
      <c r="V143">
        <v>0</v>
      </c>
      <c r="W143">
        <v>0</v>
      </c>
      <c r="X143">
        <v>0</v>
      </c>
      <c r="Y143">
        <v>0</v>
      </c>
      <c r="Z143">
        <v>0</v>
      </c>
      <c r="AA143">
        <v>45748.180521000002</v>
      </c>
      <c r="AB143">
        <v>4.5748179999999996</v>
      </c>
      <c r="AC143">
        <v>30931.832671</v>
      </c>
      <c r="AD143">
        <v>3.0931829999999998</v>
      </c>
      <c r="AE143">
        <v>29.595602</v>
      </c>
      <c r="AF143">
        <v>0</v>
      </c>
      <c r="AG143">
        <v>0</v>
      </c>
      <c r="AH143">
        <v>0</v>
      </c>
      <c r="AI143">
        <v>1480</v>
      </c>
      <c r="AJ143">
        <v>0</v>
      </c>
      <c r="AK143">
        <v>232</v>
      </c>
      <c r="AL143">
        <v>190</v>
      </c>
      <c r="AM143">
        <v>0</v>
      </c>
      <c r="AN143">
        <v>0</v>
      </c>
      <c r="AO143">
        <v>3</v>
      </c>
      <c r="AP143">
        <v>122251.788235</v>
      </c>
      <c r="AQ143">
        <v>79.087631000000002</v>
      </c>
      <c r="AR143">
        <v>0</v>
      </c>
      <c r="AS143">
        <v>0</v>
      </c>
      <c r="AT143">
        <v>126555.95944599999</v>
      </c>
      <c r="AU143">
        <v>81.872102999999996</v>
      </c>
      <c r="AV143">
        <v>154577.63297800001</v>
      </c>
      <c r="AW143">
        <v>100</v>
      </c>
      <c r="AX143">
        <v>154577.63297800001</v>
      </c>
      <c r="AY143">
        <v>100</v>
      </c>
      <c r="AZ143">
        <v>154577.63297800001</v>
      </c>
      <c r="BA143">
        <v>100</v>
      </c>
      <c r="BB143">
        <v>9568.0079970000006</v>
      </c>
      <c r="BC143" t="s">
        <v>1474</v>
      </c>
      <c r="BD143" t="s">
        <v>1491</v>
      </c>
      <c r="BE143" t="s">
        <v>1474</v>
      </c>
      <c r="BF143" t="s">
        <v>1474</v>
      </c>
      <c r="BG143" t="s">
        <v>1474</v>
      </c>
      <c r="BH143" t="s">
        <v>1474</v>
      </c>
      <c r="BI143" t="s">
        <v>1474</v>
      </c>
      <c r="BJ143" t="s">
        <v>1491</v>
      </c>
      <c r="BK143" t="s">
        <v>1474</v>
      </c>
      <c r="BL143" t="s">
        <v>1474</v>
      </c>
      <c r="BM143" t="s">
        <v>1474</v>
      </c>
      <c r="BN143" t="s">
        <v>1474</v>
      </c>
      <c r="BO143" t="s">
        <v>1471</v>
      </c>
      <c r="BP143" t="s">
        <v>1471</v>
      </c>
      <c r="BQ143" t="s">
        <v>1471</v>
      </c>
      <c r="BR143" t="s">
        <v>1471</v>
      </c>
      <c r="BS143" t="s">
        <v>1471</v>
      </c>
      <c r="BT143" t="s">
        <v>1471</v>
      </c>
      <c r="BU143">
        <v>3078.3356469999999</v>
      </c>
      <c r="BV143">
        <v>154577.632977</v>
      </c>
    </row>
    <row r="144" spans="1:74" x14ac:dyDescent="0.35">
      <c r="A144">
        <v>14404</v>
      </c>
      <c r="B144" t="s">
        <v>1385</v>
      </c>
      <c r="C144" t="s">
        <v>317</v>
      </c>
      <c r="D144" t="s">
        <v>318</v>
      </c>
      <c r="E144" t="s">
        <v>1652</v>
      </c>
      <c r="F144" t="s">
        <v>1391</v>
      </c>
      <c r="G144" t="s">
        <v>1387</v>
      </c>
      <c r="H144" t="s">
        <v>927</v>
      </c>
      <c r="I144" t="s">
        <v>1508</v>
      </c>
      <c r="J144">
        <v>1819</v>
      </c>
      <c r="K144">
        <v>1818</v>
      </c>
      <c r="L144">
        <v>42</v>
      </c>
      <c r="M144" t="s">
        <v>1468</v>
      </c>
      <c r="N144" t="s">
        <v>317</v>
      </c>
      <c r="O144">
        <v>20.914199</v>
      </c>
      <c r="P144">
        <v>209141.99404699999</v>
      </c>
      <c r="Q144">
        <v>6918.2590499999997</v>
      </c>
      <c r="R144">
        <v>3805.4230200000002</v>
      </c>
      <c r="S144">
        <v>6918.2590499999997</v>
      </c>
      <c r="T144">
        <v>3805.4230200000002</v>
      </c>
      <c r="U144">
        <v>0</v>
      </c>
      <c r="V144">
        <v>0</v>
      </c>
      <c r="W144">
        <v>0</v>
      </c>
      <c r="X144">
        <v>0</v>
      </c>
      <c r="Y144">
        <v>0</v>
      </c>
      <c r="Z144">
        <v>0</v>
      </c>
      <c r="AA144">
        <v>62344.929172999997</v>
      </c>
      <c r="AB144">
        <v>6.2344929999999996</v>
      </c>
      <c r="AC144">
        <v>34293.140358999997</v>
      </c>
      <c r="AD144">
        <v>3.4293140000000002</v>
      </c>
      <c r="AE144">
        <v>29.809857000000001</v>
      </c>
      <c r="AF144">
        <v>0</v>
      </c>
      <c r="AG144">
        <v>0</v>
      </c>
      <c r="AH144">
        <v>0</v>
      </c>
      <c r="AI144">
        <v>1819</v>
      </c>
      <c r="AJ144">
        <v>0</v>
      </c>
      <c r="AK144">
        <v>322</v>
      </c>
      <c r="AL144">
        <v>239</v>
      </c>
      <c r="AM144">
        <v>0</v>
      </c>
      <c r="AN144">
        <v>0</v>
      </c>
      <c r="AO144">
        <v>2</v>
      </c>
      <c r="AP144">
        <v>97966.188857000001</v>
      </c>
      <c r="AQ144">
        <v>46.841949999999997</v>
      </c>
      <c r="AR144">
        <v>0</v>
      </c>
      <c r="AS144">
        <v>0</v>
      </c>
      <c r="AT144">
        <v>207042.38009200001</v>
      </c>
      <c r="AU144">
        <v>98.996082000000001</v>
      </c>
      <c r="AV144">
        <v>209141.99404699999</v>
      </c>
      <c r="AW144">
        <v>100</v>
      </c>
      <c r="AX144">
        <v>209141.99404699999</v>
      </c>
      <c r="AY144">
        <v>100</v>
      </c>
      <c r="AZ144">
        <v>209141.99404699999</v>
      </c>
      <c r="BA144">
        <v>100</v>
      </c>
      <c r="BB144">
        <v>8692.6589920000006</v>
      </c>
      <c r="BC144" t="s">
        <v>1479</v>
      </c>
      <c r="BD144" t="s">
        <v>1491</v>
      </c>
      <c r="BE144" t="s">
        <v>1474</v>
      </c>
      <c r="BF144" t="s">
        <v>1474</v>
      </c>
      <c r="BG144" t="s">
        <v>1474</v>
      </c>
      <c r="BH144" t="s">
        <v>1474</v>
      </c>
      <c r="BI144" t="s">
        <v>1480</v>
      </c>
      <c r="BJ144" t="s">
        <v>1504</v>
      </c>
      <c r="BK144" t="s">
        <v>1470</v>
      </c>
      <c r="BL144" t="s">
        <v>1470</v>
      </c>
      <c r="BM144" t="s">
        <v>1470</v>
      </c>
      <c r="BN144" t="s">
        <v>1470</v>
      </c>
      <c r="BO144" t="s">
        <v>1471</v>
      </c>
      <c r="BP144" t="s">
        <v>1505</v>
      </c>
      <c r="BQ144" t="s">
        <v>1471</v>
      </c>
      <c r="BR144" t="s">
        <v>1471</v>
      </c>
      <c r="BS144" t="s">
        <v>1471</v>
      </c>
      <c r="BT144" t="s">
        <v>1471</v>
      </c>
      <c r="BU144">
        <v>3464.349275</v>
      </c>
      <c r="BV144">
        <v>209141.99404699999</v>
      </c>
    </row>
    <row r="145" spans="1:74" x14ac:dyDescent="0.35">
      <c r="A145">
        <v>14405</v>
      </c>
      <c r="B145" t="s">
        <v>1385</v>
      </c>
      <c r="C145" t="s">
        <v>407</v>
      </c>
      <c r="D145" t="s">
        <v>408</v>
      </c>
      <c r="E145" t="s">
        <v>1653</v>
      </c>
      <c r="F145" t="s">
        <v>1391</v>
      </c>
      <c r="G145" t="s">
        <v>1387</v>
      </c>
      <c r="H145" t="s">
        <v>1040</v>
      </c>
      <c r="I145" t="s">
        <v>1654</v>
      </c>
      <c r="J145">
        <v>1787</v>
      </c>
      <c r="K145">
        <v>1786</v>
      </c>
      <c r="L145">
        <v>42</v>
      </c>
      <c r="M145" t="s">
        <v>1468</v>
      </c>
      <c r="N145" t="s">
        <v>407</v>
      </c>
      <c r="O145">
        <v>30.045715999999999</v>
      </c>
      <c r="P145">
        <v>300457.15672299999</v>
      </c>
      <c r="Q145">
        <v>16932.099439000001</v>
      </c>
      <c r="R145">
        <v>9480.4588120000008</v>
      </c>
      <c r="S145">
        <v>16932.099439000001</v>
      </c>
      <c r="T145">
        <v>9480.4588120000008</v>
      </c>
      <c r="U145">
        <v>0</v>
      </c>
      <c r="V145">
        <v>0</v>
      </c>
      <c r="W145">
        <v>0</v>
      </c>
      <c r="X145">
        <v>0</v>
      </c>
      <c r="Y145">
        <v>0</v>
      </c>
      <c r="Z145">
        <v>0</v>
      </c>
      <c r="AA145">
        <v>82965.344616999995</v>
      </c>
      <c r="AB145">
        <v>8.2965339999999994</v>
      </c>
      <c r="AC145">
        <v>46453.160479999999</v>
      </c>
      <c r="AD145">
        <v>4.6453160000000002</v>
      </c>
      <c r="AE145">
        <v>27.613036000000001</v>
      </c>
      <c r="AF145">
        <v>211.78799900000001</v>
      </c>
      <c r="AG145">
        <v>0</v>
      </c>
      <c r="AH145">
        <v>0</v>
      </c>
      <c r="AI145">
        <v>1787</v>
      </c>
      <c r="AJ145">
        <v>100</v>
      </c>
      <c r="AK145">
        <v>208</v>
      </c>
      <c r="AL145">
        <v>310</v>
      </c>
      <c r="AM145">
        <v>208</v>
      </c>
      <c r="AN145">
        <v>310</v>
      </c>
      <c r="AO145">
        <v>4</v>
      </c>
      <c r="AP145">
        <v>272025.29186699999</v>
      </c>
      <c r="AQ145">
        <v>90.537132</v>
      </c>
      <c r="AR145">
        <v>300457.15672299999</v>
      </c>
      <c r="AS145">
        <v>100</v>
      </c>
      <c r="AT145">
        <v>300457.15672299999</v>
      </c>
      <c r="AU145">
        <v>100</v>
      </c>
      <c r="AV145">
        <v>300457.15672299999</v>
      </c>
      <c r="AW145">
        <v>100</v>
      </c>
      <c r="AX145">
        <v>300457.15672299999</v>
      </c>
      <c r="AY145">
        <v>100</v>
      </c>
      <c r="AZ145">
        <v>300457.15672299999</v>
      </c>
      <c r="BA145">
        <v>100</v>
      </c>
      <c r="BB145">
        <v>5944.2750509999996</v>
      </c>
      <c r="BC145" t="s">
        <v>1474</v>
      </c>
      <c r="BD145" t="s">
        <v>1474</v>
      </c>
      <c r="BE145" t="s">
        <v>1474</v>
      </c>
      <c r="BF145" t="s">
        <v>1474</v>
      </c>
      <c r="BG145" t="s">
        <v>1474</v>
      </c>
      <c r="BH145" t="s">
        <v>1474</v>
      </c>
      <c r="BI145" t="s">
        <v>1474</v>
      </c>
      <c r="BJ145" t="s">
        <v>1474</v>
      </c>
      <c r="BK145" t="s">
        <v>1474</v>
      </c>
      <c r="BL145" t="s">
        <v>1474</v>
      </c>
      <c r="BM145" t="s">
        <v>1474</v>
      </c>
      <c r="BN145" t="s">
        <v>1474</v>
      </c>
      <c r="BO145" t="s">
        <v>1471</v>
      </c>
      <c r="BP145" t="s">
        <v>1471</v>
      </c>
      <c r="BQ145" t="s">
        <v>1471</v>
      </c>
      <c r="BR145" t="s">
        <v>1471</v>
      </c>
      <c r="BS145" t="s">
        <v>1471</v>
      </c>
      <c r="BT145" t="s">
        <v>1471</v>
      </c>
      <c r="BU145">
        <v>3476.5412449999999</v>
      </c>
      <c r="BV145">
        <v>300457.15672299999</v>
      </c>
    </row>
    <row r="146" spans="1:74" x14ac:dyDescent="0.35">
      <c r="A146">
        <v>14406</v>
      </c>
      <c r="B146" t="s">
        <v>1385</v>
      </c>
      <c r="C146" t="s">
        <v>311</v>
      </c>
      <c r="D146" t="s">
        <v>312</v>
      </c>
      <c r="E146" t="s">
        <v>1655</v>
      </c>
      <c r="F146" t="s">
        <v>1391</v>
      </c>
      <c r="G146" t="s">
        <v>1387</v>
      </c>
      <c r="H146" t="s">
        <v>1040</v>
      </c>
      <c r="I146" t="s">
        <v>1654</v>
      </c>
      <c r="J146">
        <v>1557</v>
      </c>
      <c r="K146">
        <v>1557</v>
      </c>
      <c r="L146">
        <v>42</v>
      </c>
      <c r="M146" t="s">
        <v>1468</v>
      </c>
      <c r="N146" t="s">
        <v>311</v>
      </c>
      <c r="O146">
        <v>33.116216000000001</v>
      </c>
      <c r="P146">
        <v>331162.15623199998</v>
      </c>
      <c r="Q146">
        <v>3222.7401</v>
      </c>
      <c r="R146">
        <v>2069.8394990000002</v>
      </c>
      <c r="S146">
        <v>2402.6325000000002</v>
      </c>
      <c r="T146">
        <v>1543.1165699999999</v>
      </c>
      <c r="U146">
        <v>0</v>
      </c>
      <c r="V146">
        <v>0</v>
      </c>
      <c r="W146">
        <v>0</v>
      </c>
      <c r="X146">
        <v>0</v>
      </c>
      <c r="Y146">
        <v>0</v>
      </c>
      <c r="Z146">
        <v>0</v>
      </c>
      <c r="AA146">
        <v>67875.018160000007</v>
      </c>
      <c r="AB146">
        <v>6.7875019999999999</v>
      </c>
      <c r="AC146">
        <v>43593.460604</v>
      </c>
      <c r="AD146">
        <v>4.3593460000000004</v>
      </c>
      <c r="AE146">
        <v>20.496006999999999</v>
      </c>
      <c r="AF146">
        <v>208.52121299999999</v>
      </c>
      <c r="AG146">
        <v>22.518750000000001</v>
      </c>
      <c r="AH146">
        <v>10.799261</v>
      </c>
      <c r="AI146">
        <v>1557</v>
      </c>
      <c r="AJ146">
        <v>55.150685000000003</v>
      </c>
      <c r="AK146">
        <v>277</v>
      </c>
      <c r="AL146">
        <v>277</v>
      </c>
      <c r="AM146">
        <v>152.76739699999999</v>
      </c>
      <c r="AN146">
        <v>152.76739699999999</v>
      </c>
      <c r="AO146">
        <v>2</v>
      </c>
      <c r="AP146">
        <v>193667.74800600001</v>
      </c>
      <c r="AQ146">
        <v>58.481243999999997</v>
      </c>
      <c r="AR146">
        <v>78307.779236000002</v>
      </c>
      <c r="AS146">
        <v>23.646355</v>
      </c>
      <c r="AT146">
        <v>331162.15623199998</v>
      </c>
      <c r="AU146">
        <v>100</v>
      </c>
      <c r="AV146">
        <v>331162.15623199998</v>
      </c>
      <c r="AW146">
        <v>100</v>
      </c>
      <c r="AX146">
        <v>331162.15623199998</v>
      </c>
      <c r="AY146">
        <v>100</v>
      </c>
      <c r="AZ146">
        <v>331162.15623199998</v>
      </c>
      <c r="BA146">
        <v>100</v>
      </c>
      <c r="BB146">
        <v>4701.6241229999996</v>
      </c>
      <c r="BC146" t="s">
        <v>1474</v>
      </c>
      <c r="BD146" t="s">
        <v>1479</v>
      </c>
      <c r="BE146" t="s">
        <v>1474</v>
      </c>
      <c r="BF146" t="s">
        <v>1474</v>
      </c>
      <c r="BG146" t="s">
        <v>1474</v>
      </c>
      <c r="BH146" t="s">
        <v>1474</v>
      </c>
      <c r="BI146" t="s">
        <v>1470</v>
      </c>
      <c r="BJ146" t="s">
        <v>1480</v>
      </c>
      <c r="BK146" t="s">
        <v>1470</v>
      </c>
      <c r="BL146" t="s">
        <v>1470</v>
      </c>
      <c r="BM146" t="s">
        <v>1470</v>
      </c>
      <c r="BN146" t="s">
        <v>1470</v>
      </c>
      <c r="BO146" t="s">
        <v>1471</v>
      </c>
      <c r="BP146" t="s">
        <v>1471</v>
      </c>
      <c r="BQ146" t="s">
        <v>1471</v>
      </c>
      <c r="BR146" t="s">
        <v>1471</v>
      </c>
      <c r="BS146" t="s">
        <v>1471</v>
      </c>
      <c r="BT146" t="s">
        <v>1471</v>
      </c>
      <c r="BU146">
        <v>4062.9788359999998</v>
      </c>
      <c r="BV146">
        <v>331162.15623199998</v>
      </c>
    </row>
    <row r="147" spans="1:74" x14ac:dyDescent="0.35">
      <c r="A147">
        <v>14407</v>
      </c>
      <c r="B147" t="s">
        <v>1385</v>
      </c>
      <c r="C147" t="s">
        <v>385</v>
      </c>
      <c r="D147" t="s">
        <v>386</v>
      </c>
      <c r="E147" t="s">
        <v>1656</v>
      </c>
      <c r="F147" t="s">
        <v>1391</v>
      </c>
      <c r="G147" t="s">
        <v>1387</v>
      </c>
      <c r="H147" t="s">
        <v>927</v>
      </c>
      <c r="I147" t="s">
        <v>1508</v>
      </c>
      <c r="J147">
        <v>1742</v>
      </c>
      <c r="K147">
        <v>1744</v>
      </c>
      <c r="L147">
        <v>42</v>
      </c>
      <c r="M147" t="s">
        <v>1468</v>
      </c>
      <c r="N147" t="s">
        <v>385</v>
      </c>
      <c r="O147">
        <v>20.955836000000001</v>
      </c>
      <c r="P147">
        <v>209558.36241599999</v>
      </c>
      <c r="Q147">
        <v>23265.520046000001</v>
      </c>
      <c r="R147">
        <v>13340.321126999999</v>
      </c>
      <c r="S147">
        <v>23265.520046000001</v>
      </c>
      <c r="T147">
        <v>13340.321126999999</v>
      </c>
      <c r="U147">
        <v>0</v>
      </c>
      <c r="V147">
        <v>0</v>
      </c>
      <c r="W147">
        <v>0</v>
      </c>
      <c r="X147">
        <v>0</v>
      </c>
      <c r="Y147">
        <v>0</v>
      </c>
      <c r="Z147">
        <v>0</v>
      </c>
      <c r="AA147">
        <v>56693.905916000003</v>
      </c>
      <c r="AB147">
        <v>5.6693910000000001</v>
      </c>
      <c r="AC147">
        <v>32507.973576</v>
      </c>
      <c r="AD147">
        <v>3.2507969999999999</v>
      </c>
      <c r="AE147">
        <v>27.053993999999999</v>
      </c>
      <c r="AF147">
        <v>0</v>
      </c>
      <c r="AG147">
        <v>0</v>
      </c>
      <c r="AH147">
        <v>0</v>
      </c>
      <c r="AI147">
        <v>1742</v>
      </c>
      <c r="AJ147">
        <v>45.042088</v>
      </c>
      <c r="AK147">
        <v>231</v>
      </c>
      <c r="AL147">
        <v>365</v>
      </c>
      <c r="AM147">
        <v>104.047223</v>
      </c>
      <c r="AN147">
        <v>164.40361999999999</v>
      </c>
      <c r="AO147">
        <v>2</v>
      </c>
      <c r="AP147">
        <v>163566.01521899999</v>
      </c>
      <c r="AQ147">
        <v>78.052726000000007</v>
      </c>
      <c r="AR147">
        <v>94311.576723000006</v>
      </c>
      <c r="AS147">
        <v>45.004922000000001</v>
      </c>
      <c r="AT147">
        <v>209558.36241599999</v>
      </c>
      <c r="AU147">
        <v>100</v>
      </c>
      <c r="AV147">
        <v>209558.36241599999</v>
      </c>
      <c r="AW147">
        <v>100</v>
      </c>
      <c r="AX147">
        <v>209558.36241599999</v>
      </c>
      <c r="AY147">
        <v>100</v>
      </c>
      <c r="AZ147">
        <v>209558.36241599999</v>
      </c>
      <c r="BA147">
        <v>100</v>
      </c>
      <c r="BB147">
        <v>8322.2640219999994</v>
      </c>
      <c r="BC147" t="s">
        <v>1474</v>
      </c>
      <c r="BD147" t="s">
        <v>1479</v>
      </c>
      <c r="BE147" t="s">
        <v>1474</v>
      </c>
      <c r="BF147" t="s">
        <v>1474</v>
      </c>
      <c r="BG147" t="s">
        <v>1474</v>
      </c>
      <c r="BH147" t="s">
        <v>1474</v>
      </c>
      <c r="BI147" t="s">
        <v>1470</v>
      </c>
      <c r="BJ147" t="s">
        <v>1480</v>
      </c>
      <c r="BK147" t="s">
        <v>1470</v>
      </c>
      <c r="BL147" t="s">
        <v>1470</v>
      </c>
      <c r="BM147" t="s">
        <v>1470</v>
      </c>
      <c r="BN147" t="s">
        <v>1470</v>
      </c>
      <c r="BO147" t="s">
        <v>1471</v>
      </c>
      <c r="BP147" t="s">
        <v>1471</v>
      </c>
      <c r="BQ147" t="s">
        <v>1471</v>
      </c>
      <c r="BR147" t="s">
        <v>1471</v>
      </c>
      <c r="BS147" t="s">
        <v>1471</v>
      </c>
      <c r="BT147" t="s">
        <v>1471</v>
      </c>
      <c r="BU147">
        <v>4069.1175389999999</v>
      </c>
      <c r="BV147">
        <v>209558.36241599999</v>
      </c>
    </row>
    <row r="148" spans="1:74" x14ac:dyDescent="0.35">
      <c r="A148">
        <v>14408</v>
      </c>
      <c r="B148" t="s">
        <v>1385</v>
      </c>
      <c r="C148" t="s">
        <v>403</v>
      </c>
      <c r="D148" t="s">
        <v>404</v>
      </c>
      <c r="E148" t="s">
        <v>1657</v>
      </c>
      <c r="F148" t="s">
        <v>1391</v>
      </c>
      <c r="G148" t="s">
        <v>1387</v>
      </c>
      <c r="H148" t="s">
        <v>1280</v>
      </c>
      <c r="I148" t="s">
        <v>1637</v>
      </c>
      <c r="J148">
        <v>1722</v>
      </c>
      <c r="K148">
        <v>1723</v>
      </c>
      <c r="L148">
        <v>42</v>
      </c>
      <c r="M148" t="s">
        <v>1468</v>
      </c>
      <c r="N148" t="s">
        <v>403</v>
      </c>
      <c r="O148">
        <v>41.227245000000003</v>
      </c>
      <c r="P148">
        <v>412272.44663299999</v>
      </c>
      <c r="Q148">
        <v>40364.057134000002</v>
      </c>
      <c r="R148">
        <v>23426.614702999999</v>
      </c>
      <c r="S148">
        <v>40364.057134000002</v>
      </c>
      <c r="T148">
        <v>23426.614702999999</v>
      </c>
      <c r="U148">
        <v>0</v>
      </c>
      <c r="V148">
        <v>0</v>
      </c>
      <c r="W148">
        <v>0</v>
      </c>
      <c r="X148">
        <v>0</v>
      </c>
      <c r="Y148">
        <v>0</v>
      </c>
      <c r="Z148">
        <v>0</v>
      </c>
      <c r="AA148">
        <v>50220.297201000001</v>
      </c>
      <c r="AB148">
        <v>5.02203</v>
      </c>
      <c r="AC148">
        <v>29147.009403</v>
      </c>
      <c r="AD148">
        <v>2.914701</v>
      </c>
      <c r="AE148">
        <v>12.181336999999999</v>
      </c>
      <c r="AF148">
        <v>0</v>
      </c>
      <c r="AG148">
        <v>0</v>
      </c>
      <c r="AH148">
        <v>0</v>
      </c>
      <c r="AI148">
        <v>1722</v>
      </c>
      <c r="AJ148">
        <v>64.596873000000002</v>
      </c>
      <c r="AK148">
        <v>247</v>
      </c>
      <c r="AL148">
        <v>236</v>
      </c>
      <c r="AM148">
        <v>159.55427700000001</v>
      </c>
      <c r="AN148">
        <v>152.448621</v>
      </c>
      <c r="AO148">
        <v>3</v>
      </c>
      <c r="AP148">
        <v>406522.01102799998</v>
      </c>
      <c r="AQ148">
        <v>98.605186000000003</v>
      </c>
      <c r="AR148">
        <v>266142.74707099999</v>
      </c>
      <c r="AS148">
        <v>64.555064999999999</v>
      </c>
      <c r="AT148">
        <v>412272.44663299999</v>
      </c>
      <c r="AU148">
        <v>100</v>
      </c>
      <c r="AV148">
        <v>412272.44663299999</v>
      </c>
      <c r="AW148">
        <v>100</v>
      </c>
      <c r="AX148">
        <v>412272.44663299999</v>
      </c>
      <c r="AY148">
        <v>100</v>
      </c>
      <c r="AZ148">
        <v>412272.44663299999</v>
      </c>
      <c r="BA148">
        <v>100</v>
      </c>
      <c r="BB148">
        <v>4179.2751369999996</v>
      </c>
      <c r="BC148" t="s">
        <v>1474</v>
      </c>
      <c r="BD148" t="s">
        <v>1474</v>
      </c>
      <c r="BE148" t="s">
        <v>1474</v>
      </c>
      <c r="BF148" t="s">
        <v>1474</v>
      </c>
      <c r="BG148" t="s">
        <v>1474</v>
      </c>
      <c r="BH148" t="s">
        <v>1474</v>
      </c>
      <c r="BI148" t="s">
        <v>1474</v>
      </c>
      <c r="BJ148" t="s">
        <v>1474</v>
      </c>
      <c r="BK148" t="s">
        <v>1474</v>
      </c>
      <c r="BL148" t="s">
        <v>1474</v>
      </c>
      <c r="BM148" t="s">
        <v>1474</v>
      </c>
      <c r="BN148" t="s">
        <v>1474</v>
      </c>
      <c r="BO148" t="s">
        <v>1471</v>
      </c>
      <c r="BP148" t="s">
        <v>1471</v>
      </c>
      <c r="BQ148" t="s">
        <v>1471</v>
      </c>
      <c r="BR148" t="s">
        <v>1471</v>
      </c>
      <c r="BS148" t="s">
        <v>1471</v>
      </c>
      <c r="BT148" t="s">
        <v>1471</v>
      </c>
      <c r="BU148">
        <v>4627.9559449999997</v>
      </c>
      <c r="BV148">
        <v>412272.44663299999</v>
      </c>
    </row>
    <row r="149" spans="1:74" x14ac:dyDescent="0.35">
      <c r="A149">
        <v>14409</v>
      </c>
      <c r="B149" t="s">
        <v>1385</v>
      </c>
      <c r="C149" t="s">
        <v>341</v>
      </c>
      <c r="D149" t="s">
        <v>342</v>
      </c>
      <c r="E149" t="s">
        <v>1658</v>
      </c>
      <c r="F149" t="s">
        <v>1391</v>
      </c>
      <c r="G149" t="s">
        <v>1387</v>
      </c>
      <c r="H149" t="s">
        <v>1040</v>
      </c>
      <c r="I149" t="s">
        <v>1654</v>
      </c>
      <c r="J149">
        <v>1657</v>
      </c>
      <c r="K149">
        <v>1659</v>
      </c>
      <c r="L149">
        <v>42</v>
      </c>
      <c r="M149" t="s">
        <v>1468</v>
      </c>
      <c r="N149" t="s">
        <v>341</v>
      </c>
      <c r="O149">
        <v>36.240805000000002</v>
      </c>
      <c r="P149">
        <v>362408.04881399998</v>
      </c>
      <c r="Q149">
        <v>15657.1675</v>
      </c>
      <c r="R149">
        <v>9437.713984</v>
      </c>
      <c r="S149">
        <v>15657.1675</v>
      </c>
      <c r="T149">
        <v>9437.713984</v>
      </c>
      <c r="U149">
        <v>0</v>
      </c>
      <c r="V149">
        <v>0</v>
      </c>
      <c r="W149">
        <v>0</v>
      </c>
      <c r="X149">
        <v>0</v>
      </c>
      <c r="Y149">
        <v>0</v>
      </c>
      <c r="Z149">
        <v>0</v>
      </c>
      <c r="AA149">
        <v>137066.67783299999</v>
      </c>
      <c r="AB149">
        <v>13.706668000000001</v>
      </c>
      <c r="AC149">
        <v>82620.058971000006</v>
      </c>
      <c r="AD149">
        <v>8.2620059999999995</v>
      </c>
      <c r="AE149">
        <v>37.821091000000003</v>
      </c>
      <c r="AF149">
        <v>0</v>
      </c>
      <c r="AG149">
        <v>0</v>
      </c>
      <c r="AH149">
        <v>0</v>
      </c>
      <c r="AI149">
        <v>1657</v>
      </c>
      <c r="AJ149">
        <v>76.313036999999994</v>
      </c>
      <c r="AK149">
        <v>240</v>
      </c>
      <c r="AL149">
        <v>360</v>
      </c>
      <c r="AM149">
        <v>183.15128799999999</v>
      </c>
      <c r="AN149">
        <v>274.72693199999998</v>
      </c>
      <c r="AO149">
        <v>4</v>
      </c>
      <c r="AP149">
        <v>282609.82793500001</v>
      </c>
      <c r="AQ149">
        <v>77.981111999999996</v>
      </c>
      <c r="AR149">
        <v>105183.253673</v>
      </c>
      <c r="AS149">
        <v>29.023432</v>
      </c>
      <c r="AT149">
        <v>362408.04881399998</v>
      </c>
      <c r="AU149">
        <v>100</v>
      </c>
      <c r="AV149">
        <v>362408.04881399998</v>
      </c>
      <c r="AW149">
        <v>100</v>
      </c>
      <c r="AX149">
        <v>362408.04881399998</v>
      </c>
      <c r="AY149">
        <v>100</v>
      </c>
      <c r="AZ149">
        <v>362408.04881399998</v>
      </c>
      <c r="BA149">
        <v>100</v>
      </c>
      <c r="BB149">
        <v>4577.7128849999999</v>
      </c>
      <c r="BC149" t="s">
        <v>1474</v>
      </c>
      <c r="BD149" t="s">
        <v>1479</v>
      </c>
      <c r="BE149" t="s">
        <v>1474</v>
      </c>
      <c r="BF149" t="s">
        <v>1474</v>
      </c>
      <c r="BG149" t="s">
        <v>1474</v>
      </c>
      <c r="BH149" t="s">
        <v>1474</v>
      </c>
      <c r="BI149" t="s">
        <v>1474</v>
      </c>
      <c r="BJ149" t="s">
        <v>1479</v>
      </c>
      <c r="BK149" t="s">
        <v>1474</v>
      </c>
      <c r="BL149" t="s">
        <v>1474</v>
      </c>
      <c r="BM149" t="s">
        <v>1474</v>
      </c>
      <c r="BN149" t="s">
        <v>1474</v>
      </c>
      <c r="BO149" t="s">
        <v>1471</v>
      </c>
      <c r="BP149" t="s">
        <v>1471</v>
      </c>
      <c r="BQ149" t="s">
        <v>1471</v>
      </c>
      <c r="BR149" t="s">
        <v>1471</v>
      </c>
      <c r="BS149" t="s">
        <v>1471</v>
      </c>
      <c r="BT149" t="s">
        <v>1471</v>
      </c>
      <c r="BU149">
        <v>4166.9742800000004</v>
      </c>
      <c r="BV149">
        <v>362408.04881399998</v>
      </c>
    </row>
    <row r="150" spans="1:74" x14ac:dyDescent="0.35">
      <c r="A150">
        <v>14410</v>
      </c>
      <c r="B150" t="s">
        <v>1385</v>
      </c>
      <c r="C150" t="s">
        <v>125</v>
      </c>
      <c r="D150" t="s">
        <v>126</v>
      </c>
      <c r="E150" t="s">
        <v>1659</v>
      </c>
      <c r="F150" t="s">
        <v>1391</v>
      </c>
      <c r="G150" t="s">
        <v>1387</v>
      </c>
      <c r="H150" t="s">
        <v>1040</v>
      </c>
      <c r="I150" t="s">
        <v>1654</v>
      </c>
      <c r="J150">
        <v>1675</v>
      </c>
      <c r="K150">
        <v>1672</v>
      </c>
      <c r="L150">
        <v>42</v>
      </c>
      <c r="M150" t="s">
        <v>1468</v>
      </c>
      <c r="N150" t="s">
        <v>125</v>
      </c>
      <c r="O150">
        <v>21.862731</v>
      </c>
      <c r="P150">
        <v>218627.310184</v>
      </c>
      <c r="Q150">
        <v>0</v>
      </c>
      <c r="R150">
        <v>0</v>
      </c>
      <c r="S150">
        <v>0</v>
      </c>
      <c r="T150">
        <v>0</v>
      </c>
      <c r="U150">
        <v>0</v>
      </c>
      <c r="V150">
        <v>0</v>
      </c>
      <c r="W150">
        <v>0</v>
      </c>
      <c r="X150">
        <v>0</v>
      </c>
      <c r="Y150">
        <v>0</v>
      </c>
      <c r="Z150">
        <v>0</v>
      </c>
      <c r="AA150">
        <v>62066.428246000003</v>
      </c>
      <c r="AB150">
        <v>6.2066429999999997</v>
      </c>
      <c r="AC150">
        <v>37121.069524999999</v>
      </c>
      <c r="AD150">
        <v>3.712107</v>
      </c>
      <c r="AE150">
        <v>28.389147000000001</v>
      </c>
      <c r="AF150">
        <v>2.36137</v>
      </c>
      <c r="AG150">
        <v>2.36137</v>
      </c>
      <c r="AH150">
        <v>100</v>
      </c>
      <c r="AI150">
        <v>1675</v>
      </c>
      <c r="AJ150">
        <v>27.997443000000001</v>
      </c>
      <c r="AK150">
        <v>273</v>
      </c>
      <c r="AL150">
        <v>316</v>
      </c>
      <c r="AM150">
        <v>76.433019999999999</v>
      </c>
      <c r="AN150">
        <v>88.471920999999995</v>
      </c>
      <c r="AO150">
        <v>6</v>
      </c>
      <c r="AP150">
        <v>29196.169684</v>
      </c>
      <c r="AQ150">
        <v>13.35431</v>
      </c>
      <c r="AR150">
        <v>61138.353805999999</v>
      </c>
      <c r="AS150">
        <v>27.964645999999998</v>
      </c>
      <c r="AT150">
        <v>218627.310184</v>
      </c>
      <c r="AU150">
        <v>100</v>
      </c>
      <c r="AV150">
        <v>218627.310184</v>
      </c>
      <c r="AW150">
        <v>100</v>
      </c>
      <c r="AX150">
        <v>218627.310184</v>
      </c>
      <c r="AY150">
        <v>100</v>
      </c>
      <c r="AZ150">
        <v>218627.310184</v>
      </c>
      <c r="BA150">
        <v>100</v>
      </c>
      <c r="BB150">
        <v>7647.717936</v>
      </c>
      <c r="BC150" t="s">
        <v>1479</v>
      </c>
      <c r="BD150" t="s">
        <v>1479</v>
      </c>
      <c r="BE150" t="s">
        <v>1474</v>
      </c>
      <c r="BF150" t="s">
        <v>1474</v>
      </c>
      <c r="BG150" t="s">
        <v>1474</v>
      </c>
      <c r="BH150" t="s">
        <v>1474</v>
      </c>
      <c r="BI150" t="s">
        <v>1479</v>
      </c>
      <c r="BJ150" t="s">
        <v>1479</v>
      </c>
      <c r="BK150" t="s">
        <v>1474</v>
      </c>
      <c r="BL150" t="s">
        <v>1474</v>
      </c>
      <c r="BM150" t="s">
        <v>1474</v>
      </c>
      <c r="BN150" t="s">
        <v>1474</v>
      </c>
      <c r="BO150" t="s">
        <v>1471</v>
      </c>
      <c r="BP150" t="s">
        <v>1471</v>
      </c>
      <c r="BQ150" t="s">
        <v>1471</v>
      </c>
      <c r="BR150" t="s">
        <v>1471</v>
      </c>
      <c r="BS150" t="s">
        <v>1471</v>
      </c>
      <c r="BT150" t="s">
        <v>1471</v>
      </c>
      <c r="BU150">
        <v>2217.518008</v>
      </c>
      <c r="BV150">
        <v>218627.310184</v>
      </c>
    </row>
    <row r="151" spans="1:74" x14ac:dyDescent="0.35">
      <c r="A151">
        <v>14411</v>
      </c>
      <c r="B151" t="s">
        <v>1385</v>
      </c>
      <c r="C151" t="s">
        <v>206</v>
      </c>
      <c r="D151" t="s">
        <v>207</v>
      </c>
      <c r="E151" t="s">
        <v>1660</v>
      </c>
      <c r="F151" t="s">
        <v>1391</v>
      </c>
      <c r="G151" t="s">
        <v>1387</v>
      </c>
      <c r="H151" t="s">
        <v>1062</v>
      </c>
      <c r="I151" t="s">
        <v>1533</v>
      </c>
      <c r="J151">
        <v>1609</v>
      </c>
      <c r="K151">
        <v>1607</v>
      </c>
      <c r="L151">
        <v>42</v>
      </c>
      <c r="M151" t="s">
        <v>1468</v>
      </c>
      <c r="N151" t="s">
        <v>206</v>
      </c>
      <c r="O151">
        <v>14.761182</v>
      </c>
      <c r="P151">
        <v>147611.817128</v>
      </c>
      <c r="Q151">
        <v>3936.7335499999999</v>
      </c>
      <c r="R151">
        <v>2449.7408529999998</v>
      </c>
      <c r="S151">
        <v>0</v>
      </c>
      <c r="T151">
        <v>0</v>
      </c>
      <c r="U151">
        <v>0</v>
      </c>
      <c r="V151">
        <v>0</v>
      </c>
      <c r="W151">
        <v>0</v>
      </c>
      <c r="X151">
        <v>0</v>
      </c>
      <c r="Y151">
        <v>0</v>
      </c>
      <c r="Z151">
        <v>0</v>
      </c>
      <c r="AA151">
        <v>52750.804278000003</v>
      </c>
      <c r="AB151">
        <v>5.27508</v>
      </c>
      <c r="AC151">
        <v>32825.640497</v>
      </c>
      <c r="AD151">
        <v>3.2825639999999998</v>
      </c>
      <c r="AE151">
        <v>35.736165</v>
      </c>
      <c r="AF151">
        <v>0</v>
      </c>
      <c r="AG151">
        <v>0</v>
      </c>
      <c r="AH151">
        <v>0</v>
      </c>
      <c r="AI151">
        <v>1609</v>
      </c>
      <c r="AJ151">
        <v>48.039937000000002</v>
      </c>
      <c r="AK151">
        <v>267</v>
      </c>
      <c r="AL151">
        <v>182</v>
      </c>
      <c r="AM151">
        <v>128.26663199999999</v>
      </c>
      <c r="AN151">
        <v>87.432685000000006</v>
      </c>
      <c r="AO151">
        <v>4</v>
      </c>
      <c r="AP151">
        <v>29568.158307000002</v>
      </c>
      <c r="AQ151">
        <v>20.031023999999999</v>
      </c>
      <c r="AR151">
        <v>70835.799440000003</v>
      </c>
      <c r="AS151">
        <v>47.987892000000002</v>
      </c>
      <c r="AT151">
        <v>0</v>
      </c>
      <c r="AU151">
        <v>0</v>
      </c>
      <c r="AV151">
        <v>147611.817128</v>
      </c>
      <c r="AW151">
        <v>100</v>
      </c>
      <c r="AX151">
        <v>147611.817128</v>
      </c>
      <c r="AY151">
        <v>100</v>
      </c>
      <c r="AZ151">
        <v>147611.817128</v>
      </c>
      <c r="BA151">
        <v>100</v>
      </c>
      <c r="BB151">
        <v>10886.662057</v>
      </c>
      <c r="BC151" t="s">
        <v>1480</v>
      </c>
      <c r="BD151" t="s">
        <v>1480</v>
      </c>
      <c r="BE151" t="s">
        <v>1504</v>
      </c>
      <c r="BF151" t="s">
        <v>1470</v>
      </c>
      <c r="BG151" t="s">
        <v>1470</v>
      </c>
      <c r="BH151" t="s">
        <v>1470</v>
      </c>
      <c r="BI151" t="s">
        <v>1479</v>
      </c>
      <c r="BJ151" t="s">
        <v>1479</v>
      </c>
      <c r="BK151" t="s">
        <v>1491</v>
      </c>
      <c r="BL151" t="s">
        <v>1474</v>
      </c>
      <c r="BM151" t="s">
        <v>1474</v>
      </c>
      <c r="BN151" t="s">
        <v>1474</v>
      </c>
      <c r="BO151" t="s">
        <v>1471</v>
      </c>
      <c r="BP151" t="s">
        <v>1471</v>
      </c>
      <c r="BQ151" t="s">
        <v>1509</v>
      </c>
      <c r="BR151" t="s">
        <v>1471</v>
      </c>
      <c r="BS151" t="s">
        <v>1471</v>
      </c>
      <c r="BT151" t="s">
        <v>1471</v>
      </c>
      <c r="BU151">
        <v>2181.6338930000002</v>
      </c>
      <c r="BV151">
        <v>147611.817128</v>
      </c>
    </row>
    <row r="152" spans="1:74" x14ac:dyDescent="0.35">
      <c r="A152">
        <v>14412</v>
      </c>
      <c r="B152" t="s">
        <v>1385</v>
      </c>
      <c r="C152" t="s">
        <v>361</v>
      </c>
      <c r="D152" t="s">
        <v>362</v>
      </c>
      <c r="E152" t="s">
        <v>1661</v>
      </c>
      <c r="F152" t="s">
        <v>1391</v>
      </c>
      <c r="G152" t="s">
        <v>1387</v>
      </c>
      <c r="H152" t="s">
        <v>955</v>
      </c>
      <c r="I152" t="s">
        <v>1526</v>
      </c>
      <c r="J152">
        <v>1408</v>
      </c>
      <c r="K152">
        <v>1406</v>
      </c>
      <c r="L152">
        <v>42</v>
      </c>
      <c r="M152" t="s">
        <v>1468</v>
      </c>
      <c r="N152" t="s">
        <v>361</v>
      </c>
      <c r="O152">
        <v>30.561755999999999</v>
      </c>
      <c r="P152">
        <v>305617.557095</v>
      </c>
      <c r="Q152">
        <v>17043.890802000002</v>
      </c>
      <c r="R152">
        <v>12122.255193000001</v>
      </c>
      <c r="S152">
        <v>17043.890802000002</v>
      </c>
      <c r="T152">
        <v>12122.255193000001</v>
      </c>
      <c r="U152">
        <v>0</v>
      </c>
      <c r="V152">
        <v>0</v>
      </c>
      <c r="W152">
        <v>0</v>
      </c>
      <c r="X152">
        <v>0</v>
      </c>
      <c r="Y152">
        <v>0</v>
      </c>
      <c r="Z152">
        <v>0</v>
      </c>
      <c r="AA152">
        <v>89115.625782000003</v>
      </c>
      <c r="AB152">
        <v>8.9115629999999992</v>
      </c>
      <c r="AC152">
        <v>63382.379646000001</v>
      </c>
      <c r="AD152">
        <v>6.3382379999999996</v>
      </c>
      <c r="AE152">
        <v>29.159196999999999</v>
      </c>
      <c r="AF152">
        <v>0</v>
      </c>
      <c r="AG152">
        <v>0</v>
      </c>
      <c r="AH152">
        <v>0</v>
      </c>
      <c r="AI152">
        <v>1408</v>
      </c>
      <c r="AJ152">
        <v>13.688631000000001</v>
      </c>
      <c r="AK152">
        <v>266</v>
      </c>
      <c r="AL152">
        <v>249</v>
      </c>
      <c r="AM152">
        <v>36.411757999999999</v>
      </c>
      <c r="AN152">
        <v>34.084690999999999</v>
      </c>
      <c r="AO152">
        <v>2</v>
      </c>
      <c r="AP152">
        <v>210027.928809</v>
      </c>
      <c r="AQ152">
        <v>68.722468000000006</v>
      </c>
      <c r="AR152">
        <v>41755.964890000003</v>
      </c>
      <c r="AS152">
        <v>13.662815999999999</v>
      </c>
      <c r="AT152">
        <v>191536.495497</v>
      </c>
      <c r="AU152">
        <v>62.671953999999999</v>
      </c>
      <c r="AV152">
        <v>305617.557095</v>
      </c>
      <c r="AW152">
        <v>100</v>
      </c>
      <c r="AX152">
        <v>305617.557095</v>
      </c>
      <c r="AY152">
        <v>100</v>
      </c>
      <c r="AZ152">
        <v>305617.557095</v>
      </c>
      <c r="BA152">
        <v>100</v>
      </c>
      <c r="BB152">
        <v>4600.5209910000003</v>
      </c>
      <c r="BC152" t="s">
        <v>1474</v>
      </c>
      <c r="BD152" t="s">
        <v>1479</v>
      </c>
      <c r="BE152" t="s">
        <v>1474</v>
      </c>
      <c r="BF152" t="s">
        <v>1474</v>
      </c>
      <c r="BG152" t="s">
        <v>1474</v>
      </c>
      <c r="BH152" t="s">
        <v>1474</v>
      </c>
      <c r="BI152" t="s">
        <v>1470</v>
      </c>
      <c r="BJ152" t="s">
        <v>1480</v>
      </c>
      <c r="BK152" t="s">
        <v>1470</v>
      </c>
      <c r="BL152" t="s">
        <v>1470</v>
      </c>
      <c r="BM152" t="s">
        <v>1470</v>
      </c>
      <c r="BN152" t="s">
        <v>1470</v>
      </c>
      <c r="BO152" t="s">
        <v>1471</v>
      </c>
      <c r="BP152" t="s">
        <v>1471</v>
      </c>
      <c r="BQ152" t="s">
        <v>1471</v>
      </c>
      <c r="BR152" t="s">
        <v>1471</v>
      </c>
      <c r="BS152" t="s">
        <v>1471</v>
      </c>
      <c r="BT152" t="s">
        <v>1471</v>
      </c>
      <c r="BU152">
        <v>3539.2233179999998</v>
      </c>
      <c r="BV152">
        <v>305617.557095</v>
      </c>
    </row>
    <row r="153" spans="1:74" x14ac:dyDescent="0.35">
      <c r="A153">
        <v>14413</v>
      </c>
      <c r="B153" t="s">
        <v>1385</v>
      </c>
      <c r="C153" t="s">
        <v>345</v>
      </c>
      <c r="D153" t="s">
        <v>346</v>
      </c>
      <c r="E153" t="s">
        <v>1662</v>
      </c>
      <c r="F153" t="s">
        <v>1391</v>
      </c>
      <c r="G153" t="s">
        <v>1387</v>
      </c>
      <c r="H153" t="s">
        <v>1062</v>
      </c>
      <c r="I153" t="s">
        <v>1533</v>
      </c>
      <c r="J153">
        <v>1704</v>
      </c>
      <c r="K153">
        <v>1704</v>
      </c>
      <c r="L153">
        <v>42</v>
      </c>
      <c r="M153" t="s">
        <v>1468</v>
      </c>
      <c r="N153" t="s">
        <v>345</v>
      </c>
      <c r="O153">
        <v>17.751466000000001</v>
      </c>
      <c r="P153">
        <v>177514.655398</v>
      </c>
      <c r="Q153">
        <v>26643.602668</v>
      </c>
      <c r="R153">
        <v>15635.917058999999</v>
      </c>
      <c r="S153">
        <v>26643.602668</v>
      </c>
      <c r="T153">
        <v>15635.917058999999</v>
      </c>
      <c r="U153">
        <v>0</v>
      </c>
      <c r="V153">
        <v>0</v>
      </c>
      <c r="W153">
        <v>0</v>
      </c>
      <c r="X153">
        <v>0</v>
      </c>
      <c r="Y153">
        <v>0</v>
      </c>
      <c r="Z153">
        <v>0</v>
      </c>
      <c r="AA153">
        <v>35877.620195000003</v>
      </c>
      <c r="AB153">
        <v>3.5877620000000001</v>
      </c>
      <c r="AC153">
        <v>21054.941428999999</v>
      </c>
      <c r="AD153">
        <v>2.1054940000000002</v>
      </c>
      <c r="AE153">
        <v>20.211075000000001</v>
      </c>
      <c r="AF153">
        <v>0</v>
      </c>
      <c r="AG153">
        <v>0</v>
      </c>
      <c r="AH153">
        <v>0</v>
      </c>
      <c r="AI153">
        <v>1704</v>
      </c>
      <c r="AJ153">
        <v>86.582226000000006</v>
      </c>
      <c r="AK153">
        <v>308</v>
      </c>
      <c r="AL153">
        <v>225</v>
      </c>
      <c r="AM153">
        <v>266.67325699999998</v>
      </c>
      <c r="AN153">
        <v>194.81000900000001</v>
      </c>
      <c r="AO153">
        <v>4</v>
      </c>
      <c r="AP153">
        <v>130763.058236</v>
      </c>
      <c r="AQ153">
        <v>73.663246999999998</v>
      </c>
      <c r="AR153">
        <v>153663.74341</v>
      </c>
      <c r="AS153">
        <v>86.563975999999997</v>
      </c>
      <c r="AT153">
        <v>0</v>
      </c>
      <c r="AU153">
        <v>0</v>
      </c>
      <c r="AV153">
        <v>177514.655398</v>
      </c>
      <c r="AW153">
        <v>100</v>
      </c>
      <c r="AX153">
        <v>177514.655398</v>
      </c>
      <c r="AY153">
        <v>100</v>
      </c>
      <c r="AZ153">
        <v>177514.655398</v>
      </c>
      <c r="BA153">
        <v>100</v>
      </c>
      <c r="BB153">
        <v>9599.207187</v>
      </c>
      <c r="BC153" t="s">
        <v>1474</v>
      </c>
      <c r="BD153" t="s">
        <v>1474</v>
      </c>
      <c r="BE153" t="s">
        <v>1491</v>
      </c>
      <c r="BF153" t="s">
        <v>1474</v>
      </c>
      <c r="BG153" t="s">
        <v>1474</v>
      </c>
      <c r="BH153" t="s">
        <v>1474</v>
      </c>
      <c r="BI153" t="s">
        <v>1474</v>
      </c>
      <c r="BJ153" t="s">
        <v>1474</v>
      </c>
      <c r="BK153" t="s">
        <v>1491</v>
      </c>
      <c r="BL153" t="s">
        <v>1474</v>
      </c>
      <c r="BM153" t="s">
        <v>1474</v>
      </c>
      <c r="BN153" t="s">
        <v>1474</v>
      </c>
      <c r="BO153" t="s">
        <v>1471</v>
      </c>
      <c r="BP153" t="s">
        <v>1471</v>
      </c>
      <c r="BQ153" t="s">
        <v>1471</v>
      </c>
      <c r="BR153" t="s">
        <v>1471</v>
      </c>
      <c r="BS153" t="s">
        <v>1471</v>
      </c>
      <c r="BT153" t="s">
        <v>1471</v>
      </c>
      <c r="BU153">
        <v>2801.0475409999999</v>
      </c>
      <c r="BV153">
        <v>177514.655398</v>
      </c>
    </row>
    <row r="154" spans="1:74" x14ac:dyDescent="0.35">
      <c r="A154">
        <v>14414</v>
      </c>
      <c r="B154" t="s">
        <v>1385</v>
      </c>
      <c r="C154" t="s">
        <v>379</v>
      </c>
      <c r="D154" t="s">
        <v>380</v>
      </c>
      <c r="E154" t="s">
        <v>1663</v>
      </c>
      <c r="F154" t="s">
        <v>1391</v>
      </c>
      <c r="G154" t="s">
        <v>1387</v>
      </c>
      <c r="H154" t="s">
        <v>1062</v>
      </c>
      <c r="I154" t="s">
        <v>1533</v>
      </c>
      <c r="J154">
        <v>1947</v>
      </c>
      <c r="K154">
        <v>1947</v>
      </c>
      <c r="L154">
        <v>42</v>
      </c>
      <c r="M154" t="s">
        <v>1468</v>
      </c>
      <c r="N154" t="s">
        <v>379</v>
      </c>
      <c r="O154">
        <v>17.678491000000001</v>
      </c>
      <c r="P154">
        <v>176784.90560599999</v>
      </c>
      <c r="Q154">
        <v>30300.936217999999</v>
      </c>
      <c r="R154">
        <v>15562.884550000001</v>
      </c>
      <c r="S154">
        <v>30300.936217999999</v>
      </c>
      <c r="T154">
        <v>15562.884550000001</v>
      </c>
      <c r="U154">
        <v>0</v>
      </c>
      <c r="V154">
        <v>0</v>
      </c>
      <c r="W154">
        <v>0</v>
      </c>
      <c r="X154">
        <v>0</v>
      </c>
      <c r="Y154">
        <v>0</v>
      </c>
      <c r="Z154">
        <v>0</v>
      </c>
      <c r="AA154">
        <v>31434.846074000001</v>
      </c>
      <c r="AB154">
        <v>3.1434850000000001</v>
      </c>
      <c r="AC154">
        <v>16145.272765</v>
      </c>
      <c r="AD154">
        <v>1.614527</v>
      </c>
      <c r="AE154">
        <v>17.781407999999999</v>
      </c>
      <c r="AF154">
        <v>0</v>
      </c>
      <c r="AG154">
        <v>0</v>
      </c>
      <c r="AH154">
        <v>0</v>
      </c>
      <c r="AI154">
        <v>1947</v>
      </c>
      <c r="AJ154">
        <v>100</v>
      </c>
      <c r="AK154">
        <v>307</v>
      </c>
      <c r="AL154">
        <v>172</v>
      </c>
      <c r="AM154">
        <v>307</v>
      </c>
      <c r="AN154">
        <v>172</v>
      </c>
      <c r="AO154">
        <v>4</v>
      </c>
      <c r="AP154">
        <v>152040.827124</v>
      </c>
      <c r="AQ154">
        <v>86.003286000000003</v>
      </c>
      <c r="AR154">
        <v>176784.90560599999</v>
      </c>
      <c r="AS154">
        <v>100</v>
      </c>
      <c r="AT154">
        <v>0</v>
      </c>
      <c r="AU154">
        <v>0</v>
      </c>
      <c r="AV154">
        <v>176784.90560599999</v>
      </c>
      <c r="AW154">
        <v>100</v>
      </c>
      <c r="AX154">
        <v>176784.90560599999</v>
      </c>
      <c r="AY154">
        <v>100</v>
      </c>
      <c r="AZ154">
        <v>176784.90560599999</v>
      </c>
      <c r="BA154">
        <v>100</v>
      </c>
      <c r="BB154">
        <v>11013.383438999999</v>
      </c>
      <c r="BC154" t="s">
        <v>1470</v>
      </c>
      <c r="BD154" t="s">
        <v>1470</v>
      </c>
      <c r="BE154" t="s">
        <v>1504</v>
      </c>
      <c r="BF154" t="s">
        <v>1470</v>
      </c>
      <c r="BG154" t="s">
        <v>1470</v>
      </c>
      <c r="BH154" t="s">
        <v>1470</v>
      </c>
      <c r="BI154" t="s">
        <v>1474</v>
      </c>
      <c r="BJ154" t="s">
        <v>1474</v>
      </c>
      <c r="BK154" t="s">
        <v>1491</v>
      </c>
      <c r="BL154" t="s">
        <v>1474</v>
      </c>
      <c r="BM154" t="s">
        <v>1474</v>
      </c>
      <c r="BN154" t="s">
        <v>1474</v>
      </c>
      <c r="BO154" t="s">
        <v>1471</v>
      </c>
      <c r="BP154" t="s">
        <v>1471</v>
      </c>
      <c r="BQ154" t="s">
        <v>1509</v>
      </c>
      <c r="BR154" t="s">
        <v>1471</v>
      </c>
      <c r="BS154" t="s">
        <v>1471</v>
      </c>
      <c r="BT154" t="s">
        <v>1471</v>
      </c>
      <c r="BU154">
        <v>2620.7805400000002</v>
      </c>
      <c r="BV154">
        <v>176784.90560599999</v>
      </c>
    </row>
    <row r="155" spans="1:74" x14ac:dyDescent="0.35">
      <c r="A155">
        <v>14415</v>
      </c>
      <c r="B155" t="s">
        <v>1385</v>
      </c>
      <c r="C155" t="s">
        <v>383</v>
      </c>
      <c r="D155" t="s">
        <v>384</v>
      </c>
      <c r="E155" t="s">
        <v>1664</v>
      </c>
      <c r="F155" t="s">
        <v>1391</v>
      </c>
      <c r="G155" t="s">
        <v>1387</v>
      </c>
      <c r="H155" t="s">
        <v>1158</v>
      </c>
      <c r="I155" t="s">
        <v>1521</v>
      </c>
      <c r="J155">
        <v>1630</v>
      </c>
      <c r="K155">
        <v>1633</v>
      </c>
      <c r="L155">
        <v>42</v>
      </c>
      <c r="M155" t="s">
        <v>1468</v>
      </c>
      <c r="N155" t="s">
        <v>383</v>
      </c>
      <c r="O155">
        <v>13.893727</v>
      </c>
      <c r="P155">
        <v>138937.270758</v>
      </c>
      <c r="Q155">
        <v>2234.4517000000001</v>
      </c>
      <c r="R155">
        <v>1368.3108999999999</v>
      </c>
      <c r="S155">
        <v>0</v>
      </c>
      <c r="T155">
        <v>0</v>
      </c>
      <c r="U155">
        <v>0</v>
      </c>
      <c r="V155">
        <v>0</v>
      </c>
      <c r="W155">
        <v>0</v>
      </c>
      <c r="X155">
        <v>0</v>
      </c>
      <c r="Y155">
        <v>0</v>
      </c>
      <c r="Z155">
        <v>0</v>
      </c>
      <c r="AA155">
        <v>33189.403051000001</v>
      </c>
      <c r="AB155">
        <v>3.31894</v>
      </c>
      <c r="AC155">
        <v>20324.190478</v>
      </c>
      <c r="AD155">
        <v>2.032419</v>
      </c>
      <c r="AE155">
        <v>23.888048999999999</v>
      </c>
      <c r="AF155">
        <v>0</v>
      </c>
      <c r="AG155">
        <v>0</v>
      </c>
      <c r="AH155">
        <v>0</v>
      </c>
      <c r="AI155">
        <v>1630</v>
      </c>
      <c r="AJ155">
        <v>100</v>
      </c>
      <c r="AK155">
        <v>207</v>
      </c>
      <c r="AL155">
        <v>148</v>
      </c>
      <c r="AM155">
        <v>207</v>
      </c>
      <c r="AN155">
        <v>148</v>
      </c>
      <c r="AO155">
        <v>4</v>
      </c>
      <c r="AP155">
        <v>134050.24313300001</v>
      </c>
      <c r="AQ155">
        <v>96.482564999999994</v>
      </c>
      <c r="AR155">
        <v>138937.270758</v>
      </c>
      <c r="AS155">
        <v>100</v>
      </c>
      <c r="AT155">
        <v>0</v>
      </c>
      <c r="AU155">
        <v>0</v>
      </c>
      <c r="AV155">
        <v>138937.270758</v>
      </c>
      <c r="AW155">
        <v>100</v>
      </c>
      <c r="AX155">
        <v>138937.270758</v>
      </c>
      <c r="AY155">
        <v>100</v>
      </c>
      <c r="AZ155">
        <v>138937.270758</v>
      </c>
      <c r="BA155">
        <v>100</v>
      </c>
      <c r="BB155">
        <v>11753.505736999999</v>
      </c>
      <c r="BC155" t="s">
        <v>1470</v>
      </c>
      <c r="BD155" t="s">
        <v>1470</v>
      </c>
      <c r="BE155" t="s">
        <v>1504</v>
      </c>
      <c r="BF155" t="s">
        <v>1470</v>
      </c>
      <c r="BG155" t="s">
        <v>1470</v>
      </c>
      <c r="BH155" t="s">
        <v>1470</v>
      </c>
      <c r="BI155" t="s">
        <v>1474</v>
      </c>
      <c r="BJ155" t="s">
        <v>1474</v>
      </c>
      <c r="BK155" t="s">
        <v>1491</v>
      </c>
      <c r="BL155" t="s">
        <v>1474</v>
      </c>
      <c r="BM155" t="s">
        <v>1474</v>
      </c>
      <c r="BN155" t="s">
        <v>1474</v>
      </c>
      <c r="BO155" t="s">
        <v>1471</v>
      </c>
      <c r="BP155" t="s">
        <v>1471</v>
      </c>
      <c r="BQ155" t="s">
        <v>1509</v>
      </c>
      <c r="BR155" t="s">
        <v>1471</v>
      </c>
      <c r="BS155" t="s">
        <v>1471</v>
      </c>
      <c r="BT155" t="s">
        <v>1471</v>
      </c>
      <c r="BU155">
        <v>2045.7966590000001</v>
      </c>
      <c r="BV155">
        <v>138937.270758</v>
      </c>
    </row>
    <row r="156" spans="1:74" x14ac:dyDescent="0.35">
      <c r="A156">
        <v>14416</v>
      </c>
      <c r="B156" t="s">
        <v>1385</v>
      </c>
      <c r="C156" t="s">
        <v>253</v>
      </c>
      <c r="D156" t="s">
        <v>254</v>
      </c>
      <c r="E156" t="s">
        <v>1665</v>
      </c>
      <c r="F156" t="s">
        <v>1391</v>
      </c>
      <c r="G156" t="s">
        <v>1387</v>
      </c>
      <c r="H156" t="s">
        <v>1158</v>
      </c>
      <c r="I156" t="s">
        <v>1521</v>
      </c>
      <c r="J156">
        <v>1718</v>
      </c>
      <c r="K156">
        <v>1722</v>
      </c>
      <c r="L156">
        <v>42</v>
      </c>
      <c r="M156" t="s">
        <v>1468</v>
      </c>
      <c r="N156" t="s">
        <v>253</v>
      </c>
      <c r="O156">
        <v>47.728208000000002</v>
      </c>
      <c r="P156">
        <v>477282.081404</v>
      </c>
      <c r="Q156">
        <v>57692.349901000001</v>
      </c>
      <c r="R156">
        <v>33503.106795</v>
      </c>
      <c r="S156">
        <v>56993.538901</v>
      </c>
      <c r="T156">
        <v>33097.293206000002</v>
      </c>
      <c r="U156">
        <v>0</v>
      </c>
      <c r="V156">
        <v>0</v>
      </c>
      <c r="W156">
        <v>0</v>
      </c>
      <c r="X156">
        <v>0</v>
      </c>
      <c r="Y156">
        <v>0</v>
      </c>
      <c r="Z156">
        <v>0</v>
      </c>
      <c r="AA156">
        <v>36195.804042999996</v>
      </c>
      <c r="AB156">
        <v>3.61958</v>
      </c>
      <c r="AC156">
        <v>21019.630687000001</v>
      </c>
      <c r="AD156">
        <v>2.101963</v>
      </c>
      <c r="AE156">
        <v>7.5837339999999998</v>
      </c>
      <c r="AF156">
        <v>735.67245100000002</v>
      </c>
      <c r="AG156">
        <v>165.03013200000001</v>
      </c>
      <c r="AH156">
        <v>22.432556000000002</v>
      </c>
      <c r="AI156">
        <v>1718</v>
      </c>
      <c r="AJ156">
        <v>15.320828000000001</v>
      </c>
      <c r="AK156">
        <v>331</v>
      </c>
      <c r="AL156">
        <v>212</v>
      </c>
      <c r="AM156">
        <v>50.711939999999998</v>
      </c>
      <c r="AN156">
        <v>32.480155000000003</v>
      </c>
      <c r="AO156">
        <v>1</v>
      </c>
      <c r="AP156">
        <v>341279.37467500003</v>
      </c>
      <c r="AQ156">
        <v>71.504752999999994</v>
      </c>
      <c r="AR156">
        <v>72973.139391000004</v>
      </c>
      <c r="AS156">
        <v>15.289311</v>
      </c>
      <c r="AT156">
        <v>155823.187454</v>
      </c>
      <c r="AU156">
        <v>32.648027999999996</v>
      </c>
      <c r="AV156">
        <v>477282.081404</v>
      </c>
      <c r="AW156">
        <v>100</v>
      </c>
      <c r="AX156">
        <v>477282.081404</v>
      </c>
      <c r="AY156">
        <v>100</v>
      </c>
      <c r="AZ156">
        <v>477282.081404</v>
      </c>
      <c r="BA156">
        <v>100</v>
      </c>
      <c r="BB156">
        <v>3607.929298</v>
      </c>
      <c r="BC156" t="s">
        <v>1474</v>
      </c>
      <c r="BD156" t="s">
        <v>1479</v>
      </c>
      <c r="BE156" t="s">
        <v>1479</v>
      </c>
      <c r="BF156" t="s">
        <v>1474</v>
      </c>
      <c r="BG156" t="s">
        <v>1474</v>
      </c>
      <c r="BH156" t="s">
        <v>1474</v>
      </c>
      <c r="BI156" t="s">
        <v>1470</v>
      </c>
      <c r="BJ156" t="s">
        <v>1480</v>
      </c>
      <c r="BK156" t="s">
        <v>1480</v>
      </c>
      <c r="BL156" t="s">
        <v>1470</v>
      </c>
      <c r="BM156" t="s">
        <v>1470</v>
      </c>
      <c r="BN156" t="s">
        <v>1470</v>
      </c>
      <c r="BO156" t="s">
        <v>1471</v>
      </c>
      <c r="BP156" t="s">
        <v>1471</v>
      </c>
      <c r="BQ156" t="s">
        <v>1471</v>
      </c>
      <c r="BR156" t="s">
        <v>1471</v>
      </c>
      <c r="BS156" t="s">
        <v>1471</v>
      </c>
      <c r="BT156" t="s">
        <v>1471</v>
      </c>
      <c r="BU156">
        <v>5350.0761910000001</v>
      </c>
      <c r="BV156">
        <v>477282.081404</v>
      </c>
    </row>
    <row r="157" spans="1:74" x14ac:dyDescent="0.35">
      <c r="A157">
        <v>14417</v>
      </c>
      <c r="B157" t="s">
        <v>1385</v>
      </c>
      <c r="C157" t="s">
        <v>301</v>
      </c>
      <c r="D157" t="s">
        <v>302</v>
      </c>
      <c r="E157" t="s">
        <v>1666</v>
      </c>
      <c r="F157" t="s">
        <v>1391</v>
      </c>
      <c r="G157" t="s">
        <v>1387</v>
      </c>
      <c r="H157" t="s">
        <v>1158</v>
      </c>
      <c r="I157" t="s">
        <v>1521</v>
      </c>
      <c r="J157">
        <v>2173</v>
      </c>
      <c r="K157">
        <v>2170</v>
      </c>
      <c r="L157">
        <v>42</v>
      </c>
      <c r="M157" t="s">
        <v>1468</v>
      </c>
      <c r="N157" t="s">
        <v>301</v>
      </c>
      <c r="O157">
        <v>33.054437999999998</v>
      </c>
      <c r="P157">
        <v>330544.38070400001</v>
      </c>
      <c r="Q157">
        <v>0</v>
      </c>
      <c r="R157">
        <v>0</v>
      </c>
      <c r="S157">
        <v>0</v>
      </c>
      <c r="T157">
        <v>0</v>
      </c>
      <c r="U157">
        <v>0</v>
      </c>
      <c r="V157">
        <v>0</v>
      </c>
      <c r="W157">
        <v>0</v>
      </c>
      <c r="X157">
        <v>0</v>
      </c>
      <c r="Y157">
        <v>0</v>
      </c>
      <c r="Z157">
        <v>0</v>
      </c>
      <c r="AA157">
        <v>33490.378224</v>
      </c>
      <c r="AB157">
        <v>3.3490380000000002</v>
      </c>
      <c r="AC157">
        <v>15433.354020000001</v>
      </c>
      <c r="AD157">
        <v>1.5433349999999999</v>
      </c>
      <c r="AE157">
        <v>10.131886</v>
      </c>
      <c r="AF157">
        <v>827.51681199999996</v>
      </c>
      <c r="AG157">
        <v>288.45753000000002</v>
      </c>
      <c r="AH157">
        <v>34.858207999999998</v>
      </c>
      <c r="AI157">
        <v>2173</v>
      </c>
      <c r="AJ157">
        <v>68.837151000000006</v>
      </c>
      <c r="AK157">
        <v>363</v>
      </c>
      <c r="AL157">
        <v>242</v>
      </c>
      <c r="AM157">
        <v>249.87886</v>
      </c>
      <c r="AN157">
        <v>166.58590699999999</v>
      </c>
      <c r="AO157">
        <v>2</v>
      </c>
      <c r="AP157">
        <v>176703.87660600001</v>
      </c>
      <c r="AQ157">
        <v>53.458441999999998</v>
      </c>
      <c r="AR157">
        <v>150284.71737</v>
      </c>
      <c r="AS157">
        <v>45.465820999999998</v>
      </c>
      <c r="AT157">
        <v>167720.55302799999</v>
      </c>
      <c r="AU157">
        <v>50.740706000000003</v>
      </c>
      <c r="AV157">
        <v>330544.38070400001</v>
      </c>
      <c r="AW157">
        <v>100</v>
      </c>
      <c r="AX157">
        <v>330544.38070400001</v>
      </c>
      <c r="AY157">
        <v>100</v>
      </c>
      <c r="AZ157">
        <v>330544.38070400001</v>
      </c>
      <c r="BA157">
        <v>100</v>
      </c>
      <c r="BB157">
        <v>6564.9278320000003</v>
      </c>
      <c r="BC157" t="s">
        <v>1474</v>
      </c>
      <c r="BD157" t="s">
        <v>1479</v>
      </c>
      <c r="BE157" t="s">
        <v>1474</v>
      </c>
      <c r="BF157" t="s">
        <v>1474</v>
      </c>
      <c r="BG157" t="s">
        <v>1474</v>
      </c>
      <c r="BH157" t="s">
        <v>1474</v>
      </c>
      <c r="BI157" t="s">
        <v>1470</v>
      </c>
      <c r="BJ157" t="s">
        <v>1480</v>
      </c>
      <c r="BK157" t="s">
        <v>1470</v>
      </c>
      <c r="BL157" t="s">
        <v>1470</v>
      </c>
      <c r="BM157" t="s">
        <v>1470</v>
      </c>
      <c r="BN157" t="s">
        <v>1470</v>
      </c>
      <c r="BO157" t="s">
        <v>1471</v>
      </c>
      <c r="BP157" t="s">
        <v>1471</v>
      </c>
      <c r="BQ157" t="s">
        <v>1471</v>
      </c>
      <c r="BR157" t="s">
        <v>1471</v>
      </c>
      <c r="BS157" t="s">
        <v>1471</v>
      </c>
      <c r="BT157" t="s">
        <v>1471</v>
      </c>
      <c r="BU157">
        <v>4798.8191340000003</v>
      </c>
      <c r="BV157">
        <v>330544.38070400001</v>
      </c>
    </row>
    <row r="158" spans="1:74" x14ac:dyDescent="0.35">
      <c r="A158">
        <v>14418</v>
      </c>
      <c r="B158" t="s">
        <v>1385</v>
      </c>
      <c r="C158" t="s">
        <v>275</v>
      </c>
      <c r="D158" t="s">
        <v>276</v>
      </c>
      <c r="E158" t="s">
        <v>1667</v>
      </c>
      <c r="F158" t="s">
        <v>1391</v>
      </c>
      <c r="G158" t="s">
        <v>1387</v>
      </c>
      <c r="H158" t="s">
        <v>1158</v>
      </c>
      <c r="I158" t="s">
        <v>1521</v>
      </c>
      <c r="J158">
        <v>1958</v>
      </c>
      <c r="K158">
        <v>1956</v>
      </c>
      <c r="L158">
        <v>42</v>
      </c>
      <c r="M158" t="s">
        <v>1468</v>
      </c>
      <c r="N158" t="s">
        <v>275</v>
      </c>
      <c r="O158">
        <v>96.910173</v>
      </c>
      <c r="P158">
        <v>969101.72549800004</v>
      </c>
      <c r="Q158">
        <v>14391.6695</v>
      </c>
      <c r="R158">
        <v>7357.7042430000001</v>
      </c>
      <c r="S158">
        <v>13866.79595</v>
      </c>
      <c r="T158">
        <v>7089.3639830000002</v>
      </c>
      <c r="U158">
        <v>0</v>
      </c>
      <c r="V158">
        <v>0</v>
      </c>
      <c r="W158">
        <v>0</v>
      </c>
      <c r="X158">
        <v>0</v>
      </c>
      <c r="Y158">
        <v>0</v>
      </c>
      <c r="Z158">
        <v>0</v>
      </c>
      <c r="AA158">
        <v>35423.239676999998</v>
      </c>
      <c r="AB158">
        <v>3.5423239999999998</v>
      </c>
      <c r="AC158">
        <v>18110.040734999999</v>
      </c>
      <c r="AD158">
        <v>1.8110040000000001</v>
      </c>
      <c r="AE158">
        <v>3.655265</v>
      </c>
      <c r="AF158">
        <v>2728.8634780000002</v>
      </c>
      <c r="AG158">
        <v>476.45814899999999</v>
      </c>
      <c r="AH158">
        <v>17.459948000000001</v>
      </c>
      <c r="AI158">
        <v>1958</v>
      </c>
      <c r="AJ158">
        <v>11.132823</v>
      </c>
      <c r="AK158">
        <v>341</v>
      </c>
      <c r="AL158">
        <v>250</v>
      </c>
      <c r="AM158">
        <v>37.962927000000001</v>
      </c>
      <c r="AN158">
        <v>27.832058</v>
      </c>
      <c r="AO158">
        <v>2</v>
      </c>
      <c r="AP158">
        <v>107545.449113</v>
      </c>
      <c r="AQ158">
        <v>11.097436999999999</v>
      </c>
      <c r="AR158">
        <v>228.86363600000001</v>
      </c>
      <c r="AS158">
        <v>2.3616000000000002E-2</v>
      </c>
      <c r="AT158">
        <v>236572.30652700001</v>
      </c>
      <c r="AU158">
        <v>24.411504000000001</v>
      </c>
      <c r="AV158">
        <v>817718.58536699996</v>
      </c>
      <c r="AW158">
        <v>84.379024999999999</v>
      </c>
      <c r="AX158">
        <v>969101.72549800004</v>
      </c>
      <c r="AY158">
        <v>100</v>
      </c>
      <c r="AZ158">
        <v>969101.72549800004</v>
      </c>
      <c r="BA158">
        <v>100</v>
      </c>
      <c r="BB158">
        <v>2018.3639539999999</v>
      </c>
      <c r="BC158" t="s">
        <v>1477</v>
      </c>
      <c r="BD158" t="s">
        <v>1494</v>
      </c>
      <c r="BE158" t="s">
        <v>1477</v>
      </c>
      <c r="BF158" t="s">
        <v>1469</v>
      </c>
      <c r="BG158" t="s">
        <v>1469</v>
      </c>
      <c r="BH158" t="s">
        <v>1469</v>
      </c>
      <c r="BI158" t="s">
        <v>1480</v>
      </c>
      <c r="BJ158" t="s">
        <v>1504</v>
      </c>
      <c r="BK158" t="s">
        <v>1480</v>
      </c>
      <c r="BL158" t="s">
        <v>1470</v>
      </c>
      <c r="BM158" t="s">
        <v>1470</v>
      </c>
      <c r="BN158" t="s">
        <v>1470</v>
      </c>
      <c r="BO158" t="s">
        <v>1471</v>
      </c>
      <c r="BP158" t="s">
        <v>1505</v>
      </c>
      <c r="BQ158" t="s">
        <v>1471</v>
      </c>
      <c r="BR158" t="s">
        <v>1471</v>
      </c>
      <c r="BS158" t="s">
        <v>1471</v>
      </c>
      <c r="BT158" t="s">
        <v>1471</v>
      </c>
      <c r="BU158">
        <v>6463.6966570000004</v>
      </c>
      <c r="BV158">
        <v>969101.72549800004</v>
      </c>
    </row>
    <row r="159" spans="1:74" x14ac:dyDescent="0.35">
      <c r="A159">
        <v>30992</v>
      </c>
      <c r="B159" t="s">
        <v>1385</v>
      </c>
      <c r="C159" t="s">
        <v>369</v>
      </c>
      <c r="D159" t="s">
        <v>370</v>
      </c>
      <c r="E159" t="s">
        <v>1668</v>
      </c>
      <c r="F159" t="s">
        <v>1391</v>
      </c>
      <c r="G159" t="s">
        <v>1387</v>
      </c>
      <c r="H159" t="s">
        <v>1123</v>
      </c>
      <c r="I159" t="s">
        <v>1523</v>
      </c>
      <c r="J159">
        <v>1303</v>
      </c>
      <c r="K159">
        <v>1304</v>
      </c>
      <c r="L159">
        <v>42</v>
      </c>
      <c r="M159" t="s">
        <v>1468</v>
      </c>
      <c r="N159" t="s">
        <v>369</v>
      </c>
      <c r="O159">
        <v>17.708233</v>
      </c>
      <c r="P159">
        <v>177082.32674399999</v>
      </c>
      <c r="Q159">
        <v>34972.298049999998</v>
      </c>
      <c r="R159">
        <v>26819.246971</v>
      </c>
      <c r="S159">
        <v>34613.190549999999</v>
      </c>
      <c r="T159">
        <v>26543.857784</v>
      </c>
      <c r="U159">
        <v>0</v>
      </c>
      <c r="V159">
        <v>0</v>
      </c>
      <c r="W159">
        <v>0</v>
      </c>
      <c r="X159">
        <v>0</v>
      </c>
      <c r="Y159">
        <v>0</v>
      </c>
      <c r="Z159">
        <v>0</v>
      </c>
      <c r="AA159">
        <v>12708.252727999999</v>
      </c>
      <c r="AB159">
        <v>1.2708250000000001</v>
      </c>
      <c r="AC159">
        <v>9745.5925829999996</v>
      </c>
      <c r="AD159">
        <v>0.97455899999999995</v>
      </c>
      <c r="AE159">
        <v>7.1764659999999996</v>
      </c>
      <c r="AF159">
        <v>162.33680799999999</v>
      </c>
      <c r="AG159">
        <v>80.310579000000004</v>
      </c>
      <c r="AH159">
        <v>49.471577000000003</v>
      </c>
      <c r="AI159">
        <v>1303</v>
      </c>
      <c r="AJ159">
        <v>96.617084000000006</v>
      </c>
      <c r="AK159">
        <v>98</v>
      </c>
      <c r="AL159">
        <v>238</v>
      </c>
      <c r="AM159">
        <v>94.684742</v>
      </c>
      <c r="AN159">
        <v>229.94865899999999</v>
      </c>
      <c r="AO159">
        <v>5</v>
      </c>
      <c r="AP159">
        <v>138106.15284</v>
      </c>
      <c r="AQ159">
        <v>77.989800000000002</v>
      </c>
      <c r="AR159">
        <v>171046.20378099999</v>
      </c>
      <c r="AS159">
        <v>96.591346000000001</v>
      </c>
      <c r="AT159">
        <v>165245.154851</v>
      </c>
      <c r="AU159">
        <v>93.315441000000007</v>
      </c>
      <c r="AV159">
        <v>177082.32674399999</v>
      </c>
      <c r="AW159">
        <v>100</v>
      </c>
      <c r="AX159">
        <v>177082.32674399999</v>
      </c>
      <c r="AY159">
        <v>100</v>
      </c>
      <c r="AZ159">
        <v>177082.32674399999</v>
      </c>
      <c r="BA159">
        <v>100</v>
      </c>
      <c r="BB159">
        <v>7363.8064279999999</v>
      </c>
      <c r="BC159" t="s">
        <v>1474</v>
      </c>
      <c r="BD159" t="s">
        <v>1474</v>
      </c>
      <c r="BE159" t="s">
        <v>1474</v>
      </c>
      <c r="BF159" t="s">
        <v>1474</v>
      </c>
      <c r="BG159" t="s">
        <v>1474</v>
      </c>
      <c r="BH159" t="s">
        <v>1474</v>
      </c>
      <c r="BI159" t="s">
        <v>1474</v>
      </c>
      <c r="BJ159" t="s">
        <v>1474</v>
      </c>
      <c r="BK159" t="s">
        <v>1474</v>
      </c>
      <c r="BL159" t="s">
        <v>1474</v>
      </c>
      <c r="BM159" t="s">
        <v>1474</v>
      </c>
      <c r="BN159" t="s">
        <v>1474</v>
      </c>
      <c r="BO159" t="s">
        <v>1471</v>
      </c>
      <c r="BP159" t="s">
        <v>1471</v>
      </c>
      <c r="BQ159" t="s">
        <v>1471</v>
      </c>
      <c r="BR159" t="s">
        <v>1471</v>
      </c>
      <c r="BS159" t="s">
        <v>1471</v>
      </c>
      <c r="BT159" t="s">
        <v>1471</v>
      </c>
      <c r="BU159">
        <v>2165.0069520000002</v>
      </c>
      <c r="BV159">
        <v>177082.32674399999</v>
      </c>
    </row>
    <row r="160" spans="1:74" x14ac:dyDescent="0.35">
      <c r="A160">
        <v>30993</v>
      </c>
      <c r="B160" t="s">
        <v>1385</v>
      </c>
      <c r="C160" t="s">
        <v>295</v>
      </c>
      <c r="D160" t="s">
        <v>296</v>
      </c>
      <c r="E160" t="s">
        <v>1669</v>
      </c>
      <c r="F160" t="s">
        <v>1391</v>
      </c>
      <c r="G160" t="s">
        <v>1387</v>
      </c>
      <c r="H160" t="s">
        <v>1123</v>
      </c>
      <c r="I160" t="s">
        <v>1523</v>
      </c>
      <c r="J160">
        <v>1542</v>
      </c>
      <c r="K160">
        <v>1540</v>
      </c>
      <c r="L160">
        <v>42</v>
      </c>
      <c r="M160" t="s">
        <v>1468</v>
      </c>
      <c r="N160" t="s">
        <v>295</v>
      </c>
      <c r="O160">
        <v>20.450723</v>
      </c>
      <c r="P160">
        <v>204507.23368100001</v>
      </c>
      <c r="Q160">
        <v>0</v>
      </c>
      <c r="R160">
        <v>0</v>
      </c>
      <c r="S160">
        <v>0</v>
      </c>
      <c r="T160">
        <v>0</v>
      </c>
      <c r="U160">
        <v>0</v>
      </c>
      <c r="V160">
        <v>0</v>
      </c>
      <c r="W160">
        <v>0</v>
      </c>
      <c r="X160">
        <v>0</v>
      </c>
      <c r="Y160">
        <v>0</v>
      </c>
      <c r="Z160">
        <v>0</v>
      </c>
      <c r="AA160">
        <v>10595.436994</v>
      </c>
      <c r="AB160">
        <v>1.059544</v>
      </c>
      <c r="AC160">
        <v>6880.1538920000003</v>
      </c>
      <c r="AD160">
        <v>0.68801500000000004</v>
      </c>
      <c r="AE160">
        <v>5.1809599999999998</v>
      </c>
      <c r="AF160">
        <v>169.52718899999999</v>
      </c>
      <c r="AG160">
        <v>5.3715799999999998</v>
      </c>
      <c r="AH160">
        <v>3.1685660000000002</v>
      </c>
      <c r="AI160">
        <v>1542</v>
      </c>
      <c r="AJ160">
        <v>33.646957</v>
      </c>
      <c r="AK160">
        <v>108</v>
      </c>
      <c r="AL160">
        <v>222</v>
      </c>
      <c r="AM160">
        <v>36.338712999999998</v>
      </c>
      <c r="AN160">
        <v>74.696243999999993</v>
      </c>
      <c r="AO160">
        <v>2</v>
      </c>
      <c r="AP160">
        <v>22562.938333999999</v>
      </c>
      <c r="AQ160">
        <v>11.032831</v>
      </c>
      <c r="AR160">
        <v>68713.715639999995</v>
      </c>
      <c r="AS160">
        <v>33.599649999999997</v>
      </c>
      <c r="AT160">
        <v>204507.23368199999</v>
      </c>
      <c r="AU160">
        <v>100</v>
      </c>
      <c r="AV160">
        <v>204507.23368199999</v>
      </c>
      <c r="AW160">
        <v>100</v>
      </c>
      <c r="AX160">
        <v>204507.23368199999</v>
      </c>
      <c r="AY160">
        <v>100</v>
      </c>
      <c r="AZ160">
        <v>204507.23368199999</v>
      </c>
      <c r="BA160">
        <v>100</v>
      </c>
      <c r="BB160">
        <v>7530.2961169999999</v>
      </c>
      <c r="BC160" t="s">
        <v>1479</v>
      </c>
      <c r="BD160" t="s">
        <v>1479</v>
      </c>
      <c r="BE160" t="s">
        <v>1474</v>
      </c>
      <c r="BF160" t="s">
        <v>1474</v>
      </c>
      <c r="BG160" t="s">
        <v>1474</v>
      </c>
      <c r="BH160" t="s">
        <v>1474</v>
      </c>
      <c r="BI160" t="s">
        <v>1480</v>
      </c>
      <c r="BJ160" t="s">
        <v>1480</v>
      </c>
      <c r="BK160" t="s">
        <v>1470</v>
      </c>
      <c r="BL160" t="s">
        <v>1470</v>
      </c>
      <c r="BM160" t="s">
        <v>1470</v>
      </c>
      <c r="BN160" t="s">
        <v>1470</v>
      </c>
      <c r="BO160" t="s">
        <v>1471</v>
      </c>
      <c r="BP160" t="s">
        <v>1471</v>
      </c>
      <c r="BQ160" t="s">
        <v>1471</v>
      </c>
      <c r="BR160" t="s">
        <v>1471</v>
      </c>
      <c r="BS160" t="s">
        <v>1471</v>
      </c>
      <c r="BT160" t="s">
        <v>1471</v>
      </c>
      <c r="BU160">
        <v>2769.104683</v>
      </c>
      <c r="BV160">
        <v>204507.23368100001</v>
      </c>
    </row>
    <row r="161" spans="1:74" x14ac:dyDescent="0.35">
      <c r="A161">
        <v>32199</v>
      </c>
      <c r="B161" t="s">
        <v>1385</v>
      </c>
      <c r="C161" t="s">
        <v>147</v>
      </c>
      <c r="D161" t="s">
        <v>148</v>
      </c>
      <c r="E161" t="s">
        <v>1670</v>
      </c>
      <c r="F161" t="s">
        <v>1391</v>
      </c>
      <c r="G161" t="s">
        <v>1387</v>
      </c>
      <c r="H161" t="s">
        <v>1217</v>
      </c>
      <c r="I161" t="s">
        <v>1621</v>
      </c>
      <c r="J161">
        <v>1868</v>
      </c>
      <c r="K161">
        <v>1868</v>
      </c>
      <c r="L161">
        <v>42</v>
      </c>
      <c r="M161" t="s">
        <v>1468</v>
      </c>
      <c r="N161" t="s">
        <v>147</v>
      </c>
      <c r="O161">
        <v>394.75091900000001</v>
      </c>
      <c r="P161">
        <v>3947509.1925769998</v>
      </c>
      <c r="Q161">
        <v>1219737.2945350001</v>
      </c>
      <c r="R161">
        <v>652964.29043599998</v>
      </c>
      <c r="S161">
        <v>1219737.2945350001</v>
      </c>
      <c r="T161">
        <v>652964.29043599998</v>
      </c>
      <c r="U161">
        <v>0</v>
      </c>
      <c r="V161">
        <v>0</v>
      </c>
      <c r="W161">
        <v>0</v>
      </c>
      <c r="X161">
        <v>0</v>
      </c>
      <c r="Y161">
        <v>0</v>
      </c>
      <c r="Z161">
        <v>0</v>
      </c>
      <c r="AA161">
        <v>105726.883305</v>
      </c>
      <c r="AB161">
        <v>10.572687999999999</v>
      </c>
      <c r="AC161">
        <v>56598.973932000001</v>
      </c>
      <c r="AD161">
        <v>5.659897</v>
      </c>
      <c r="AE161">
        <v>2.6783190000000001</v>
      </c>
      <c r="AF161">
        <v>10410.749814999999</v>
      </c>
      <c r="AG161">
        <v>5579.1737050000002</v>
      </c>
      <c r="AH161">
        <v>53.590508</v>
      </c>
      <c r="AI161">
        <v>1868</v>
      </c>
      <c r="AJ161">
        <v>55.643456</v>
      </c>
      <c r="AK161">
        <v>494</v>
      </c>
      <c r="AL161">
        <v>113</v>
      </c>
      <c r="AM161">
        <v>274.878671</v>
      </c>
      <c r="AN161">
        <v>62.877105</v>
      </c>
      <c r="AO161">
        <v>4</v>
      </c>
      <c r="AP161">
        <v>1954922.953156</v>
      </c>
      <c r="AQ161">
        <v>49.522948999999997</v>
      </c>
      <c r="AR161">
        <v>2196124.5158529999</v>
      </c>
      <c r="AS161">
        <v>55.63317</v>
      </c>
      <c r="AT161">
        <v>3543174.3810530002</v>
      </c>
      <c r="AU161">
        <v>89.757216999999997</v>
      </c>
      <c r="AV161">
        <v>3947509.1925769998</v>
      </c>
      <c r="AW161">
        <v>100</v>
      </c>
      <c r="AX161">
        <v>3947509.1925769998</v>
      </c>
      <c r="AY161">
        <v>100</v>
      </c>
      <c r="AZ161">
        <v>3947509.1925769998</v>
      </c>
      <c r="BA161">
        <v>100</v>
      </c>
      <c r="BB161">
        <v>473.209791</v>
      </c>
      <c r="BC161" t="s">
        <v>1477</v>
      </c>
      <c r="BD161" t="s">
        <v>1469</v>
      </c>
      <c r="BE161" t="s">
        <v>1469</v>
      </c>
      <c r="BF161" t="s">
        <v>1469</v>
      </c>
      <c r="BG161" t="s">
        <v>1469</v>
      </c>
      <c r="BH161" t="s">
        <v>1469</v>
      </c>
      <c r="BI161" t="s">
        <v>1479</v>
      </c>
      <c r="BJ161" t="s">
        <v>1474</v>
      </c>
      <c r="BK161" t="s">
        <v>1474</v>
      </c>
      <c r="BL161" t="s">
        <v>1474</v>
      </c>
      <c r="BM161" t="s">
        <v>1474</v>
      </c>
      <c r="BN161" t="s">
        <v>1474</v>
      </c>
      <c r="BO161" t="s">
        <v>1471</v>
      </c>
      <c r="BP161" t="s">
        <v>1471</v>
      </c>
      <c r="BQ161" t="s">
        <v>1471</v>
      </c>
      <c r="BR161" t="s">
        <v>1471</v>
      </c>
      <c r="BS161" t="s">
        <v>1471</v>
      </c>
      <c r="BT161" t="s">
        <v>1471</v>
      </c>
      <c r="BU161">
        <v>11131.805442999999</v>
      </c>
      <c r="BV161">
        <v>3947509.1925769998</v>
      </c>
    </row>
    <row r="162" spans="1:74" x14ac:dyDescent="0.35">
      <c r="A162">
        <v>32200</v>
      </c>
      <c r="B162" t="s">
        <v>1385</v>
      </c>
      <c r="C162" t="s">
        <v>287</v>
      </c>
      <c r="D162" t="s">
        <v>288</v>
      </c>
      <c r="E162" t="s">
        <v>1671</v>
      </c>
      <c r="F162" t="s">
        <v>1391</v>
      </c>
      <c r="G162" t="s">
        <v>1387</v>
      </c>
      <c r="H162" t="s">
        <v>1217</v>
      </c>
      <c r="I162" t="s">
        <v>1621</v>
      </c>
      <c r="J162">
        <v>1126</v>
      </c>
      <c r="K162">
        <v>1128</v>
      </c>
      <c r="L162">
        <v>42</v>
      </c>
      <c r="M162" t="s">
        <v>1468</v>
      </c>
      <c r="N162" t="s">
        <v>287</v>
      </c>
      <c r="O162">
        <v>26.274736000000001</v>
      </c>
      <c r="P162">
        <v>262747.35917299998</v>
      </c>
      <c r="Q162">
        <v>11136.230066</v>
      </c>
      <c r="R162">
        <v>9872.5443849999992</v>
      </c>
      <c r="S162">
        <v>10680.895316</v>
      </c>
      <c r="T162">
        <v>9468.8788260000001</v>
      </c>
      <c r="U162">
        <v>0</v>
      </c>
      <c r="V162">
        <v>0</v>
      </c>
      <c r="W162">
        <v>0</v>
      </c>
      <c r="X162">
        <v>0</v>
      </c>
      <c r="Y162">
        <v>0</v>
      </c>
      <c r="Z162">
        <v>0</v>
      </c>
      <c r="AA162">
        <v>115276.10103599999</v>
      </c>
      <c r="AB162">
        <v>11.527609999999999</v>
      </c>
      <c r="AC162">
        <v>102195.125032</v>
      </c>
      <c r="AD162">
        <v>10.219512999999999</v>
      </c>
      <c r="AE162">
        <v>43.873362</v>
      </c>
      <c r="AF162">
        <v>0</v>
      </c>
      <c r="AG162">
        <v>0</v>
      </c>
      <c r="AH162">
        <v>0</v>
      </c>
      <c r="AI162">
        <v>1126</v>
      </c>
      <c r="AJ162">
        <v>0</v>
      </c>
      <c r="AK162">
        <v>194</v>
      </c>
      <c r="AL162">
        <v>267</v>
      </c>
      <c r="AM162">
        <v>0</v>
      </c>
      <c r="AN162">
        <v>0</v>
      </c>
      <c r="AO162">
        <v>4</v>
      </c>
      <c r="AP162">
        <v>89140.526098000002</v>
      </c>
      <c r="AQ162">
        <v>33.926326000000003</v>
      </c>
      <c r="AR162">
        <v>0</v>
      </c>
      <c r="AS162">
        <v>0</v>
      </c>
      <c r="AT162">
        <v>16383.192037999999</v>
      </c>
      <c r="AU162">
        <v>6.2353399999999999</v>
      </c>
      <c r="AV162">
        <v>262747.35917299998</v>
      </c>
      <c r="AW162">
        <v>100</v>
      </c>
      <c r="AX162">
        <v>262747.35917299998</v>
      </c>
      <c r="AY162">
        <v>100</v>
      </c>
      <c r="AZ162">
        <v>262747.35917299998</v>
      </c>
      <c r="BA162">
        <v>100</v>
      </c>
      <c r="BB162">
        <v>4293.0973690000001</v>
      </c>
      <c r="BC162" t="s">
        <v>1479</v>
      </c>
      <c r="BD162" t="s">
        <v>1491</v>
      </c>
      <c r="BE162" t="s">
        <v>1479</v>
      </c>
      <c r="BF162" t="s">
        <v>1474</v>
      </c>
      <c r="BG162" t="s">
        <v>1474</v>
      </c>
      <c r="BH162" t="s">
        <v>1474</v>
      </c>
      <c r="BI162" t="s">
        <v>1479</v>
      </c>
      <c r="BJ162" t="s">
        <v>1491</v>
      </c>
      <c r="BK162" t="s">
        <v>1479</v>
      </c>
      <c r="BL162" t="s">
        <v>1474</v>
      </c>
      <c r="BM162" t="s">
        <v>1474</v>
      </c>
      <c r="BN162" t="s">
        <v>1474</v>
      </c>
      <c r="BO162" t="s">
        <v>1471</v>
      </c>
      <c r="BP162" t="s">
        <v>1471</v>
      </c>
      <c r="BQ162" t="s">
        <v>1471</v>
      </c>
      <c r="BR162" t="s">
        <v>1471</v>
      </c>
      <c r="BS162" t="s">
        <v>1471</v>
      </c>
      <c r="BT162" t="s">
        <v>1471</v>
      </c>
      <c r="BU162">
        <v>2970.498325</v>
      </c>
      <c r="BV162">
        <v>262747.35917299998</v>
      </c>
    </row>
    <row r="163" spans="1:74" x14ac:dyDescent="0.35">
      <c r="A163">
        <v>32201</v>
      </c>
      <c r="B163" t="s">
        <v>1385</v>
      </c>
      <c r="C163" t="s">
        <v>86</v>
      </c>
      <c r="D163" t="s">
        <v>87</v>
      </c>
      <c r="E163" t="s">
        <v>1672</v>
      </c>
      <c r="F163" t="s">
        <v>1391</v>
      </c>
      <c r="G163" t="s">
        <v>1387</v>
      </c>
      <c r="H163" t="s">
        <v>1300</v>
      </c>
      <c r="I163" t="s">
        <v>1641</v>
      </c>
      <c r="J163">
        <v>1178</v>
      </c>
      <c r="K163">
        <v>1178</v>
      </c>
      <c r="L163">
        <v>42</v>
      </c>
      <c r="M163" t="s">
        <v>1468</v>
      </c>
      <c r="N163" t="s">
        <v>86</v>
      </c>
      <c r="O163">
        <v>25.759255</v>
      </c>
      <c r="P163">
        <v>257592.547173</v>
      </c>
      <c r="Q163">
        <v>695.75628300000005</v>
      </c>
      <c r="R163">
        <v>590.62502800000004</v>
      </c>
      <c r="S163">
        <v>0</v>
      </c>
      <c r="T163">
        <v>0</v>
      </c>
      <c r="U163">
        <v>0</v>
      </c>
      <c r="V163">
        <v>0</v>
      </c>
      <c r="W163">
        <v>0</v>
      </c>
      <c r="X163">
        <v>0</v>
      </c>
      <c r="Y163">
        <v>0</v>
      </c>
      <c r="Z163">
        <v>0</v>
      </c>
      <c r="AA163">
        <v>16339.295029000001</v>
      </c>
      <c r="AB163">
        <v>1.6339300000000001</v>
      </c>
      <c r="AC163">
        <v>13870.369295</v>
      </c>
      <c r="AD163">
        <v>1.3870370000000001</v>
      </c>
      <c r="AE163">
        <v>6.3430770000000001</v>
      </c>
      <c r="AF163">
        <v>32.786437999999997</v>
      </c>
      <c r="AG163">
        <v>0</v>
      </c>
      <c r="AH163">
        <v>0</v>
      </c>
      <c r="AI163">
        <v>1178</v>
      </c>
      <c r="AJ163">
        <v>0</v>
      </c>
      <c r="AK163">
        <v>144</v>
      </c>
      <c r="AL163">
        <v>154</v>
      </c>
      <c r="AM163">
        <v>0</v>
      </c>
      <c r="AN163">
        <v>0</v>
      </c>
      <c r="AO163">
        <v>2</v>
      </c>
      <c r="AP163">
        <v>2891.868105</v>
      </c>
      <c r="AQ163">
        <v>1.122652</v>
      </c>
      <c r="AR163">
        <v>0</v>
      </c>
      <c r="AS163">
        <v>0</v>
      </c>
      <c r="AT163">
        <v>257153.19413399999</v>
      </c>
      <c r="AU163">
        <v>99.829438999999994</v>
      </c>
      <c r="AV163">
        <v>257592.547173</v>
      </c>
      <c r="AW163">
        <v>100</v>
      </c>
      <c r="AX163">
        <v>257592.547173</v>
      </c>
      <c r="AY163">
        <v>100</v>
      </c>
      <c r="AZ163">
        <v>168447.64451899999</v>
      </c>
      <c r="BA163">
        <v>65.393057999999996</v>
      </c>
      <c r="BB163">
        <v>4573.113625</v>
      </c>
      <c r="BC163" t="s">
        <v>1491</v>
      </c>
      <c r="BD163" t="s">
        <v>1491</v>
      </c>
      <c r="BE163" t="s">
        <v>1474</v>
      </c>
      <c r="BF163" t="s">
        <v>1474</v>
      </c>
      <c r="BG163" t="s">
        <v>1474</v>
      </c>
      <c r="BH163" t="s">
        <v>1474</v>
      </c>
      <c r="BI163" t="s">
        <v>1504</v>
      </c>
      <c r="BJ163" t="s">
        <v>1504</v>
      </c>
      <c r="BK163" t="s">
        <v>1470</v>
      </c>
      <c r="BL163" t="s">
        <v>1470</v>
      </c>
      <c r="BM163" t="s">
        <v>1470</v>
      </c>
      <c r="BN163" t="s">
        <v>1470</v>
      </c>
      <c r="BO163" t="s">
        <v>1505</v>
      </c>
      <c r="BP163" t="s">
        <v>1505</v>
      </c>
      <c r="BQ163" t="s">
        <v>1471</v>
      </c>
      <c r="BR163" t="s">
        <v>1471</v>
      </c>
      <c r="BS163" t="s">
        <v>1471</v>
      </c>
      <c r="BT163" t="s">
        <v>1471</v>
      </c>
      <c r="BU163">
        <v>3738.406019</v>
      </c>
      <c r="BV163">
        <v>257592.547173</v>
      </c>
    </row>
    <row r="164" spans="1:74" x14ac:dyDescent="0.35">
      <c r="A164">
        <v>32202</v>
      </c>
      <c r="B164" t="s">
        <v>1385</v>
      </c>
      <c r="C164" t="s">
        <v>359</v>
      </c>
      <c r="D164" t="s">
        <v>360</v>
      </c>
      <c r="E164" t="s">
        <v>1673</v>
      </c>
      <c r="F164" t="s">
        <v>1391</v>
      </c>
      <c r="G164" t="s">
        <v>1387</v>
      </c>
      <c r="H164" t="s">
        <v>1300</v>
      </c>
      <c r="I164" t="s">
        <v>1641</v>
      </c>
      <c r="J164">
        <v>1456</v>
      </c>
      <c r="K164">
        <v>1457</v>
      </c>
      <c r="L164">
        <v>42</v>
      </c>
      <c r="M164" t="s">
        <v>1468</v>
      </c>
      <c r="N164" t="s">
        <v>359</v>
      </c>
      <c r="O164">
        <v>34.715372000000002</v>
      </c>
      <c r="P164">
        <v>347153.72411000001</v>
      </c>
      <c r="Q164">
        <v>12128.735245</v>
      </c>
      <c r="R164">
        <v>8324.4579580000009</v>
      </c>
      <c r="S164">
        <v>12128.735245</v>
      </c>
      <c r="T164">
        <v>8324.4579580000009</v>
      </c>
      <c r="U164">
        <v>0</v>
      </c>
      <c r="V164">
        <v>0</v>
      </c>
      <c r="W164">
        <v>0</v>
      </c>
      <c r="X164">
        <v>0</v>
      </c>
      <c r="Y164">
        <v>0</v>
      </c>
      <c r="Z164">
        <v>0</v>
      </c>
      <c r="AA164">
        <v>15764.370292</v>
      </c>
      <c r="AB164">
        <v>1.5764370000000001</v>
      </c>
      <c r="AC164">
        <v>10819.746254</v>
      </c>
      <c r="AD164">
        <v>1.0819749999999999</v>
      </c>
      <c r="AE164">
        <v>4.5410349999999999</v>
      </c>
      <c r="AF164">
        <v>491.946305</v>
      </c>
      <c r="AG164">
        <v>205.40186</v>
      </c>
      <c r="AH164">
        <v>41.752901999999999</v>
      </c>
      <c r="AI164">
        <v>1456</v>
      </c>
      <c r="AJ164">
        <v>42.049537000000001</v>
      </c>
      <c r="AK164">
        <v>98</v>
      </c>
      <c r="AL164">
        <v>360</v>
      </c>
      <c r="AM164">
        <v>41.208547000000003</v>
      </c>
      <c r="AN164">
        <v>151.37833499999999</v>
      </c>
      <c r="AO164">
        <v>2</v>
      </c>
      <c r="AP164">
        <v>203444.058774</v>
      </c>
      <c r="AQ164">
        <v>58.603450000000002</v>
      </c>
      <c r="AR164">
        <v>145814.736213</v>
      </c>
      <c r="AS164">
        <v>42.002929999999999</v>
      </c>
      <c r="AT164">
        <v>347153.72411000001</v>
      </c>
      <c r="AU164">
        <v>100</v>
      </c>
      <c r="AV164">
        <v>347153.72411000001</v>
      </c>
      <c r="AW164">
        <v>100</v>
      </c>
      <c r="AX164">
        <v>347153.72411000001</v>
      </c>
      <c r="AY164">
        <v>100</v>
      </c>
      <c r="AZ164">
        <v>288354.19546000002</v>
      </c>
      <c r="BA164">
        <v>83.062393999999998</v>
      </c>
      <c r="BB164">
        <v>4196.9880089999997</v>
      </c>
      <c r="BC164" t="s">
        <v>1474</v>
      </c>
      <c r="BD164" t="s">
        <v>1479</v>
      </c>
      <c r="BE164" t="s">
        <v>1474</v>
      </c>
      <c r="BF164" t="s">
        <v>1474</v>
      </c>
      <c r="BG164" t="s">
        <v>1474</v>
      </c>
      <c r="BH164" t="s">
        <v>1474</v>
      </c>
      <c r="BI164" t="s">
        <v>1470</v>
      </c>
      <c r="BJ164" t="s">
        <v>1480</v>
      </c>
      <c r="BK164" t="s">
        <v>1470</v>
      </c>
      <c r="BL164" t="s">
        <v>1470</v>
      </c>
      <c r="BM164" t="s">
        <v>1470</v>
      </c>
      <c r="BN164" t="s">
        <v>1470</v>
      </c>
      <c r="BO164" t="s">
        <v>1471</v>
      </c>
      <c r="BP164" t="s">
        <v>1471</v>
      </c>
      <c r="BQ164" t="s">
        <v>1471</v>
      </c>
      <c r="BR164" t="s">
        <v>1471</v>
      </c>
      <c r="BS164" t="s">
        <v>1471</v>
      </c>
      <c r="BT164" t="s">
        <v>1471</v>
      </c>
      <c r="BU164">
        <v>6117.87014</v>
      </c>
      <c r="BV164">
        <v>347153.72411000001</v>
      </c>
    </row>
    <row r="165" spans="1:74" x14ac:dyDescent="0.35">
      <c r="A165">
        <v>32204</v>
      </c>
      <c r="B165" t="s">
        <v>1385</v>
      </c>
      <c r="C165" t="s">
        <v>110</v>
      </c>
      <c r="D165" t="s">
        <v>111</v>
      </c>
      <c r="E165" t="s">
        <v>1674</v>
      </c>
      <c r="F165" t="s">
        <v>1391</v>
      </c>
      <c r="G165" t="s">
        <v>1387</v>
      </c>
      <c r="H165" t="s">
        <v>1300</v>
      </c>
      <c r="I165" t="s">
        <v>1641</v>
      </c>
      <c r="J165">
        <v>1045</v>
      </c>
      <c r="K165">
        <v>1043</v>
      </c>
      <c r="L165">
        <v>42</v>
      </c>
      <c r="M165" t="s">
        <v>1468</v>
      </c>
      <c r="N165" t="s">
        <v>110</v>
      </c>
      <c r="O165">
        <v>32.332506000000002</v>
      </c>
      <c r="P165">
        <v>323325.05854599999</v>
      </c>
      <c r="Q165">
        <v>9045.0198999999993</v>
      </c>
      <c r="R165">
        <v>8672.1187919999993</v>
      </c>
      <c r="S165">
        <v>7223.6495999999997</v>
      </c>
      <c r="T165">
        <v>6925.8385429999998</v>
      </c>
      <c r="U165">
        <v>0</v>
      </c>
      <c r="V165">
        <v>0</v>
      </c>
      <c r="W165">
        <v>0</v>
      </c>
      <c r="X165">
        <v>0</v>
      </c>
      <c r="Y165">
        <v>0</v>
      </c>
      <c r="Z165">
        <v>0</v>
      </c>
      <c r="AA165">
        <v>32703.564941000001</v>
      </c>
      <c r="AB165">
        <v>3.270356</v>
      </c>
      <c r="AC165">
        <v>31355.287574999998</v>
      </c>
      <c r="AD165">
        <v>3.135529</v>
      </c>
      <c r="AE165">
        <v>10.114763</v>
      </c>
      <c r="AF165">
        <v>0</v>
      </c>
      <c r="AG165">
        <v>0</v>
      </c>
      <c r="AH165">
        <v>0</v>
      </c>
      <c r="AI165">
        <v>1045</v>
      </c>
      <c r="AJ165">
        <v>29.021909999999998</v>
      </c>
      <c r="AK165">
        <v>99</v>
      </c>
      <c r="AL165">
        <v>280</v>
      </c>
      <c r="AM165">
        <v>28.731691000000001</v>
      </c>
      <c r="AN165">
        <v>81.261347999999998</v>
      </c>
      <c r="AO165">
        <v>2</v>
      </c>
      <c r="AP165">
        <v>93754.964504000003</v>
      </c>
      <c r="AQ165">
        <v>28.997122999999998</v>
      </c>
      <c r="AR165">
        <v>0</v>
      </c>
      <c r="AS165">
        <v>0</v>
      </c>
      <c r="AT165">
        <v>321213.65879299998</v>
      </c>
      <c r="AU165">
        <v>99.346973000000006</v>
      </c>
      <c r="AV165">
        <v>323325.05854599999</v>
      </c>
      <c r="AW165">
        <v>100</v>
      </c>
      <c r="AX165">
        <v>323325.05854599999</v>
      </c>
      <c r="AY165">
        <v>100</v>
      </c>
      <c r="AZ165">
        <v>0</v>
      </c>
      <c r="BA165">
        <v>0</v>
      </c>
      <c r="BB165">
        <v>3225.8557380000002</v>
      </c>
      <c r="BC165" t="s">
        <v>1479</v>
      </c>
      <c r="BD165" t="s">
        <v>1491</v>
      </c>
      <c r="BE165" t="s">
        <v>1474</v>
      </c>
      <c r="BF165" t="s">
        <v>1474</v>
      </c>
      <c r="BG165" t="s">
        <v>1474</v>
      </c>
      <c r="BH165" t="s">
        <v>1491</v>
      </c>
      <c r="BI165" t="s">
        <v>1480</v>
      </c>
      <c r="BJ165" t="s">
        <v>1504</v>
      </c>
      <c r="BK165" t="s">
        <v>1470</v>
      </c>
      <c r="BL165" t="s">
        <v>1470</v>
      </c>
      <c r="BM165" t="s">
        <v>1470</v>
      </c>
      <c r="BN165" t="s">
        <v>1504</v>
      </c>
      <c r="BO165" t="s">
        <v>1471</v>
      </c>
      <c r="BP165" t="s">
        <v>1505</v>
      </c>
      <c r="BQ165" t="s">
        <v>1471</v>
      </c>
      <c r="BR165" t="s">
        <v>1471</v>
      </c>
      <c r="BS165" t="s">
        <v>1471</v>
      </c>
      <c r="BT165" t="s">
        <v>1505</v>
      </c>
      <c r="BU165">
        <v>4466.9236339999998</v>
      </c>
      <c r="BV165">
        <v>323325.05854599999</v>
      </c>
    </row>
    <row r="166" spans="1:74" x14ac:dyDescent="0.35">
      <c r="A166">
        <v>32203</v>
      </c>
      <c r="B166" t="s">
        <v>1385</v>
      </c>
      <c r="C166" t="s">
        <v>411</v>
      </c>
      <c r="D166" t="s">
        <v>412</v>
      </c>
      <c r="E166" t="s">
        <v>1675</v>
      </c>
      <c r="F166" t="s">
        <v>1391</v>
      </c>
      <c r="G166" t="s">
        <v>1387</v>
      </c>
      <c r="H166" t="s">
        <v>1300</v>
      </c>
      <c r="I166" t="s">
        <v>1641</v>
      </c>
      <c r="J166">
        <v>1216</v>
      </c>
      <c r="K166">
        <v>1214</v>
      </c>
      <c r="L166">
        <v>42</v>
      </c>
      <c r="M166" t="s">
        <v>1468</v>
      </c>
      <c r="N166" t="s">
        <v>411</v>
      </c>
      <c r="O166">
        <v>24.029398</v>
      </c>
      <c r="P166">
        <v>240293.98383000001</v>
      </c>
      <c r="Q166">
        <v>56055.03312</v>
      </c>
      <c r="R166">
        <v>46173.832883000003</v>
      </c>
      <c r="S166">
        <v>56055.03312</v>
      </c>
      <c r="T166">
        <v>46173.832883000003</v>
      </c>
      <c r="U166">
        <v>0</v>
      </c>
      <c r="V166">
        <v>0</v>
      </c>
      <c r="W166">
        <v>0</v>
      </c>
      <c r="X166">
        <v>0</v>
      </c>
      <c r="Y166">
        <v>0</v>
      </c>
      <c r="Z166">
        <v>0</v>
      </c>
      <c r="AA166">
        <v>16870.361461</v>
      </c>
      <c r="AB166">
        <v>1.687036</v>
      </c>
      <c r="AC166">
        <v>13896.508617</v>
      </c>
      <c r="AD166">
        <v>1.389651</v>
      </c>
      <c r="AE166">
        <v>7.0207170000000003</v>
      </c>
      <c r="AF166">
        <v>164.27843799999999</v>
      </c>
      <c r="AG166">
        <v>0</v>
      </c>
      <c r="AH166">
        <v>0</v>
      </c>
      <c r="AI166">
        <v>1216</v>
      </c>
      <c r="AJ166">
        <v>76.422167999999999</v>
      </c>
      <c r="AK166">
        <v>68</v>
      </c>
      <c r="AL166">
        <v>297</v>
      </c>
      <c r="AM166">
        <v>51.967073999999997</v>
      </c>
      <c r="AN166">
        <v>226.97384</v>
      </c>
      <c r="AO166">
        <v>2</v>
      </c>
      <c r="AP166">
        <v>176891.584068</v>
      </c>
      <c r="AQ166">
        <v>73.614654000000002</v>
      </c>
      <c r="AR166">
        <v>183637.87260199999</v>
      </c>
      <c r="AS166">
        <v>76.422167999999999</v>
      </c>
      <c r="AT166">
        <v>192514.35958300001</v>
      </c>
      <c r="AU166">
        <v>80.11618</v>
      </c>
      <c r="AV166">
        <v>228761.44026900001</v>
      </c>
      <c r="AW166">
        <v>95.200652000000005</v>
      </c>
      <c r="AX166">
        <v>240293.98383000001</v>
      </c>
      <c r="AY166">
        <v>100</v>
      </c>
      <c r="AZ166">
        <v>139298.61191499999</v>
      </c>
      <c r="BA166">
        <v>57.970078999999998</v>
      </c>
      <c r="BB166">
        <v>5052.1448769999997</v>
      </c>
      <c r="BC166" t="s">
        <v>1474</v>
      </c>
      <c r="BD166" t="s">
        <v>1474</v>
      </c>
      <c r="BE166" t="s">
        <v>1474</v>
      </c>
      <c r="BF166" t="s">
        <v>1474</v>
      </c>
      <c r="BG166" t="s">
        <v>1474</v>
      </c>
      <c r="BH166" t="s">
        <v>1474</v>
      </c>
      <c r="BI166" t="s">
        <v>1470</v>
      </c>
      <c r="BJ166" t="s">
        <v>1470</v>
      </c>
      <c r="BK166" t="s">
        <v>1470</v>
      </c>
      <c r="BL166" t="s">
        <v>1470</v>
      </c>
      <c r="BM166" t="s">
        <v>1470</v>
      </c>
      <c r="BN166" t="s">
        <v>1470</v>
      </c>
      <c r="BO166" t="s">
        <v>1471</v>
      </c>
      <c r="BP166" t="s">
        <v>1471</v>
      </c>
      <c r="BQ166" t="s">
        <v>1471</v>
      </c>
      <c r="BR166" t="s">
        <v>1471</v>
      </c>
      <c r="BS166" t="s">
        <v>1471</v>
      </c>
      <c r="BT166" t="s">
        <v>1471</v>
      </c>
      <c r="BU166">
        <v>7787.1285049999997</v>
      </c>
      <c r="BV166">
        <v>240293.98383000001</v>
      </c>
    </row>
  </sheetData>
  <autoFilter ref="A2:BY2" xr:uid="{6734A1A5-D78F-4532-A884-57FB9D89AD7E}"/>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98BE1-0297-4371-92EF-2E4C85EAB12C}">
  <dimension ref="A1:F166"/>
  <sheetViews>
    <sheetView workbookViewId="0">
      <selection activeCell="L10" sqref="L10:L11"/>
    </sheetView>
  </sheetViews>
  <sheetFormatPr defaultColWidth="8.7265625" defaultRowHeight="14.5" x14ac:dyDescent="0.35"/>
  <cols>
    <col min="2" max="2" width="16.1796875" bestFit="1" customWidth="1"/>
    <col min="12" max="12" width="12.54296875" bestFit="1" customWidth="1"/>
    <col min="13" max="13" width="24.1796875" bestFit="1" customWidth="1"/>
  </cols>
  <sheetData>
    <row r="1" spans="1:6" x14ac:dyDescent="0.35">
      <c r="B1">
        <v>1</v>
      </c>
      <c r="C1">
        <v>2</v>
      </c>
      <c r="D1">
        <v>3</v>
      </c>
      <c r="E1">
        <v>4</v>
      </c>
      <c r="F1">
        <v>5</v>
      </c>
    </row>
    <row r="2" spans="1:6" x14ac:dyDescent="0.35">
      <c r="A2" s="48" t="s">
        <v>1676</v>
      </c>
      <c r="B2" s="48" t="s">
        <v>1677</v>
      </c>
      <c r="C2" s="48" t="s">
        <v>1678</v>
      </c>
      <c r="D2" s="48" t="s">
        <v>1679</v>
      </c>
      <c r="E2" s="48" t="s">
        <v>1680</v>
      </c>
      <c r="F2" s="48" t="s">
        <v>1681</v>
      </c>
    </row>
    <row r="3" spans="1:6" x14ac:dyDescent="0.35">
      <c r="A3" t="s">
        <v>353</v>
      </c>
      <c r="B3" t="s">
        <v>354</v>
      </c>
      <c r="C3" t="s">
        <v>1391</v>
      </c>
      <c r="D3" t="s">
        <v>1387</v>
      </c>
      <c r="E3">
        <v>31505</v>
      </c>
      <c r="F3">
        <v>10</v>
      </c>
    </row>
    <row r="4" spans="1:6" x14ac:dyDescent="0.35">
      <c r="A4" t="s">
        <v>121</v>
      </c>
      <c r="B4" t="s">
        <v>122</v>
      </c>
      <c r="C4" t="s">
        <v>1391</v>
      </c>
      <c r="D4" t="s">
        <v>1387</v>
      </c>
      <c r="E4">
        <v>27053</v>
      </c>
      <c r="F4">
        <v>9</v>
      </c>
    </row>
    <row r="5" spans="1:6" x14ac:dyDescent="0.35">
      <c r="A5" t="s">
        <v>365</v>
      </c>
      <c r="B5" t="s">
        <v>366</v>
      </c>
      <c r="C5" t="s">
        <v>1391</v>
      </c>
      <c r="D5" t="s">
        <v>1387</v>
      </c>
      <c r="E5">
        <v>31856</v>
      </c>
      <c r="F5">
        <v>10</v>
      </c>
    </row>
    <row r="6" spans="1:6" x14ac:dyDescent="0.35">
      <c r="A6" t="s">
        <v>123</v>
      </c>
      <c r="B6" t="s">
        <v>124</v>
      </c>
      <c r="C6" t="s">
        <v>1391</v>
      </c>
      <c r="D6" t="s">
        <v>1387</v>
      </c>
      <c r="E6">
        <v>19284</v>
      </c>
      <c r="F6">
        <v>6</v>
      </c>
    </row>
    <row r="7" spans="1:6" x14ac:dyDescent="0.35">
      <c r="A7" t="s">
        <v>151</v>
      </c>
      <c r="B7" t="s">
        <v>152</v>
      </c>
      <c r="C7" t="s">
        <v>1391</v>
      </c>
      <c r="D7" t="s">
        <v>1387</v>
      </c>
      <c r="E7">
        <v>24646</v>
      </c>
      <c r="F7">
        <v>8</v>
      </c>
    </row>
    <row r="8" spans="1:6" x14ac:dyDescent="0.35">
      <c r="A8" t="s">
        <v>391</v>
      </c>
      <c r="B8" t="s">
        <v>392</v>
      </c>
      <c r="C8" t="s">
        <v>1391</v>
      </c>
      <c r="D8" t="s">
        <v>1387</v>
      </c>
      <c r="E8">
        <v>7352</v>
      </c>
      <c r="F8">
        <v>3</v>
      </c>
    </row>
    <row r="9" spans="1:6" x14ac:dyDescent="0.35">
      <c r="A9" t="s">
        <v>357</v>
      </c>
      <c r="B9" t="s">
        <v>358</v>
      </c>
      <c r="C9" t="s">
        <v>1391</v>
      </c>
      <c r="D9" t="s">
        <v>1387</v>
      </c>
      <c r="E9">
        <v>7008</v>
      </c>
      <c r="F9">
        <v>3</v>
      </c>
    </row>
    <row r="10" spans="1:6" x14ac:dyDescent="0.35">
      <c r="A10" t="s">
        <v>389</v>
      </c>
      <c r="B10" t="s">
        <v>390</v>
      </c>
      <c r="C10" t="s">
        <v>1391</v>
      </c>
      <c r="D10" t="s">
        <v>1387</v>
      </c>
      <c r="E10">
        <v>6192</v>
      </c>
      <c r="F10">
        <v>2</v>
      </c>
    </row>
    <row r="11" spans="1:6" x14ac:dyDescent="0.35">
      <c r="A11" t="s">
        <v>138</v>
      </c>
      <c r="B11" t="s">
        <v>139</v>
      </c>
      <c r="C11" t="s">
        <v>1391</v>
      </c>
      <c r="D11" t="s">
        <v>1387</v>
      </c>
      <c r="E11">
        <v>6175</v>
      </c>
      <c r="F11">
        <v>2</v>
      </c>
    </row>
    <row r="12" spans="1:6" x14ac:dyDescent="0.35">
      <c r="A12" t="s">
        <v>333</v>
      </c>
      <c r="B12" t="s">
        <v>334</v>
      </c>
      <c r="C12" t="s">
        <v>1391</v>
      </c>
      <c r="D12" t="s">
        <v>1387</v>
      </c>
      <c r="E12">
        <v>6128</v>
      </c>
      <c r="F12">
        <v>2</v>
      </c>
    </row>
    <row r="13" spans="1:6" x14ac:dyDescent="0.35">
      <c r="A13" t="s">
        <v>209</v>
      </c>
      <c r="B13" t="s">
        <v>210</v>
      </c>
      <c r="C13" t="s">
        <v>1391</v>
      </c>
      <c r="D13" t="s">
        <v>1387</v>
      </c>
      <c r="E13">
        <v>3899</v>
      </c>
      <c r="F13">
        <v>2</v>
      </c>
    </row>
    <row r="14" spans="1:6" x14ac:dyDescent="0.35">
      <c r="A14" t="s">
        <v>305</v>
      </c>
      <c r="B14" t="s">
        <v>306</v>
      </c>
      <c r="C14" t="s">
        <v>1391</v>
      </c>
      <c r="D14" t="s">
        <v>1387</v>
      </c>
      <c r="E14">
        <v>2330</v>
      </c>
      <c r="F14">
        <v>1</v>
      </c>
    </row>
    <row r="15" spans="1:6" x14ac:dyDescent="0.35">
      <c r="A15" t="s">
        <v>173</v>
      </c>
      <c r="B15" t="s">
        <v>174</v>
      </c>
      <c r="C15" t="s">
        <v>1391</v>
      </c>
      <c r="D15" t="s">
        <v>1387</v>
      </c>
      <c r="E15">
        <v>13411</v>
      </c>
      <c r="F15">
        <v>4</v>
      </c>
    </row>
    <row r="16" spans="1:6" x14ac:dyDescent="0.35">
      <c r="A16" t="s">
        <v>95</v>
      </c>
      <c r="B16" t="s">
        <v>96</v>
      </c>
      <c r="C16" t="s">
        <v>1391</v>
      </c>
      <c r="D16" t="s">
        <v>1387</v>
      </c>
      <c r="E16">
        <v>20180</v>
      </c>
      <c r="F16">
        <v>6</v>
      </c>
    </row>
    <row r="17" spans="1:6" x14ac:dyDescent="0.35">
      <c r="A17" t="s">
        <v>331</v>
      </c>
      <c r="B17" t="s">
        <v>332</v>
      </c>
      <c r="C17" t="s">
        <v>1391</v>
      </c>
      <c r="D17" t="s">
        <v>1387</v>
      </c>
      <c r="E17">
        <v>16542</v>
      </c>
      <c r="F17">
        <v>5</v>
      </c>
    </row>
    <row r="18" spans="1:6" x14ac:dyDescent="0.35">
      <c r="A18" t="s">
        <v>351</v>
      </c>
      <c r="B18" t="s">
        <v>352</v>
      </c>
      <c r="C18" t="s">
        <v>1391</v>
      </c>
      <c r="D18" t="s">
        <v>1387</v>
      </c>
      <c r="E18">
        <v>2448</v>
      </c>
      <c r="F18">
        <v>1</v>
      </c>
    </row>
    <row r="19" spans="1:6" x14ac:dyDescent="0.35">
      <c r="A19" t="s">
        <v>283</v>
      </c>
      <c r="B19" t="s">
        <v>284</v>
      </c>
      <c r="C19" t="s">
        <v>1391</v>
      </c>
      <c r="D19" t="s">
        <v>1387</v>
      </c>
      <c r="E19">
        <v>2825</v>
      </c>
      <c r="F19">
        <v>1</v>
      </c>
    </row>
    <row r="20" spans="1:6" x14ac:dyDescent="0.35">
      <c r="A20" t="s">
        <v>225</v>
      </c>
      <c r="B20" t="s">
        <v>226</v>
      </c>
      <c r="C20" t="s">
        <v>1391</v>
      </c>
      <c r="D20" t="s">
        <v>1387</v>
      </c>
      <c r="E20">
        <v>10859</v>
      </c>
      <c r="F20">
        <v>4</v>
      </c>
    </row>
    <row r="21" spans="1:6" x14ac:dyDescent="0.35">
      <c r="A21" t="s">
        <v>219</v>
      </c>
      <c r="B21" t="s">
        <v>220</v>
      </c>
      <c r="C21" t="s">
        <v>1391</v>
      </c>
      <c r="D21" t="s">
        <v>1387</v>
      </c>
      <c r="E21">
        <v>27212</v>
      </c>
      <c r="F21">
        <v>9</v>
      </c>
    </row>
    <row r="22" spans="1:6" x14ac:dyDescent="0.35">
      <c r="A22" t="s">
        <v>329</v>
      </c>
      <c r="B22" t="s">
        <v>330</v>
      </c>
      <c r="C22" t="s">
        <v>1391</v>
      </c>
      <c r="D22" t="s">
        <v>1387</v>
      </c>
      <c r="E22">
        <v>21394</v>
      </c>
      <c r="F22">
        <v>7</v>
      </c>
    </row>
    <row r="23" spans="1:6" x14ac:dyDescent="0.35">
      <c r="A23" t="s">
        <v>118</v>
      </c>
      <c r="B23" t="s">
        <v>119</v>
      </c>
      <c r="C23" t="s">
        <v>1391</v>
      </c>
      <c r="D23" t="s">
        <v>1387</v>
      </c>
      <c r="E23">
        <v>25030</v>
      </c>
      <c r="F23">
        <v>8</v>
      </c>
    </row>
    <row r="24" spans="1:6" x14ac:dyDescent="0.35">
      <c r="A24" t="s">
        <v>367</v>
      </c>
      <c r="B24" t="s">
        <v>368</v>
      </c>
      <c r="C24" t="s">
        <v>1391</v>
      </c>
      <c r="D24" t="s">
        <v>1387</v>
      </c>
      <c r="E24">
        <v>10868</v>
      </c>
      <c r="F24">
        <v>4</v>
      </c>
    </row>
    <row r="25" spans="1:6" x14ac:dyDescent="0.35">
      <c r="A25" t="s">
        <v>189</v>
      </c>
      <c r="B25" t="s">
        <v>190</v>
      </c>
      <c r="C25" t="s">
        <v>1391</v>
      </c>
      <c r="D25" t="s">
        <v>1387</v>
      </c>
      <c r="E25">
        <v>11622</v>
      </c>
      <c r="F25">
        <v>4</v>
      </c>
    </row>
    <row r="26" spans="1:6" x14ac:dyDescent="0.35">
      <c r="A26" t="s">
        <v>339</v>
      </c>
      <c r="B26" t="s">
        <v>340</v>
      </c>
      <c r="C26" t="s">
        <v>1391</v>
      </c>
      <c r="D26" t="s">
        <v>1387</v>
      </c>
      <c r="E26">
        <v>14455</v>
      </c>
      <c r="F26">
        <v>5</v>
      </c>
    </row>
    <row r="27" spans="1:6" x14ac:dyDescent="0.35">
      <c r="A27" t="s">
        <v>201</v>
      </c>
      <c r="B27" t="s">
        <v>202</v>
      </c>
      <c r="C27" t="s">
        <v>1391</v>
      </c>
      <c r="D27" t="s">
        <v>1387</v>
      </c>
      <c r="E27">
        <v>3181</v>
      </c>
      <c r="F27">
        <v>1</v>
      </c>
    </row>
    <row r="28" spans="1:6" x14ac:dyDescent="0.35">
      <c r="A28" t="s">
        <v>347</v>
      </c>
      <c r="B28" t="s">
        <v>348</v>
      </c>
      <c r="C28" t="s">
        <v>1391</v>
      </c>
      <c r="D28" t="s">
        <v>1387</v>
      </c>
      <c r="E28">
        <v>2046</v>
      </c>
      <c r="F28">
        <v>1</v>
      </c>
    </row>
    <row r="29" spans="1:6" x14ac:dyDescent="0.35">
      <c r="A29" t="s">
        <v>299</v>
      </c>
      <c r="B29" t="s">
        <v>300</v>
      </c>
      <c r="C29" t="s">
        <v>1391</v>
      </c>
      <c r="D29" t="s">
        <v>1387</v>
      </c>
      <c r="E29">
        <v>13876</v>
      </c>
      <c r="F29">
        <v>5</v>
      </c>
    </row>
    <row r="30" spans="1:6" x14ac:dyDescent="0.35">
      <c r="A30" t="s">
        <v>193</v>
      </c>
      <c r="B30" t="s">
        <v>194</v>
      </c>
      <c r="C30" t="s">
        <v>1391</v>
      </c>
      <c r="D30" t="s">
        <v>1387</v>
      </c>
      <c r="E30">
        <v>7932</v>
      </c>
      <c r="F30">
        <v>3</v>
      </c>
    </row>
    <row r="31" spans="1:6" x14ac:dyDescent="0.35">
      <c r="A31" t="s">
        <v>231</v>
      </c>
      <c r="B31" t="s">
        <v>232</v>
      </c>
      <c r="C31" t="s">
        <v>1391</v>
      </c>
      <c r="D31" t="s">
        <v>1387</v>
      </c>
      <c r="E31">
        <v>2111</v>
      </c>
      <c r="F31">
        <v>1</v>
      </c>
    </row>
    <row r="32" spans="1:6" x14ac:dyDescent="0.35">
      <c r="A32" t="s">
        <v>297</v>
      </c>
      <c r="B32" t="s">
        <v>298</v>
      </c>
      <c r="C32" t="s">
        <v>1391</v>
      </c>
      <c r="D32" t="s">
        <v>1387</v>
      </c>
      <c r="E32">
        <v>18546</v>
      </c>
      <c r="F32">
        <v>6</v>
      </c>
    </row>
    <row r="33" spans="1:6" x14ac:dyDescent="0.35">
      <c r="A33" t="s">
        <v>273</v>
      </c>
      <c r="B33" t="s">
        <v>274</v>
      </c>
      <c r="C33" t="s">
        <v>1391</v>
      </c>
      <c r="D33" t="s">
        <v>1387</v>
      </c>
      <c r="E33">
        <v>5143</v>
      </c>
      <c r="F33">
        <v>2</v>
      </c>
    </row>
    <row r="34" spans="1:6" x14ac:dyDescent="0.35">
      <c r="A34" t="s">
        <v>227</v>
      </c>
      <c r="B34" t="s">
        <v>228</v>
      </c>
      <c r="C34" t="s">
        <v>1391</v>
      </c>
      <c r="D34" t="s">
        <v>1387</v>
      </c>
      <c r="E34">
        <v>5413</v>
      </c>
      <c r="F34">
        <v>2</v>
      </c>
    </row>
    <row r="35" spans="1:6" x14ac:dyDescent="0.35">
      <c r="A35" t="s">
        <v>349</v>
      </c>
      <c r="B35" t="s">
        <v>350</v>
      </c>
      <c r="C35" t="s">
        <v>1391</v>
      </c>
      <c r="D35" t="s">
        <v>1387</v>
      </c>
      <c r="E35">
        <v>13163</v>
      </c>
      <c r="F35">
        <v>4</v>
      </c>
    </row>
    <row r="36" spans="1:6" x14ac:dyDescent="0.35">
      <c r="A36" t="s">
        <v>154</v>
      </c>
      <c r="B36" t="s">
        <v>155</v>
      </c>
      <c r="C36" t="s">
        <v>1391</v>
      </c>
      <c r="D36" t="s">
        <v>1387</v>
      </c>
      <c r="E36">
        <v>17413</v>
      </c>
      <c r="F36">
        <v>6</v>
      </c>
    </row>
    <row r="37" spans="1:6" x14ac:dyDescent="0.35">
      <c r="A37" t="s">
        <v>156</v>
      </c>
      <c r="B37" t="s">
        <v>157</v>
      </c>
      <c r="C37" t="s">
        <v>1391</v>
      </c>
      <c r="D37" t="s">
        <v>1387</v>
      </c>
      <c r="E37">
        <v>30625</v>
      </c>
      <c r="F37">
        <v>10</v>
      </c>
    </row>
    <row r="38" spans="1:6" x14ac:dyDescent="0.35">
      <c r="A38" t="s">
        <v>74</v>
      </c>
      <c r="B38" t="s">
        <v>75</v>
      </c>
      <c r="C38" t="s">
        <v>1391</v>
      </c>
      <c r="D38" t="s">
        <v>1387</v>
      </c>
      <c r="E38">
        <v>18562</v>
      </c>
      <c r="F38">
        <v>6</v>
      </c>
    </row>
    <row r="39" spans="1:6" x14ac:dyDescent="0.35">
      <c r="A39" t="s">
        <v>335</v>
      </c>
      <c r="B39" t="s">
        <v>336</v>
      </c>
      <c r="C39" t="s">
        <v>1391</v>
      </c>
      <c r="D39" t="s">
        <v>1387</v>
      </c>
      <c r="E39">
        <v>16301</v>
      </c>
      <c r="F39">
        <v>5</v>
      </c>
    </row>
    <row r="40" spans="1:6" x14ac:dyDescent="0.35">
      <c r="A40" t="s">
        <v>128</v>
      </c>
      <c r="B40" t="s">
        <v>129</v>
      </c>
      <c r="C40" t="s">
        <v>1391</v>
      </c>
      <c r="D40" t="s">
        <v>1387</v>
      </c>
      <c r="E40">
        <v>16560</v>
      </c>
      <c r="F40">
        <v>5</v>
      </c>
    </row>
    <row r="41" spans="1:6" x14ac:dyDescent="0.35">
      <c r="A41" t="s">
        <v>167</v>
      </c>
      <c r="B41" t="s">
        <v>168</v>
      </c>
      <c r="C41" t="s">
        <v>1391</v>
      </c>
      <c r="D41" t="s">
        <v>1387</v>
      </c>
      <c r="E41">
        <v>10936</v>
      </c>
      <c r="F41">
        <v>4</v>
      </c>
    </row>
    <row r="42" spans="1:6" x14ac:dyDescent="0.35">
      <c r="A42" t="s">
        <v>77</v>
      </c>
      <c r="B42" t="s">
        <v>78</v>
      </c>
      <c r="C42" t="s">
        <v>1391</v>
      </c>
      <c r="D42" t="s">
        <v>1387</v>
      </c>
      <c r="E42">
        <v>11470</v>
      </c>
      <c r="F42">
        <v>4</v>
      </c>
    </row>
    <row r="43" spans="1:6" x14ac:dyDescent="0.35">
      <c r="A43" t="s">
        <v>65</v>
      </c>
      <c r="B43" t="s">
        <v>66</v>
      </c>
      <c r="C43" t="s">
        <v>1391</v>
      </c>
      <c r="D43" t="s">
        <v>1387</v>
      </c>
      <c r="E43">
        <v>3263</v>
      </c>
      <c r="F43">
        <v>1</v>
      </c>
    </row>
    <row r="44" spans="1:6" x14ac:dyDescent="0.35">
      <c r="A44" t="s">
        <v>235</v>
      </c>
      <c r="B44" t="s">
        <v>236</v>
      </c>
      <c r="C44" t="s">
        <v>1391</v>
      </c>
      <c r="D44" t="s">
        <v>1387</v>
      </c>
      <c r="E44">
        <v>2878</v>
      </c>
      <c r="F44">
        <v>1</v>
      </c>
    </row>
    <row r="45" spans="1:6" x14ac:dyDescent="0.35">
      <c r="A45" t="s">
        <v>195</v>
      </c>
      <c r="B45" t="s">
        <v>196</v>
      </c>
      <c r="C45" t="s">
        <v>1391</v>
      </c>
      <c r="D45" t="s">
        <v>1387</v>
      </c>
      <c r="E45">
        <v>706</v>
      </c>
      <c r="F45">
        <v>1</v>
      </c>
    </row>
    <row r="46" spans="1:6" x14ac:dyDescent="0.35">
      <c r="A46" t="s">
        <v>98</v>
      </c>
      <c r="B46" t="s">
        <v>99</v>
      </c>
      <c r="C46" t="s">
        <v>1391</v>
      </c>
      <c r="D46" t="s">
        <v>1387</v>
      </c>
      <c r="E46">
        <v>13554</v>
      </c>
      <c r="F46">
        <v>5</v>
      </c>
    </row>
    <row r="47" spans="1:6" x14ac:dyDescent="0.35">
      <c r="A47" t="s">
        <v>263</v>
      </c>
      <c r="B47" t="s">
        <v>264</v>
      </c>
      <c r="C47" t="s">
        <v>1391</v>
      </c>
      <c r="D47" t="s">
        <v>1387</v>
      </c>
      <c r="E47">
        <v>9233</v>
      </c>
      <c r="F47">
        <v>3</v>
      </c>
    </row>
    <row r="48" spans="1:6" x14ac:dyDescent="0.35">
      <c r="A48" t="s">
        <v>108</v>
      </c>
      <c r="B48" t="s">
        <v>109</v>
      </c>
      <c r="C48" t="s">
        <v>1391</v>
      </c>
      <c r="D48" t="s">
        <v>1387</v>
      </c>
      <c r="E48">
        <v>26604</v>
      </c>
      <c r="F48">
        <v>8</v>
      </c>
    </row>
    <row r="49" spans="1:6" x14ac:dyDescent="0.35">
      <c r="A49" t="s">
        <v>145</v>
      </c>
      <c r="B49" t="s">
        <v>146</v>
      </c>
      <c r="C49" t="s">
        <v>1391</v>
      </c>
      <c r="D49" t="s">
        <v>1387</v>
      </c>
      <c r="E49">
        <v>10142</v>
      </c>
      <c r="F49">
        <v>4</v>
      </c>
    </row>
    <row r="50" spans="1:6" x14ac:dyDescent="0.35">
      <c r="A50" t="s">
        <v>257</v>
      </c>
      <c r="B50" t="s">
        <v>258</v>
      </c>
      <c r="C50" t="s">
        <v>1391</v>
      </c>
      <c r="D50" t="s">
        <v>1387</v>
      </c>
      <c r="E50">
        <v>13681</v>
      </c>
      <c r="F50">
        <v>5</v>
      </c>
    </row>
    <row r="51" spans="1:6" x14ac:dyDescent="0.35">
      <c r="A51" t="s">
        <v>213</v>
      </c>
      <c r="B51" t="s">
        <v>214</v>
      </c>
      <c r="C51" t="s">
        <v>1391</v>
      </c>
      <c r="D51" t="s">
        <v>1387</v>
      </c>
      <c r="E51">
        <v>8250</v>
      </c>
      <c r="F51">
        <v>3</v>
      </c>
    </row>
    <row r="52" spans="1:6" x14ac:dyDescent="0.35">
      <c r="A52" t="s">
        <v>182</v>
      </c>
      <c r="B52" t="s">
        <v>183</v>
      </c>
      <c r="C52" t="s">
        <v>1391</v>
      </c>
      <c r="D52" t="s">
        <v>1387</v>
      </c>
      <c r="E52">
        <v>4757</v>
      </c>
      <c r="F52">
        <v>2</v>
      </c>
    </row>
    <row r="53" spans="1:6" x14ac:dyDescent="0.35">
      <c r="A53" t="s">
        <v>229</v>
      </c>
      <c r="B53" t="s">
        <v>230</v>
      </c>
      <c r="C53" t="s">
        <v>1391</v>
      </c>
      <c r="D53" t="s">
        <v>1387</v>
      </c>
      <c r="E53">
        <v>18165</v>
      </c>
      <c r="F53">
        <v>6</v>
      </c>
    </row>
    <row r="54" spans="1:6" x14ac:dyDescent="0.35">
      <c r="A54" t="s">
        <v>211</v>
      </c>
      <c r="B54" t="s">
        <v>212</v>
      </c>
      <c r="C54" t="s">
        <v>1391</v>
      </c>
      <c r="D54" t="s">
        <v>1387</v>
      </c>
      <c r="E54">
        <v>17127</v>
      </c>
      <c r="F54">
        <v>6</v>
      </c>
    </row>
    <row r="55" spans="1:6" x14ac:dyDescent="0.35">
      <c r="A55" t="s">
        <v>313</v>
      </c>
      <c r="B55" t="s">
        <v>314</v>
      </c>
      <c r="C55" t="s">
        <v>1391</v>
      </c>
      <c r="D55" t="s">
        <v>1387</v>
      </c>
      <c r="E55">
        <v>21888</v>
      </c>
      <c r="F55">
        <v>7</v>
      </c>
    </row>
    <row r="56" spans="1:6" x14ac:dyDescent="0.35">
      <c r="A56" t="s">
        <v>175</v>
      </c>
      <c r="B56" t="s">
        <v>176</v>
      </c>
      <c r="C56" t="s">
        <v>1391</v>
      </c>
      <c r="D56" t="s">
        <v>1387</v>
      </c>
      <c r="E56">
        <v>30180</v>
      </c>
      <c r="F56">
        <v>9</v>
      </c>
    </row>
    <row r="57" spans="1:6" x14ac:dyDescent="0.35">
      <c r="A57" t="s">
        <v>84</v>
      </c>
      <c r="B57" t="s">
        <v>85</v>
      </c>
      <c r="C57" t="s">
        <v>1391</v>
      </c>
      <c r="D57" t="s">
        <v>1387</v>
      </c>
      <c r="E57">
        <v>27454</v>
      </c>
      <c r="F57">
        <v>9</v>
      </c>
    </row>
    <row r="58" spans="1:6" x14ac:dyDescent="0.35">
      <c r="A58" t="s">
        <v>204</v>
      </c>
      <c r="B58" t="s">
        <v>205</v>
      </c>
      <c r="C58" t="s">
        <v>1391</v>
      </c>
      <c r="D58" t="s">
        <v>1387</v>
      </c>
      <c r="E58">
        <v>18205</v>
      </c>
      <c r="F58">
        <v>6</v>
      </c>
    </row>
    <row r="59" spans="1:6" x14ac:dyDescent="0.35">
      <c r="A59" t="s">
        <v>221</v>
      </c>
      <c r="B59" t="s">
        <v>222</v>
      </c>
      <c r="C59" t="s">
        <v>1391</v>
      </c>
      <c r="D59" t="s">
        <v>1387</v>
      </c>
      <c r="E59">
        <v>3814</v>
      </c>
      <c r="F59">
        <v>2</v>
      </c>
    </row>
    <row r="60" spans="1:6" x14ac:dyDescent="0.35">
      <c r="A60" t="s">
        <v>93</v>
      </c>
      <c r="B60" t="s">
        <v>94</v>
      </c>
      <c r="C60" t="s">
        <v>1391</v>
      </c>
      <c r="D60" t="s">
        <v>1387</v>
      </c>
      <c r="E60">
        <v>25210</v>
      </c>
      <c r="F60">
        <v>8</v>
      </c>
    </row>
    <row r="61" spans="1:6" x14ac:dyDescent="0.35">
      <c r="A61" t="s">
        <v>116</v>
      </c>
      <c r="B61" t="s">
        <v>117</v>
      </c>
      <c r="C61" t="s">
        <v>1391</v>
      </c>
      <c r="D61" t="s">
        <v>1387</v>
      </c>
      <c r="E61">
        <v>29923</v>
      </c>
      <c r="F61">
        <v>9</v>
      </c>
    </row>
    <row r="62" spans="1:6" x14ac:dyDescent="0.35">
      <c r="A62" t="s">
        <v>100</v>
      </c>
      <c r="B62" t="s">
        <v>101</v>
      </c>
      <c r="C62" t="s">
        <v>1391</v>
      </c>
      <c r="D62" t="s">
        <v>1387</v>
      </c>
      <c r="E62">
        <v>4909</v>
      </c>
      <c r="F62">
        <v>2</v>
      </c>
    </row>
    <row r="63" spans="1:6" x14ac:dyDescent="0.35">
      <c r="A63" t="s">
        <v>381</v>
      </c>
      <c r="B63" t="s">
        <v>382</v>
      </c>
      <c r="C63" t="s">
        <v>1391</v>
      </c>
      <c r="D63" t="s">
        <v>1387</v>
      </c>
      <c r="E63">
        <v>5688</v>
      </c>
      <c r="F63">
        <v>2</v>
      </c>
    </row>
    <row r="64" spans="1:6" x14ac:dyDescent="0.35">
      <c r="A64" t="s">
        <v>136</v>
      </c>
      <c r="B64" t="s">
        <v>137</v>
      </c>
      <c r="C64" t="s">
        <v>1391</v>
      </c>
      <c r="D64" t="s">
        <v>1387</v>
      </c>
      <c r="E64">
        <v>2676</v>
      </c>
      <c r="F64">
        <v>1</v>
      </c>
    </row>
    <row r="65" spans="1:6" x14ac:dyDescent="0.35">
      <c r="A65" t="s">
        <v>161</v>
      </c>
      <c r="B65" t="s">
        <v>162</v>
      </c>
      <c r="C65" t="s">
        <v>1391</v>
      </c>
      <c r="D65" t="s">
        <v>1387</v>
      </c>
      <c r="E65">
        <v>4771</v>
      </c>
      <c r="F65">
        <v>2</v>
      </c>
    </row>
    <row r="66" spans="1:6" x14ac:dyDescent="0.35">
      <c r="A66" t="s">
        <v>247</v>
      </c>
      <c r="B66" t="s">
        <v>248</v>
      </c>
      <c r="C66" t="s">
        <v>1391</v>
      </c>
      <c r="D66" t="s">
        <v>1387</v>
      </c>
      <c r="E66">
        <v>19118</v>
      </c>
      <c r="F66">
        <v>6</v>
      </c>
    </row>
    <row r="67" spans="1:6" x14ac:dyDescent="0.35">
      <c r="A67" t="s">
        <v>239</v>
      </c>
      <c r="B67" t="s">
        <v>240</v>
      </c>
      <c r="C67" t="s">
        <v>1391</v>
      </c>
      <c r="D67" t="s">
        <v>1387</v>
      </c>
      <c r="E67">
        <v>8121</v>
      </c>
      <c r="F67">
        <v>3</v>
      </c>
    </row>
    <row r="68" spans="1:6" x14ac:dyDescent="0.35">
      <c r="A68" t="s">
        <v>373</v>
      </c>
      <c r="B68" t="s">
        <v>374</v>
      </c>
      <c r="C68" t="s">
        <v>1391</v>
      </c>
      <c r="D68" t="s">
        <v>1387</v>
      </c>
      <c r="E68">
        <v>3721</v>
      </c>
      <c r="F68">
        <v>2</v>
      </c>
    </row>
    <row r="69" spans="1:6" x14ac:dyDescent="0.35">
      <c r="A69" t="s">
        <v>375</v>
      </c>
      <c r="B69" t="s">
        <v>376</v>
      </c>
      <c r="C69" t="s">
        <v>1391</v>
      </c>
      <c r="D69" t="s">
        <v>1387</v>
      </c>
      <c r="E69">
        <v>12078</v>
      </c>
      <c r="F69">
        <v>4</v>
      </c>
    </row>
    <row r="70" spans="1:6" x14ac:dyDescent="0.35">
      <c r="A70" t="s">
        <v>271</v>
      </c>
      <c r="B70" t="s">
        <v>272</v>
      </c>
      <c r="C70" t="s">
        <v>1391</v>
      </c>
      <c r="D70" t="s">
        <v>1387</v>
      </c>
      <c r="E70">
        <v>5144</v>
      </c>
      <c r="F70">
        <v>2</v>
      </c>
    </row>
    <row r="71" spans="1:6" x14ac:dyDescent="0.35">
      <c r="A71" t="s">
        <v>217</v>
      </c>
      <c r="B71" t="s">
        <v>218</v>
      </c>
      <c r="C71" t="s">
        <v>1391</v>
      </c>
      <c r="D71" t="s">
        <v>1387</v>
      </c>
      <c r="E71">
        <v>984</v>
      </c>
      <c r="F71">
        <v>1</v>
      </c>
    </row>
    <row r="72" spans="1:6" x14ac:dyDescent="0.35">
      <c r="A72" t="s">
        <v>112</v>
      </c>
      <c r="B72" t="s">
        <v>113</v>
      </c>
      <c r="C72" t="s">
        <v>1391</v>
      </c>
      <c r="D72" t="s">
        <v>1387</v>
      </c>
      <c r="E72">
        <v>27247</v>
      </c>
      <c r="F72">
        <v>9</v>
      </c>
    </row>
    <row r="73" spans="1:6" x14ac:dyDescent="0.35">
      <c r="A73" t="s">
        <v>79</v>
      </c>
      <c r="B73" t="s">
        <v>80</v>
      </c>
      <c r="C73" t="s">
        <v>1391</v>
      </c>
      <c r="D73" t="s">
        <v>1387</v>
      </c>
      <c r="E73">
        <v>31441</v>
      </c>
      <c r="F73">
        <v>10</v>
      </c>
    </row>
    <row r="74" spans="1:6" x14ac:dyDescent="0.35">
      <c r="A74" t="s">
        <v>279</v>
      </c>
      <c r="B74" t="s">
        <v>280</v>
      </c>
      <c r="C74" t="s">
        <v>1391</v>
      </c>
      <c r="D74" t="s">
        <v>1387</v>
      </c>
      <c r="E74">
        <v>21570</v>
      </c>
      <c r="F74">
        <v>7</v>
      </c>
    </row>
    <row r="75" spans="1:6" x14ac:dyDescent="0.35">
      <c r="A75" t="s">
        <v>241</v>
      </c>
      <c r="B75" t="s">
        <v>242</v>
      </c>
      <c r="C75" t="s">
        <v>1391</v>
      </c>
      <c r="D75" t="s">
        <v>1387</v>
      </c>
      <c r="E75">
        <v>27966</v>
      </c>
      <c r="F75">
        <v>9</v>
      </c>
    </row>
    <row r="76" spans="1:6" x14ac:dyDescent="0.35">
      <c r="A76" t="s">
        <v>233</v>
      </c>
      <c r="B76" t="s">
        <v>234</v>
      </c>
      <c r="C76" t="s">
        <v>1391</v>
      </c>
      <c r="D76" t="s">
        <v>1387</v>
      </c>
      <c r="E76">
        <v>26782</v>
      </c>
      <c r="F76">
        <v>8</v>
      </c>
    </row>
    <row r="77" spans="1:6" x14ac:dyDescent="0.35">
      <c r="A77" t="s">
        <v>68</v>
      </c>
      <c r="B77" t="s">
        <v>69</v>
      </c>
      <c r="C77" t="s">
        <v>1391</v>
      </c>
      <c r="D77" t="s">
        <v>1387</v>
      </c>
      <c r="E77">
        <v>29805</v>
      </c>
      <c r="F77">
        <v>9</v>
      </c>
    </row>
    <row r="78" spans="1:6" x14ac:dyDescent="0.35">
      <c r="A78" t="s">
        <v>251</v>
      </c>
      <c r="B78" t="s">
        <v>252</v>
      </c>
      <c r="C78" t="s">
        <v>1391</v>
      </c>
      <c r="D78" t="s">
        <v>1387</v>
      </c>
      <c r="E78">
        <v>31117</v>
      </c>
      <c r="F78">
        <v>10</v>
      </c>
    </row>
    <row r="79" spans="1:6" x14ac:dyDescent="0.35">
      <c r="A79" t="s">
        <v>259</v>
      </c>
      <c r="B79" t="s">
        <v>260</v>
      </c>
      <c r="C79" t="s">
        <v>1391</v>
      </c>
      <c r="D79" t="s">
        <v>1387</v>
      </c>
      <c r="E79">
        <v>26158</v>
      </c>
      <c r="F79">
        <v>8</v>
      </c>
    </row>
    <row r="80" spans="1:6" x14ac:dyDescent="0.35">
      <c r="A80" t="s">
        <v>285</v>
      </c>
      <c r="B80" t="s">
        <v>286</v>
      </c>
      <c r="C80" t="s">
        <v>1391</v>
      </c>
      <c r="D80" t="s">
        <v>1387</v>
      </c>
      <c r="E80">
        <v>27769</v>
      </c>
      <c r="F80">
        <v>9</v>
      </c>
    </row>
    <row r="81" spans="1:6" x14ac:dyDescent="0.35">
      <c r="A81" t="s">
        <v>130</v>
      </c>
      <c r="B81" t="s">
        <v>131</v>
      </c>
      <c r="C81" t="s">
        <v>1391</v>
      </c>
      <c r="D81" t="s">
        <v>1387</v>
      </c>
      <c r="E81">
        <v>31551</v>
      </c>
      <c r="F81">
        <v>10</v>
      </c>
    </row>
    <row r="82" spans="1:6" x14ac:dyDescent="0.35">
      <c r="A82" t="s">
        <v>303</v>
      </c>
      <c r="B82" t="s">
        <v>304</v>
      </c>
      <c r="C82" t="s">
        <v>1391</v>
      </c>
      <c r="D82" t="s">
        <v>1387</v>
      </c>
      <c r="E82">
        <v>26560</v>
      </c>
      <c r="F82">
        <v>8</v>
      </c>
    </row>
    <row r="83" spans="1:6" x14ac:dyDescent="0.35">
      <c r="A83" t="s">
        <v>395</v>
      </c>
      <c r="B83" t="s">
        <v>396</v>
      </c>
      <c r="C83" t="s">
        <v>1391</v>
      </c>
      <c r="D83" t="s">
        <v>1387</v>
      </c>
      <c r="E83">
        <v>22080</v>
      </c>
      <c r="F83">
        <v>7</v>
      </c>
    </row>
    <row r="84" spans="1:6" x14ac:dyDescent="0.35">
      <c r="A84" t="s">
        <v>269</v>
      </c>
      <c r="B84" t="s">
        <v>270</v>
      </c>
      <c r="C84" t="s">
        <v>1391</v>
      </c>
      <c r="D84" t="s">
        <v>1387</v>
      </c>
      <c r="E84">
        <v>24270</v>
      </c>
      <c r="F84">
        <v>8</v>
      </c>
    </row>
    <row r="85" spans="1:6" x14ac:dyDescent="0.35">
      <c r="A85" t="s">
        <v>377</v>
      </c>
      <c r="B85" t="s">
        <v>378</v>
      </c>
      <c r="C85" t="s">
        <v>1391</v>
      </c>
      <c r="D85" t="s">
        <v>1387</v>
      </c>
      <c r="E85">
        <v>17709</v>
      </c>
      <c r="F85">
        <v>6</v>
      </c>
    </row>
    <row r="86" spans="1:6" x14ac:dyDescent="0.35">
      <c r="A86" t="s">
        <v>371</v>
      </c>
      <c r="B86" t="s">
        <v>372</v>
      </c>
      <c r="C86" t="s">
        <v>1391</v>
      </c>
      <c r="D86" t="s">
        <v>1387</v>
      </c>
      <c r="E86">
        <v>27271</v>
      </c>
      <c r="F86">
        <v>9</v>
      </c>
    </row>
    <row r="87" spans="1:6" x14ac:dyDescent="0.35">
      <c r="A87" t="s">
        <v>309</v>
      </c>
      <c r="B87" t="s">
        <v>310</v>
      </c>
      <c r="C87" t="s">
        <v>1391</v>
      </c>
      <c r="D87" t="s">
        <v>1387</v>
      </c>
      <c r="E87">
        <v>22242</v>
      </c>
      <c r="F87">
        <v>7</v>
      </c>
    </row>
    <row r="88" spans="1:6" x14ac:dyDescent="0.35">
      <c r="A88" t="s">
        <v>140</v>
      </c>
      <c r="B88" t="s">
        <v>141</v>
      </c>
      <c r="C88" t="s">
        <v>1391</v>
      </c>
      <c r="D88" t="s">
        <v>1387</v>
      </c>
      <c r="E88">
        <v>30144</v>
      </c>
      <c r="F88">
        <v>9</v>
      </c>
    </row>
    <row r="89" spans="1:6" x14ac:dyDescent="0.35">
      <c r="A89" t="s">
        <v>169</v>
      </c>
      <c r="B89" t="s">
        <v>170</v>
      </c>
      <c r="C89" t="s">
        <v>1391</v>
      </c>
      <c r="D89" t="s">
        <v>1387</v>
      </c>
      <c r="E89">
        <v>23740</v>
      </c>
      <c r="F89">
        <v>8</v>
      </c>
    </row>
    <row r="90" spans="1:6" x14ac:dyDescent="0.35">
      <c r="A90" t="s">
        <v>293</v>
      </c>
      <c r="B90" t="s">
        <v>294</v>
      </c>
      <c r="C90" t="s">
        <v>1391</v>
      </c>
      <c r="D90" t="s">
        <v>1387</v>
      </c>
      <c r="E90">
        <v>29456</v>
      </c>
      <c r="F90">
        <v>9</v>
      </c>
    </row>
    <row r="91" spans="1:6" x14ac:dyDescent="0.35">
      <c r="A91" t="s">
        <v>265</v>
      </c>
      <c r="B91" t="s">
        <v>266</v>
      </c>
      <c r="C91" t="s">
        <v>1391</v>
      </c>
      <c r="D91" t="s">
        <v>1387</v>
      </c>
      <c r="E91">
        <v>20439</v>
      </c>
      <c r="F91">
        <v>7</v>
      </c>
    </row>
    <row r="92" spans="1:6" x14ac:dyDescent="0.35">
      <c r="A92" t="s">
        <v>281</v>
      </c>
      <c r="B92" t="s">
        <v>282</v>
      </c>
      <c r="C92" t="s">
        <v>1391</v>
      </c>
      <c r="D92" t="s">
        <v>1387</v>
      </c>
      <c r="E92">
        <v>29023</v>
      </c>
      <c r="F92">
        <v>9</v>
      </c>
    </row>
    <row r="93" spans="1:6" x14ac:dyDescent="0.35">
      <c r="A93" t="s">
        <v>261</v>
      </c>
      <c r="B93" t="s">
        <v>262</v>
      </c>
      <c r="C93" t="s">
        <v>1391</v>
      </c>
      <c r="D93" t="s">
        <v>1387</v>
      </c>
      <c r="E93">
        <v>26062</v>
      </c>
      <c r="F93">
        <v>8</v>
      </c>
    </row>
    <row r="94" spans="1:6" x14ac:dyDescent="0.35">
      <c r="A94" t="s">
        <v>149</v>
      </c>
      <c r="B94" t="s">
        <v>150</v>
      </c>
      <c r="C94" t="s">
        <v>1391</v>
      </c>
      <c r="D94" t="s">
        <v>1387</v>
      </c>
      <c r="E94">
        <v>31848</v>
      </c>
      <c r="F94">
        <v>10</v>
      </c>
    </row>
    <row r="95" spans="1:6" x14ac:dyDescent="0.35">
      <c r="A95" t="s">
        <v>91</v>
      </c>
      <c r="B95" t="s">
        <v>92</v>
      </c>
      <c r="C95" t="s">
        <v>1391</v>
      </c>
      <c r="D95" t="s">
        <v>1387</v>
      </c>
      <c r="E95">
        <v>31027</v>
      </c>
      <c r="F95">
        <v>10</v>
      </c>
    </row>
    <row r="96" spans="1:6" x14ac:dyDescent="0.35">
      <c r="A96" t="s">
        <v>289</v>
      </c>
      <c r="B96" t="s">
        <v>290</v>
      </c>
      <c r="C96" t="s">
        <v>1391</v>
      </c>
      <c r="D96" t="s">
        <v>1387</v>
      </c>
      <c r="E96">
        <v>9453</v>
      </c>
      <c r="F96">
        <v>3</v>
      </c>
    </row>
    <row r="97" spans="1:6" x14ac:dyDescent="0.35">
      <c r="A97" t="s">
        <v>321</v>
      </c>
      <c r="B97" t="s">
        <v>322</v>
      </c>
      <c r="C97" t="s">
        <v>1391</v>
      </c>
      <c r="D97" t="s">
        <v>1387</v>
      </c>
      <c r="E97">
        <v>5082</v>
      </c>
      <c r="F97">
        <v>2</v>
      </c>
    </row>
    <row r="98" spans="1:6" x14ac:dyDescent="0.35">
      <c r="A98" t="s">
        <v>363</v>
      </c>
      <c r="B98" t="s">
        <v>364</v>
      </c>
      <c r="C98" t="s">
        <v>1391</v>
      </c>
      <c r="D98" t="s">
        <v>1387</v>
      </c>
      <c r="E98">
        <v>10553</v>
      </c>
      <c r="F98">
        <v>4</v>
      </c>
    </row>
    <row r="99" spans="1:6" x14ac:dyDescent="0.35">
      <c r="A99" t="s">
        <v>317</v>
      </c>
      <c r="B99" t="s">
        <v>318</v>
      </c>
      <c r="C99" t="s">
        <v>1391</v>
      </c>
      <c r="D99" t="s">
        <v>1387</v>
      </c>
      <c r="E99">
        <v>8828</v>
      </c>
      <c r="F99">
        <v>3</v>
      </c>
    </row>
    <row r="100" spans="1:6" x14ac:dyDescent="0.35">
      <c r="A100" t="s">
        <v>385</v>
      </c>
      <c r="B100" t="s">
        <v>386</v>
      </c>
      <c r="C100" t="s">
        <v>1391</v>
      </c>
      <c r="D100" t="s">
        <v>1387</v>
      </c>
      <c r="E100">
        <v>8924</v>
      </c>
      <c r="F100">
        <v>3</v>
      </c>
    </row>
    <row r="101" spans="1:6" x14ac:dyDescent="0.35">
      <c r="A101" t="s">
        <v>165</v>
      </c>
      <c r="B101" t="s">
        <v>166</v>
      </c>
      <c r="C101" t="s">
        <v>1391</v>
      </c>
      <c r="D101" t="s">
        <v>1387</v>
      </c>
      <c r="E101">
        <v>4755</v>
      </c>
      <c r="F101">
        <v>2</v>
      </c>
    </row>
    <row r="102" spans="1:6" x14ac:dyDescent="0.35">
      <c r="A102" t="s">
        <v>323</v>
      </c>
      <c r="B102" t="s">
        <v>324</v>
      </c>
      <c r="C102" t="s">
        <v>1391</v>
      </c>
      <c r="D102" t="s">
        <v>1387</v>
      </c>
      <c r="E102">
        <v>13325</v>
      </c>
      <c r="F102">
        <v>4</v>
      </c>
    </row>
    <row r="103" spans="1:6" x14ac:dyDescent="0.35">
      <c r="A103" t="s">
        <v>325</v>
      </c>
      <c r="B103" t="s">
        <v>326</v>
      </c>
      <c r="C103" t="s">
        <v>1391</v>
      </c>
      <c r="D103" t="s">
        <v>1387</v>
      </c>
      <c r="E103">
        <v>4457</v>
      </c>
      <c r="F103">
        <v>2</v>
      </c>
    </row>
    <row r="104" spans="1:6" x14ac:dyDescent="0.35">
      <c r="A104" t="s">
        <v>158</v>
      </c>
      <c r="B104" t="s">
        <v>159</v>
      </c>
      <c r="C104" t="s">
        <v>1391</v>
      </c>
      <c r="D104" t="s">
        <v>1387</v>
      </c>
      <c r="E104">
        <v>13774</v>
      </c>
      <c r="F104">
        <v>5</v>
      </c>
    </row>
    <row r="105" spans="1:6" x14ac:dyDescent="0.35">
      <c r="A105" t="s">
        <v>267</v>
      </c>
      <c r="B105" t="s">
        <v>268</v>
      </c>
      <c r="C105" t="s">
        <v>1391</v>
      </c>
      <c r="D105" t="s">
        <v>1387</v>
      </c>
      <c r="E105">
        <v>8680</v>
      </c>
      <c r="F105">
        <v>3</v>
      </c>
    </row>
    <row r="106" spans="1:6" x14ac:dyDescent="0.35">
      <c r="A106" t="s">
        <v>361</v>
      </c>
      <c r="B106" t="s">
        <v>362</v>
      </c>
      <c r="C106" t="s">
        <v>1391</v>
      </c>
      <c r="D106" t="s">
        <v>1387</v>
      </c>
      <c r="E106">
        <v>7643</v>
      </c>
      <c r="F106">
        <v>3</v>
      </c>
    </row>
    <row r="107" spans="1:6" x14ac:dyDescent="0.35">
      <c r="A107" t="s">
        <v>163</v>
      </c>
      <c r="B107" t="s">
        <v>164</v>
      </c>
      <c r="C107" t="s">
        <v>1391</v>
      </c>
      <c r="D107" t="s">
        <v>1387</v>
      </c>
      <c r="E107">
        <v>27393</v>
      </c>
      <c r="F107">
        <v>9</v>
      </c>
    </row>
    <row r="108" spans="1:6" x14ac:dyDescent="0.35">
      <c r="A108" t="s">
        <v>393</v>
      </c>
      <c r="B108" t="s">
        <v>394</v>
      </c>
      <c r="C108" t="s">
        <v>1391</v>
      </c>
      <c r="D108" t="s">
        <v>1387</v>
      </c>
      <c r="E108">
        <v>23593</v>
      </c>
      <c r="F108">
        <v>7</v>
      </c>
    </row>
    <row r="109" spans="1:6" x14ac:dyDescent="0.35">
      <c r="A109" t="s">
        <v>291</v>
      </c>
      <c r="B109" t="s">
        <v>292</v>
      </c>
      <c r="C109" t="s">
        <v>1391</v>
      </c>
      <c r="D109" t="s">
        <v>1387</v>
      </c>
      <c r="E109">
        <v>7278</v>
      </c>
      <c r="F109">
        <v>3</v>
      </c>
    </row>
    <row r="110" spans="1:6" x14ac:dyDescent="0.35">
      <c r="A110" t="s">
        <v>337</v>
      </c>
      <c r="B110" t="s">
        <v>338</v>
      </c>
      <c r="C110" t="s">
        <v>1391</v>
      </c>
      <c r="D110" t="s">
        <v>1387</v>
      </c>
      <c r="E110">
        <v>24406</v>
      </c>
      <c r="F110">
        <v>8</v>
      </c>
    </row>
    <row r="111" spans="1:6" x14ac:dyDescent="0.35">
      <c r="A111" t="s">
        <v>186</v>
      </c>
      <c r="B111" t="s">
        <v>187</v>
      </c>
      <c r="C111" t="s">
        <v>1391</v>
      </c>
      <c r="D111" t="s">
        <v>1387</v>
      </c>
      <c r="E111">
        <v>19563</v>
      </c>
      <c r="F111">
        <v>6</v>
      </c>
    </row>
    <row r="112" spans="1:6" x14ac:dyDescent="0.35">
      <c r="A112" t="s">
        <v>184</v>
      </c>
      <c r="B112" t="s">
        <v>185</v>
      </c>
      <c r="C112" t="s">
        <v>1391</v>
      </c>
      <c r="D112" t="s">
        <v>1387</v>
      </c>
      <c r="E112">
        <v>15464</v>
      </c>
      <c r="F112">
        <v>5</v>
      </c>
    </row>
    <row r="113" spans="1:6" x14ac:dyDescent="0.35">
      <c r="A113" t="s">
        <v>82</v>
      </c>
      <c r="B113" t="s">
        <v>83</v>
      </c>
      <c r="C113" t="s">
        <v>1391</v>
      </c>
      <c r="D113" t="s">
        <v>1387</v>
      </c>
      <c r="E113">
        <v>7671</v>
      </c>
      <c r="F113">
        <v>3</v>
      </c>
    </row>
    <row r="114" spans="1:6" x14ac:dyDescent="0.35">
      <c r="A114" t="s">
        <v>191</v>
      </c>
      <c r="B114" t="s">
        <v>192</v>
      </c>
      <c r="C114" t="s">
        <v>1391</v>
      </c>
      <c r="D114" t="s">
        <v>1387</v>
      </c>
      <c r="E114">
        <v>20108</v>
      </c>
      <c r="F114">
        <v>6</v>
      </c>
    </row>
    <row r="115" spans="1:6" x14ac:dyDescent="0.35">
      <c r="A115" t="s">
        <v>71</v>
      </c>
      <c r="B115" t="s">
        <v>72</v>
      </c>
      <c r="C115" t="s">
        <v>1391</v>
      </c>
      <c r="D115" t="s">
        <v>1387</v>
      </c>
      <c r="E115">
        <v>10613</v>
      </c>
      <c r="F115">
        <v>4</v>
      </c>
    </row>
    <row r="116" spans="1:6" x14ac:dyDescent="0.35">
      <c r="A116" t="s">
        <v>223</v>
      </c>
      <c r="B116" t="s">
        <v>224</v>
      </c>
      <c r="C116" t="s">
        <v>1391</v>
      </c>
      <c r="D116" t="s">
        <v>1387</v>
      </c>
      <c r="E116">
        <v>12787</v>
      </c>
      <c r="F116">
        <v>4</v>
      </c>
    </row>
    <row r="117" spans="1:6" x14ac:dyDescent="0.35">
      <c r="A117" t="s">
        <v>407</v>
      </c>
      <c r="B117" t="s">
        <v>408</v>
      </c>
      <c r="C117" t="s">
        <v>1391</v>
      </c>
      <c r="D117" t="s">
        <v>1387</v>
      </c>
      <c r="E117">
        <v>13240</v>
      </c>
      <c r="F117">
        <v>4</v>
      </c>
    </row>
    <row r="118" spans="1:6" x14ac:dyDescent="0.35">
      <c r="A118" t="s">
        <v>311</v>
      </c>
      <c r="B118" t="s">
        <v>312</v>
      </c>
      <c r="C118" t="s">
        <v>1391</v>
      </c>
      <c r="D118" t="s">
        <v>1387</v>
      </c>
      <c r="E118">
        <v>4531</v>
      </c>
      <c r="F118">
        <v>2</v>
      </c>
    </row>
    <row r="119" spans="1:6" x14ac:dyDescent="0.35">
      <c r="A119" t="s">
        <v>341</v>
      </c>
      <c r="B119" t="s">
        <v>342</v>
      </c>
      <c r="C119" t="s">
        <v>1391</v>
      </c>
      <c r="D119" t="s">
        <v>1387</v>
      </c>
      <c r="E119">
        <v>18314</v>
      </c>
      <c r="F119">
        <v>6</v>
      </c>
    </row>
    <row r="120" spans="1:6" x14ac:dyDescent="0.35">
      <c r="A120" t="s">
        <v>125</v>
      </c>
      <c r="B120" t="s">
        <v>126</v>
      </c>
      <c r="C120" t="s">
        <v>1391</v>
      </c>
      <c r="D120" t="s">
        <v>1387</v>
      </c>
      <c r="E120">
        <v>17172</v>
      </c>
      <c r="F120">
        <v>6</v>
      </c>
    </row>
    <row r="121" spans="1:6" x14ac:dyDescent="0.35">
      <c r="A121" t="s">
        <v>237</v>
      </c>
      <c r="B121" t="s">
        <v>238</v>
      </c>
      <c r="C121" t="s">
        <v>1391</v>
      </c>
      <c r="D121" t="s">
        <v>1387</v>
      </c>
      <c r="E121">
        <v>9330</v>
      </c>
      <c r="F121">
        <v>3</v>
      </c>
    </row>
    <row r="122" spans="1:6" x14ac:dyDescent="0.35">
      <c r="A122" t="s">
        <v>243</v>
      </c>
      <c r="B122" t="s">
        <v>244</v>
      </c>
      <c r="C122" t="s">
        <v>1391</v>
      </c>
      <c r="D122" t="s">
        <v>1387</v>
      </c>
      <c r="E122">
        <v>10705</v>
      </c>
      <c r="F122">
        <v>4</v>
      </c>
    </row>
    <row r="123" spans="1:6" x14ac:dyDescent="0.35">
      <c r="A123" t="s">
        <v>206</v>
      </c>
      <c r="B123" t="s">
        <v>207</v>
      </c>
      <c r="C123" t="s">
        <v>1391</v>
      </c>
      <c r="D123" t="s">
        <v>1387</v>
      </c>
      <c r="E123">
        <v>12374</v>
      </c>
      <c r="F123">
        <v>4</v>
      </c>
    </row>
    <row r="124" spans="1:6" x14ac:dyDescent="0.35">
      <c r="A124" t="s">
        <v>345</v>
      </c>
      <c r="B124" t="s">
        <v>346</v>
      </c>
      <c r="C124" t="s">
        <v>1391</v>
      </c>
      <c r="D124" t="s">
        <v>1387</v>
      </c>
      <c r="E124">
        <v>15459</v>
      </c>
      <c r="F124">
        <v>5</v>
      </c>
    </row>
    <row r="125" spans="1:6" x14ac:dyDescent="0.35">
      <c r="A125" t="s">
        <v>379</v>
      </c>
      <c r="B125" t="s">
        <v>380</v>
      </c>
      <c r="C125" t="s">
        <v>1391</v>
      </c>
      <c r="D125" t="s">
        <v>1387</v>
      </c>
      <c r="E125">
        <v>9908</v>
      </c>
      <c r="F125">
        <v>3</v>
      </c>
    </row>
    <row r="126" spans="1:6" x14ac:dyDescent="0.35">
      <c r="A126" t="s">
        <v>179</v>
      </c>
      <c r="B126" t="s">
        <v>180</v>
      </c>
      <c r="C126" t="s">
        <v>1391</v>
      </c>
      <c r="D126" t="s">
        <v>1387</v>
      </c>
      <c r="E126">
        <v>1267</v>
      </c>
      <c r="F126">
        <v>1</v>
      </c>
    </row>
    <row r="127" spans="1:6" x14ac:dyDescent="0.35">
      <c r="A127" t="s">
        <v>401</v>
      </c>
      <c r="B127" t="s">
        <v>402</v>
      </c>
      <c r="C127" t="s">
        <v>1391</v>
      </c>
      <c r="D127" t="s">
        <v>1387</v>
      </c>
      <c r="E127">
        <v>1851</v>
      </c>
      <c r="F127">
        <v>1</v>
      </c>
    </row>
    <row r="128" spans="1:6" x14ac:dyDescent="0.35">
      <c r="A128" t="s">
        <v>319</v>
      </c>
      <c r="B128" t="s">
        <v>320</v>
      </c>
      <c r="C128" t="s">
        <v>1391</v>
      </c>
      <c r="D128" t="s">
        <v>1387</v>
      </c>
      <c r="E128">
        <v>575</v>
      </c>
      <c r="F128">
        <v>1</v>
      </c>
    </row>
    <row r="129" spans="1:6" x14ac:dyDescent="0.35">
      <c r="A129" t="s">
        <v>397</v>
      </c>
      <c r="B129" t="s">
        <v>398</v>
      </c>
      <c r="C129" t="s">
        <v>1391</v>
      </c>
      <c r="D129" t="s">
        <v>1387</v>
      </c>
      <c r="E129">
        <v>4106</v>
      </c>
      <c r="F129">
        <v>2</v>
      </c>
    </row>
    <row r="130" spans="1:6" x14ac:dyDescent="0.35">
      <c r="A130" t="s">
        <v>197</v>
      </c>
      <c r="B130" t="s">
        <v>198</v>
      </c>
      <c r="C130" t="s">
        <v>1391</v>
      </c>
      <c r="D130" t="s">
        <v>1387</v>
      </c>
      <c r="E130">
        <v>6828</v>
      </c>
      <c r="F130">
        <v>3</v>
      </c>
    </row>
    <row r="131" spans="1:6" x14ac:dyDescent="0.35">
      <c r="A131" t="s">
        <v>355</v>
      </c>
      <c r="B131" t="s">
        <v>356</v>
      </c>
      <c r="C131" t="s">
        <v>1391</v>
      </c>
      <c r="D131" t="s">
        <v>1387</v>
      </c>
      <c r="E131">
        <v>5870</v>
      </c>
      <c r="F131">
        <v>2</v>
      </c>
    </row>
    <row r="132" spans="1:6" x14ac:dyDescent="0.35">
      <c r="A132" t="s">
        <v>199</v>
      </c>
      <c r="B132" t="s">
        <v>200</v>
      </c>
      <c r="C132" t="s">
        <v>1391</v>
      </c>
      <c r="D132" t="s">
        <v>1387</v>
      </c>
      <c r="E132">
        <v>16125</v>
      </c>
      <c r="F132">
        <v>5</v>
      </c>
    </row>
    <row r="133" spans="1:6" x14ac:dyDescent="0.35">
      <c r="A133" t="s">
        <v>177</v>
      </c>
      <c r="B133" t="s">
        <v>178</v>
      </c>
      <c r="C133" t="s">
        <v>1391</v>
      </c>
      <c r="D133" t="s">
        <v>1387</v>
      </c>
      <c r="E133">
        <v>3334</v>
      </c>
      <c r="F133">
        <v>1</v>
      </c>
    </row>
    <row r="134" spans="1:6" x14ac:dyDescent="0.35">
      <c r="A134" t="s">
        <v>405</v>
      </c>
      <c r="B134" t="s">
        <v>406</v>
      </c>
      <c r="C134" t="s">
        <v>1391</v>
      </c>
      <c r="D134" t="s">
        <v>1387</v>
      </c>
      <c r="E134">
        <v>9620</v>
      </c>
      <c r="F134">
        <v>3</v>
      </c>
    </row>
    <row r="135" spans="1:6" x14ac:dyDescent="0.35">
      <c r="A135" t="s">
        <v>369</v>
      </c>
      <c r="B135" t="s">
        <v>370</v>
      </c>
      <c r="C135" t="s">
        <v>1391</v>
      </c>
      <c r="D135" t="s">
        <v>1387</v>
      </c>
      <c r="E135">
        <v>6610</v>
      </c>
      <c r="F135">
        <v>2</v>
      </c>
    </row>
    <row r="136" spans="1:6" x14ac:dyDescent="0.35">
      <c r="A136" t="s">
        <v>295</v>
      </c>
      <c r="B136" t="s">
        <v>296</v>
      </c>
      <c r="C136" t="s">
        <v>1391</v>
      </c>
      <c r="D136" t="s">
        <v>1387</v>
      </c>
      <c r="E136">
        <v>5480</v>
      </c>
      <c r="F136">
        <v>2</v>
      </c>
    </row>
    <row r="137" spans="1:6" x14ac:dyDescent="0.35">
      <c r="A137" t="s">
        <v>245</v>
      </c>
      <c r="B137" t="s">
        <v>246</v>
      </c>
      <c r="C137" t="s">
        <v>1391</v>
      </c>
      <c r="D137" t="s">
        <v>1387</v>
      </c>
      <c r="E137">
        <v>7602</v>
      </c>
      <c r="F137">
        <v>3</v>
      </c>
    </row>
    <row r="138" spans="1:6" x14ac:dyDescent="0.35">
      <c r="A138" t="s">
        <v>383</v>
      </c>
      <c r="B138" t="s">
        <v>384</v>
      </c>
      <c r="C138" t="s">
        <v>1391</v>
      </c>
      <c r="D138" t="s">
        <v>1387</v>
      </c>
      <c r="E138">
        <v>9791</v>
      </c>
      <c r="F138">
        <v>3</v>
      </c>
    </row>
    <row r="139" spans="1:6" x14ac:dyDescent="0.35">
      <c r="A139" t="s">
        <v>253</v>
      </c>
      <c r="B139" t="s">
        <v>254</v>
      </c>
      <c r="C139" t="s">
        <v>1391</v>
      </c>
      <c r="D139" t="s">
        <v>1387</v>
      </c>
      <c r="E139">
        <v>2628</v>
      </c>
      <c r="F139">
        <v>1</v>
      </c>
    </row>
    <row r="140" spans="1:6" x14ac:dyDescent="0.35">
      <c r="A140" t="s">
        <v>301</v>
      </c>
      <c r="B140" t="s">
        <v>302</v>
      </c>
      <c r="C140" t="s">
        <v>1391</v>
      </c>
      <c r="D140" t="s">
        <v>1387</v>
      </c>
      <c r="E140">
        <v>7253</v>
      </c>
      <c r="F140">
        <v>3</v>
      </c>
    </row>
    <row r="141" spans="1:6" x14ac:dyDescent="0.35">
      <c r="A141" t="s">
        <v>275</v>
      </c>
      <c r="B141" t="s">
        <v>276</v>
      </c>
      <c r="C141" t="s">
        <v>1391</v>
      </c>
      <c r="D141" t="s">
        <v>1387</v>
      </c>
      <c r="E141">
        <v>6281</v>
      </c>
      <c r="F141">
        <v>2</v>
      </c>
    </row>
    <row r="142" spans="1:6" x14ac:dyDescent="0.35">
      <c r="A142" t="s">
        <v>106</v>
      </c>
      <c r="B142" t="s">
        <v>107</v>
      </c>
      <c r="C142" t="s">
        <v>1391</v>
      </c>
      <c r="D142" t="s">
        <v>1387</v>
      </c>
      <c r="E142">
        <v>31302</v>
      </c>
      <c r="F142">
        <v>10</v>
      </c>
    </row>
    <row r="143" spans="1:6" x14ac:dyDescent="0.35">
      <c r="A143" t="s">
        <v>143</v>
      </c>
      <c r="B143" t="s">
        <v>144</v>
      </c>
      <c r="C143" t="s">
        <v>1391</v>
      </c>
      <c r="D143" t="s">
        <v>1387</v>
      </c>
      <c r="E143">
        <v>21905</v>
      </c>
      <c r="F143">
        <v>7</v>
      </c>
    </row>
    <row r="144" spans="1:6" x14ac:dyDescent="0.35">
      <c r="A144" t="s">
        <v>249</v>
      </c>
      <c r="B144" t="s">
        <v>250</v>
      </c>
      <c r="C144" t="s">
        <v>1391</v>
      </c>
      <c r="D144" t="s">
        <v>1387</v>
      </c>
      <c r="E144">
        <v>28423</v>
      </c>
      <c r="F144">
        <v>9</v>
      </c>
    </row>
    <row r="145" spans="1:6" x14ac:dyDescent="0.35">
      <c r="A145" t="s">
        <v>103</v>
      </c>
      <c r="B145" t="s">
        <v>104</v>
      </c>
      <c r="C145" t="s">
        <v>1391</v>
      </c>
      <c r="D145" t="s">
        <v>1387</v>
      </c>
      <c r="E145">
        <v>18103</v>
      </c>
      <c r="F145">
        <v>6</v>
      </c>
    </row>
    <row r="146" spans="1:6" x14ac:dyDescent="0.35">
      <c r="A146" t="s">
        <v>114</v>
      </c>
      <c r="B146" t="s">
        <v>115</v>
      </c>
      <c r="C146" t="s">
        <v>1391</v>
      </c>
      <c r="D146" t="s">
        <v>1387</v>
      </c>
      <c r="E146">
        <v>32078</v>
      </c>
      <c r="F146">
        <v>10</v>
      </c>
    </row>
    <row r="147" spans="1:6" x14ac:dyDescent="0.35">
      <c r="A147" t="s">
        <v>307</v>
      </c>
      <c r="B147" t="s">
        <v>308</v>
      </c>
      <c r="C147" t="s">
        <v>1391</v>
      </c>
      <c r="D147" t="s">
        <v>1387</v>
      </c>
      <c r="E147">
        <v>24139</v>
      </c>
      <c r="F147">
        <v>8</v>
      </c>
    </row>
    <row r="148" spans="1:6" x14ac:dyDescent="0.35">
      <c r="A148" t="s">
        <v>277</v>
      </c>
      <c r="B148" t="s">
        <v>278</v>
      </c>
      <c r="C148" t="s">
        <v>1391</v>
      </c>
      <c r="D148" t="s">
        <v>1387</v>
      </c>
      <c r="E148">
        <v>27455</v>
      </c>
      <c r="F148">
        <v>9</v>
      </c>
    </row>
    <row r="149" spans="1:6" x14ac:dyDescent="0.35">
      <c r="A149" t="s">
        <v>215</v>
      </c>
      <c r="B149" t="s">
        <v>216</v>
      </c>
      <c r="C149" t="s">
        <v>1391</v>
      </c>
      <c r="D149" t="s">
        <v>1387</v>
      </c>
      <c r="E149">
        <v>24993</v>
      </c>
      <c r="F149">
        <v>8</v>
      </c>
    </row>
    <row r="150" spans="1:6" x14ac:dyDescent="0.35">
      <c r="A150" t="s">
        <v>315</v>
      </c>
      <c r="B150" t="s">
        <v>316</v>
      </c>
      <c r="C150" t="s">
        <v>1391</v>
      </c>
      <c r="D150" t="s">
        <v>1387</v>
      </c>
      <c r="E150">
        <v>14693</v>
      </c>
      <c r="F150">
        <v>5</v>
      </c>
    </row>
    <row r="151" spans="1:6" x14ac:dyDescent="0.35">
      <c r="A151" t="s">
        <v>327</v>
      </c>
      <c r="B151" t="s">
        <v>328</v>
      </c>
      <c r="C151" t="s">
        <v>1391</v>
      </c>
      <c r="D151" t="s">
        <v>1387</v>
      </c>
      <c r="E151">
        <v>30736</v>
      </c>
      <c r="F151">
        <v>10</v>
      </c>
    </row>
    <row r="152" spans="1:6" x14ac:dyDescent="0.35">
      <c r="A152" t="s">
        <v>147</v>
      </c>
      <c r="B152" t="s">
        <v>148</v>
      </c>
      <c r="C152" t="s">
        <v>1391</v>
      </c>
      <c r="D152" t="s">
        <v>1387</v>
      </c>
      <c r="E152">
        <v>21914</v>
      </c>
      <c r="F152">
        <v>7</v>
      </c>
    </row>
    <row r="153" spans="1:6" x14ac:dyDescent="0.35">
      <c r="A153" t="s">
        <v>287</v>
      </c>
      <c r="B153" t="s">
        <v>288</v>
      </c>
      <c r="C153" t="s">
        <v>1391</v>
      </c>
      <c r="D153" t="s">
        <v>1387</v>
      </c>
      <c r="E153">
        <v>16670</v>
      </c>
      <c r="F153">
        <v>5</v>
      </c>
    </row>
    <row r="154" spans="1:6" x14ac:dyDescent="0.35">
      <c r="A154" t="s">
        <v>255</v>
      </c>
      <c r="B154" t="s">
        <v>256</v>
      </c>
      <c r="C154" t="s">
        <v>1391</v>
      </c>
      <c r="D154" t="s">
        <v>1387</v>
      </c>
      <c r="E154">
        <v>25559</v>
      </c>
      <c r="F154">
        <v>8</v>
      </c>
    </row>
    <row r="155" spans="1:6" x14ac:dyDescent="0.35">
      <c r="A155" t="s">
        <v>409</v>
      </c>
      <c r="B155" t="s">
        <v>410</v>
      </c>
      <c r="C155" t="s">
        <v>1391</v>
      </c>
      <c r="D155" t="s">
        <v>1387</v>
      </c>
      <c r="E155">
        <v>15338</v>
      </c>
      <c r="F155">
        <v>5</v>
      </c>
    </row>
    <row r="156" spans="1:6" x14ac:dyDescent="0.35">
      <c r="A156" t="s">
        <v>387</v>
      </c>
      <c r="B156" t="s">
        <v>388</v>
      </c>
      <c r="C156" t="s">
        <v>1391</v>
      </c>
      <c r="D156" t="s">
        <v>1387</v>
      </c>
      <c r="E156">
        <v>29503</v>
      </c>
      <c r="F156">
        <v>9</v>
      </c>
    </row>
    <row r="157" spans="1:6" x14ac:dyDescent="0.35">
      <c r="A157" t="s">
        <v>171</v>
      </c>
      <c r="B157" t="s">
        <v>172</v>
      </c>
      <c r="C157" t="s">
        <v>1391</v>
      </c>
      <c r="D157" t="s">
        <v>1387</v>
      </c>
      <c r="E157">
        <v>27300</v>
      </c>
      <c r="F157">
        <v>9</v>
      </c>
    </row>
    <row r="158" spans="1:6" x14ac:dyDescent="0.35">
      <c r="A158" t="s">
        <v>133</v>
      </c>
      <c r="B158" t="s">
        <v>134</v>
      </c>
      <c r="C158" t="s">
        <v>1391</v>
      </c>
      <c r="D158" t="s">
        <v>1387</v>
      </c>
      <c r="E158">
        <v>32068</v>
      </c>
      <c r="F158">
        <v>10</v>
      </c>
    </row>
    <row r="159" spans="1:6" x14ac:dyDescent="0.35">
      <c r="A159" t="s">
        <v>399</v>
      </c>
      <c r="B159" t="s">
        <v>400</v>
      </c>
      <c r="C159" t="s">
        <v>1391</v>
      </c>
      <c r="D159" t="s">
        <v>1387</v>
      </c>
      <c r="E159">
        <v>3354</v>
      </c>
      <c r="F159">
        <v>1</v>
      </c>
    </row>
    <row r="160" spans="1:6" x14ac:dyDescent="0.35">
      <c r="A160" t="s">
        <v>403</v>
      </c>
      <c r="B160" t="s">
        <v>404</v>
      </c>
      <c r="C160" t="s">
        <v>1391</v>
      </c>
      <c r="D160" t="s">
        <v>1387</v>
      </c>
      <c r="E160">
        <v>9386</v>
      </c>
      <c r="F160">
        <v>3</v>
      </c>
    </row>
    <row r="161" spans="1:6" x14ac:dyDescent="0.35">
      <c r="A161" t="s">
        <v>343</v>
      </c>
      <c r="B161" t="s">
        <v>344</v>
      </c>
      <c r="C161" t="s">
        <v>1391</v>
      </c>
      <c r="D161" t="s">
        <v>1387</v>
      </c>
      <c r="E161">
        <v>1032</v>
      </c>
      <c r="F161">
        <v>1</v>
      </c>
    </row>
    <row r="162" spans="1:6" x14ac:dyDescent="0.35">
      <c r="A162" t="s">
        <v>89</v>
      </c>
      <c r="B162" t="s">
        <v>90</v>
      </c>
      <c r="C162" t="s">
        <v>1391</v>
      </c>
      <c r="D162" t="s">
        <v>1387</v>
      </c>
      <c r="E162">
        <v>88</v>
      </c>
      <c r="F162">
        <v>1</v>
      </c>
    </row>
    <row r="163" spans="1:6" x14ac:dyDescent="0.35">
      <c r="A163" t="s">
        <v>86</v>
      </c>
      <c r="B163" t="s">
        <v>87</v>
      </c>
      <c r="C163" t="s">
        <v>1391</v>
      </c>
      <c r="D163" t="s">
        <v>1387</v>
      </c>
      <c r="E163">
        <v>5577</v>
      </c>
      <c r="F163">
        <v>2</v>
      </c>
    </row>
    <row r="164" spans="1:6" x14ac:dyDescent="0.35">
      <c r="A164" t="s">
        <v>359</v>
      </c>
      <c r="B164" t="s">
        <v>360</v>
      </c>
      <c r="C164" t="s">
        <v>1391</v>
      </c>
      <c r="D164" t="s">
        <v>1387</v>
      </c>
      <c r="E164">
        <v>11682</v>
      </c>
      <c r="F164">
        <v>4</v>
      </c>
    </row>
    <row r="165" spans="1:6" x14ac:dyDescent="0.35">
      <c r="A165" t="s">
        <v>411</v>
      </c>
      <c r="B165" t="s">
        <v>412</v>
      </c>
      <c r="C165" t="s">
        <v>1391</v>
      </c>
      <c r="D165" t="s">
        <v>1387</v>
      </c>
      <c r="E165">
        <v>8821</v>
      </c>
      <c r="F165">
        <v>3</v>
      </c>
    </row>
    <row r="166" spans="1:6" x14ac:dyDescent="0.35">
      <c r="A166" t="s">
        <v>110</v>
      </c>
      <c r="B166" t="s">
        <v>111</v>
      </c>
      <c r="C166" t="s">
        <v>1391</v>
      </c>
      <c r="D166" t="s">
        <v>1387</v>
      </c>
      <c r="E166">
        <v>9063</v>
      </c>
      <c r="F166">
        <v>3</v>
      </c>
    </row>
  </sheetData>
  <autoFilter ref="A2:F166" xr:uid="{45898BE1-0297-4371-92EF-2E4C85EAB12C}"/>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1AA02-F803-4E91-90AF-F74600A68F8F}">
  <dimension ref="A2:I19"/>
  <sheetViews>
    <sheetView tabSelected="1" topLeftCell="A6" zoomScale="90" zoomScaleNormal="90" workbookViewId="0">
      <selection activeCell="F8" sqref="F8"/>
    </sheetView>
  </sheetViews>
  <sheetFormatPr defaultRowHeight="14.5" x14ac:dyDescent="0.35"/>
  <cols>
    <col min="1" max="1" width="3" customWidth="1"/>
    <col min="2" max="2" width="23.1796875" style="33" customWidth="1"/>
    <col min="3" max="3" width="20.453125" style="33" customWidth="1"/>
    <col min="4" max="4" width="30.81640625" style="33" customWidth="1"/>
    <col min="5" max="5" width="22.1796875" style="33" customWidth="1"/>
    <col min="6" max="6" width="24.7265625" style="33" customWidth="1"/>
    <col min="7" max="7" width="23.1796875" style="33" customWidth="1"/>
    <col min="8" max="8" width="57.81640625" style="33" customWidth="1"/>
  </cols>
  <sheetData>
    <row r="2" spans="1:9" x14ac:dyDescent="0.35">
      <c r="B2" s="12"/>
      <c r="C2" s="12"/>
      <c r="D2" s="12"/>
      <c r="E2" s="12"/>
      <c r="F2" s="12"/>
      <c r="G2" s="12"/>
      <c r="H2" s="12"/>
    </row>
    <row r="3" spans="1:9" ht="37" x14ac:dyDescent="0.35">
      <c r="A3" s="11"/>
      <c r="B3" s="13" t="s">
        <v>0</v>
      </c>
      <c r="C3" s="13" t="s">
        <v>1</v>
      </c>
      <c r="D3" s="14" t="s">
        <v>2</v>
      </c>
      <c r="E3" s="14" t="s">
        <v>3</v>
      </c>
      <c r="F3" s="14" t="s">
        <v>4</v>
      </c>
      <c r="G3" s="14" t="s">
        <v>1750</v>
      </c>
      <c r="H3" s="14" t="s">
        <v>5</v>
      </c>
    </row>
    <row r="4" spans="1:9" ht="60.5" customHeight="1" x14ac:dyDescent="0.35">
      <c r="A4" s="11"/>
      <c r="B4" s="15" t="s">
        <v>6</v>
      </c>
      <c r="C4" s="16" t="s">
        <v>7</v>
      </c>
      <c r="D4" s="17" t="s">
        <v>8</v>
      </c>
      <c r="E4" s="17" t="s">
        <v>1704</v>
      </c>
      <c r="F4" s="18" t="s">
        <v>9</v>
      </c>
      <c r="G4" s="18"/>
      <c r="H4" s="70" t="s">
        <v>1706</v>
      </c>
    </row>
    <row r="5" spans="1:9" ht="58" customHeight="1" x14ac:dyDescent="0.35">
      <c r="A5" s="11"/>
      <c r="B5" s="15"/>
      <c r="C5" s="16" t="s">
        <v>10</v>
      </c>
      <c r="D5" s="17"/>
      <c r="E5" s="17" t="s">
        <v>1704</v>
      </c>
      <c r="F5" s="18" t="s">
        <v>11</v>
      </c>
      <c r="G5" s="18"/>
      <c r="H5" s="71"/>
    </row>
    <row r="6" spans="1:9" ht="56.5" customHeight="1" x14ac:dyDescent="0.35">
      <c r="A6" s="11"/>
      <c r="B6" s="15"/>
      <c r="C6" s="16" t="s">
        <v>12</v>
      </c>
      <c r="D6" s="17"/>
      <c r="E6" s="17" t="s">
        <v>1705</v>
      </c>
      <c r="F6" s="66" t="s">
        <v>13</v>
      </c>
      <c r="G6" s="22"/>
      <c r="H6" s="71"/>
    </row>
    <row r="7" spans="1:9" ht="87" x14ac:dyDescent="0.35">
      <c r="A7" s="11"/>
      <c r="B7" s="19"/>
      <c r="C7" s="20" t="s">
        <v>1707</v>
      </c>
      <c r="D7" s="21" t="s">
        <v>1708</v>
      </c>
      <c r="E7" s="21" t="s">
        <v>1709</v>
      </c>
      <c r="F7" s="62" t="s">
        <v>1710</v>
      </c>
      <c r="G7" s="63"/>
      <c r="H7" s="72"/>
    </row>
    <row r="8" spans="1:9" ht="130.5" x14ac:dyDescent="0.35">
      <c r="A8" s="11"/>
      <c r="B8" s="23" t="s">
        <v>14</v>
      </c>
      <c r="C8" s="24" t="s">
        <v>15</v>
      </c>
      <c r="D8" s="25" t="s">
        <v>16</v>
      </c>
      <c r="E8" s="26" t="s">
        <v>17</v>
      </c>
      <c r="F8" s="64" t="s">
        <v>18</v>
      </c>
      <c r="G8" s="67" t="s">
        <v>1745</v>
      </c>
      <c r="H8" s="24" t="s">
        <v>19</v>
      </c>
      <c r="I8" s="58"/>
    </row>
    <row r="9" spans="1:9" ht="42.65" customHeight="1" x14ac:dyDescent="0.35">
      <c r="A9" s="11"/>
      <c r="B9" s="28" t="s">
        <v>20</v>
      </c>
      <c r="C9" s="29" t="s">
        <v>21</v>
      </c>
      <c r="D9" s="26" t="s">
        <v>22</v>
      </c>
      <c r="E9" s="26" t="s">
        <v>23</v>
      </c>
      <c r="F9" s="18" t="s">
        <v>24</v>
      </c>
      <c r="G9" s="61" t="s">
        <v>1740</v>
      </c>
      <c r="H9" s="53" t="s">
        <v>25</v>
      </c>
    </row>
    <row r="10" spans="1:9" ht="42.65" customHeight="1" x14ac:dyDescent="0.35">
      <c r="A10" s="11"/>
      <c r="B10" s="32"/>
      <c r="C10" s="16" t="s">
        <v>1741</v>
      </c>
      <c r="D10" s="17"/>
      <c r="E10" s="17"/>
      <c r="F10" s="18"/>
      <c r="G10" s="61" t="s">
        <v>1742</v>
      </c>
      <c r="H10" s="54"/>
    </row>
    <row r="11" spans="1:9" ht="42.65" customHeight="1" x14ac:dyDescent="0.35">
      <c r="A11" s="11"/>
      <c r="B11" s="32"/>
      <c r="C11" s="16" t="s">
        <v>1743</v>
      </c>
      <c r="D11" s="17"/>
      <c r="E11" s="17"/>
      <c r="F11" s="18"/>
      <c r="G11" s="61" t="s">
        <v>1744</v>
      </c>
      <c r="H11" s="54"/>
    </row>
    <row r="12" spans="1:9" ht="43.5" x14ac:dyDescent="0.35">
      <c r="A12" s="11"/>
      <c r="B12" s="30"/>
      <c r="C12" s="16" t="s">
        <v>26</v>
      </c>
      <c r="D12" s="17"/>
      <c r="E12" s="17"/>
      <c r="F12" s="34"/>
      <c r="G12" s="65" t="s">
        <v>1739</v>
      </c>
      <c r="H12" s="54"/>
    </row>
    <row r="13" spans="1:9" ht="63" customHeight="1" x14ac:dyDescent="0.35">
      <c r="A13" s="11"/>
      <c r="B13" s="23" t="s">
        <v>27</v>
      </c>
      <c r="C13" s="24" t="s">
        <v>28</v>
      </c>
      <c r="D13" s="25" t="s">
        <v>29</v>
      </c>
      <c r="E13" s="55" t="s">
        <v>30</v>
      </c>
      <c r="F13" s="56" t="s">
        <v>31</v>
      </c>
      <c r="G13" s="65" t="s">
        <v>1751</v>
      </c>
      <c r="H13" s="57"/>
    </row>
    <row r="14" spans="1:9" ht="43.5" x14ac:dyDescent="0.35">
      <c r="B14" s="28" t="s">
        <v>1752</v>
      </c>
      <c r="C14" s="29" t="s">
        <v>32</v>
      </c>
      <c r="D14" s="26"/>
      <c r="E14" s="26" t="s">
        <v>1704</v>
      </c>
      <c r="F14" s="27" t="s">
        <v>33</v>
      </c>
      <c r="G14" s="69" t="s">
        <v>1749</v>
      </c>
      <c r="H14" s="26" t="s">
        <v>34</v>
      </c>
    </row>
    <row r="15" spans="1:9" ht="58" x14ac:dyDescent="0.35">
      <c r="B15" s="30"/>
      <c r="C15" s="31" t="s">
        <v>35</v>
      </c>
      <c r="D15" s="31"/>
      <c r="E15" s="31"/>
      <c r="F15" s="31"/>
      <c r="G15" s="16" t="s">
        <v>1746</v>
      </c>
      <c r="H15" s="68"/>
    </row>
    <row r="16" spans="1:9" ht="58" x14ac:dyDescent="0.35">
      <c r="B16" s="30"/>
      <c r="C16" s="31" t="s">
        <v>36</v>
      </c>
      <c r="D16" s="31"/>
      <c r="E16" s="31"/>
      <c r="F16" s="31"/>
      <c r="G16" s="16" t="s">
        <v>1747</v>
      </c>
      <c r="H16" s="68"/>
    </row>
    <row r="17" spans="2:8" ht="29" x14ac:dyDescent="0.35">
      <c r="B17" s="32"/>
      <c r="C17" s="31" t="s">
        <v>37</v>
      </c>
      <c r="D17" s="31"/>
      <c r="E17" s="31"/>
      <c r="F17" s="31"/>
      <c r="G17" s="16" t="s">
        <v>1748</v>
      </c>
      <c r="H17" s="68"/>
    </row>
    <row r="18" spans="2:8" ht="29" x14ac:dyDescent="0.35">
      <c r="B18" s="19"/>
      <c r="C18" s="20" t="s">
        <v>38</v>
      </c>
      <c r="D18" s="21"/>
      <c r="E18" s="21"/>
      <c r="F18" s="21"/>
      <c r="G18" s="21" t="s">
        <v>1748</v>
      </c>
      <c r="H18" s="21"/>
    </row>
    <row r="19" spans="2:8" x14ac:dyDescent="0.35">
      <c r="G19" s="33" t="s">
        <v>1753</v>
      </c>
    </row>
  </sheetData>
  <mergeCells count="1">
    <mergeCell ref="H4:H7"/>
  </mergeCells>
  <hyperlinks>
    <hyperlink ref="F4" r:id="rId1" xr:uid="{8634FE0B-D988-4513-AEE5-6824F94B3E01}"/>
    <hyperlink ref="F5" r:id="rId2" xr:uid="{C95C965D-D6E5-4F9D-8E70-E6B6530B4A38}"/>
    <hyperlink ref="F8" r:id="rId3" xr:uid="{7DD6AAAC-6B30-465B-8B2F-96DA77EF5BFB}"/>
    <hyperlink ref="F6" r:id="rId4" display="https://geoportal.statistics.gov.uk/maps/2bbaef5230694f3abae4f9145a3a9800" xr:uid="{2B730072-0A71-4738-8DAC-FB5523B5F6BA}"/>
    <hyperlink ref="F9" r:id="rId5" xr:uid="{FD8069F2-0CD0-40A8-AA08-5E06F55FE2FB}"/>
    <hyperlink ref="F13" r:id="rId6" xr:uid="{46EB3594-7D49-41D5-BB38-C8E88B840721}"/>
    <hyperlink ref="F14" r:id="rId7" xr:uid="{F5FB151B-C81A-4C61-A451-40F542E081D2}"/>
  </hyperlinks>
  <pageMargins left="0.7" right="0.7" top="0.75" bottom="0.75" header="0.3" footer="0.3"/>
  <pageSetup paperSize="9" orientation="portrait" r:id="rId8"/>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9FD74-AE8C-4A2C-9305-1E00E92860CA}">
  <dimension ref="A1:J165"/>
  <sheetViews>
    <sheetView workbookViewId="0">
      <pane ySplit="1" topLeftCell="A2" activePane="bottomLeft" state="frozen"/>
      <selection pane="bottomLeft" sqref="A1:J2"/>
    </sheetView>
  </sheetViews>
  <sheetFormatPr defaultRowHeight="14.5" x14ac:dyDescent="0.35"/>
  <cols>
    <col min="1" max="1" width="9.81640625" bestFit="1" customWidth="1"/>
    <col min="2" max="2" width="13.54296875" bestFit="1" customWidth="1"/>
    <col min="3" max="3" width="11.90625" bestFit="1" customWidth="1"/>
    <col min="4" max="4" width="9.81640625" bestFit="1" customWidth="1"/>
    <col min="5" max="5" width="24.08984375" bestFit="1" customWidth="1"/>
    <col min="6" max="6" width="10.7265625" bestFit="1" customWidth="1"/>
    <col min="7" max="7" width="9.81640625" bestFit="1" customWidth="1"/>
    <col min="8" max="8" width="9.08984375" bestFit="1" customWidth="1"/>
    <col min="9" max="9" width="10.90625" bestFit="1" customWidth="1"/>
    <col min="10" max="10" width="7.81640625" bestFit="1" customWidth="1"/>
  </cols>
  <sheetData>
    <row r="1" spans="1:10" x14ac:dyDescent="0.35">
      <c r="A1" s="48" t="s">
        <v>39</v>
      </c>
      <c r="B1" s="48" t="s">
        <v>40</v>
      </c>
      <c r="C1" s="48" t="s">
        <v>1711</v>
      </c>
      <c r="D1" s="48" t="s">
        <v>1712</v>
      </c>
      <c r="E1" s="48" t="s">
        <v>1713</v>
      </c>
      <c r="F1" s="48" t="s">
        <v>1714</v>
      </c>
      <c r="G1" s="48" t="s">
        <v>1715</v>
      </c>
      <c r="H1" s="48" t="s">
        <v>1716</v>
      </c>
      <c r="I1" s="48" t="s">
        <v>1717</v>
      </c>
      <c r="J1" s="48" t="s">
        <v>1718</v>
      </c>
    </row>
    <row r="2" spans="1:10" x14ac:dyDescent="0.35">
      <c r="A2" t="s">
        <v>151</v>
      </c>
      <c r="B2" t="s">
        <v>152</v>
      </c>
      <c r="D2" t="s">
        <v>1719</v>
      </c>
      <c r="E2" t="s">
        <v>153</v>
      </c>
      <c r="G2" t="s">
        <v>1391</v>
      </c>
      <c r="H2" t="s">
        <v>1387</v>
      </c>
      <c r="J2">
        <v>2836</v>
      </c>
    </row>
    <row r="3" spans="1:10" x14ac:dyDescent="0.35">
      <c r="A3" t="s">
        <v>231</v>
      </c>
      <c r="B3" t="s">
        <v>232</v>
      </c>
      <c r="D3" t="s">
        <v>1719</v>
      </c>
      <c r="E3" t="s">
        <v>153</v>
      </c>
      <c r="G3" t="s">
        <v>1391</v>
      </c>
      <c r="H3" t="s">
        <v>1387</v>
      </c>
      <c r="J3">
        <v>2837</v>
      </c>
    </row>
    <row r="4" spans="1:10" x14ac:dyDescent="0.35">
      <c r="A4" t="s">
        <v>331</v>
      </c>
      <c r="B4" t="s">
        <v>332</v>
      </c>
      <c r="D4" t="s">
        <v>1719</v>
      </c>
      <c r="E4" t="s">
        <v>153</v>
      </c>
      <c r="G4" t="s">
        <v>1391</v>
      </c>
      <c r="H4" t="s">
        <v>1387</v>
      </c>
      <c r="J4">
        <v>2838</v>
      </c>
    </row>
    <row r="5" spans="1:10" x14ac:dyDescent="0.35">
      <c r="A5" t="s">
        <v>209</v>
      </c>
      <c r="B5" t="s">
        <v>210</v>
      </c>
      <c r="D5" t="s">
        <v>1719</v>
      </c>
      <c r="E5" t="s">
        <v>153</v>
      </c>
      <c r="G5" t="s">
        <v>1391</v>
      </c>
      <c r="H5" t="s">
        <v>1387</v>
      </c>
      <c r="J5">
        <v>2839</v>
      </c>
    </row>
    <row r="6" spans="1:10" x14ac:dyDescent="0.35">
      <c r="A6" t="s">
        <v>353</v>
      </c>
      <c r="B6" t="s">
        <v>354</v>
      </c>
      <c r="D6" t="s">
        <v>1719</v>
      </c>
      <c r="E6" t="s">
        <v>153</v>
      </c>
      <c r="G6" t="s">
        <v>1391</v>
      </c>
      <c r="H6" t="s">
        <v>1387</v>
      </c>
      <c r="J6">
        <v>2840</v>
      </c>
    </row>
    <row r="7" spans="1:10" x14ac:dyDescent="0.35">
      <c r="A7" t="s">
        <v>154</v>
      </c>
      <c r="B7" t="s">
        <v>155</v>
      </c>
      <c r="D7" t="s">
        <v>1719</v>
      </c>
      <c r="E7" t="s">
        <v>153</v>
      </c>
      <c r="G7" t="s">
        <v>1391</v>
      </c>
      <c r="H7" t="s">
        <v>1387</v>
      </c>
      <c r="J7">
        <v>2841</v>
      </c>
    </row>
    <row r="8" spans="1:10" x14ac:dyDescent="0.35">
      <c r="A8" t="s">
        <v>333</v>
      </c>
      <c r="B8" t="s">
        <v>334</v>
      </c>
      <c r="D8" t="s">
        <v>1719</v>
      </c>
      <c r="E8" t="s">
        <v>153</v>
      </c>
      <c r="G8" t="s">
        <v>1391</v>
      </c>
      <c r="H8" t="s">
        <v>1387</v>
      </c>
      <c r="J8">
        <v>2842</v>
      </c>
    </row>
    <row r="9" spans="1:10" x14ac:dyDescent="0.35">
      <c r="A9" t="s">
        <v>305</v>
      </c>
      <c r="B9" t="s">
        <v>306</v>
      </c>
      <c r="D9" t="s">
        <v>1719</v>
      </c>
      <c r="E9" t="s">
        <v>153</v>
      </c>
      <c r="G9" t="s">
        <v>1391</v>
      </c>
      <c r="H9" t="s">
        <v>1387</v>
      </c>
      <c r="J9">
        <v>2843</v>
      </c>
    </row>
    <row r="10" spans="1:10" x14ac:dyDescent="0.35">
      <c r="A10" t="s">
        <v>84</v>
      </c>
      <c r="B10" t="s">
        <v>85</v>
      </c>
      <c r="D10" t="s">
        <v>1720</v>
      </c>
      <c r="E10" t="s">
        <v>70</v>
      </c>
      <c r="G10" t="s">
        <v>1391</v>
      </c>
      <c r="H10" t="s">
        <v>1387</v>
      </c>
      <c r="J10">
        <v>2844</v>
      </c>
    </row>
    <row r="11" spans="1:10" x14ac:dyDescent="0.35">
      <c r="A11" t="s">
        <v>204</v>
      </c>
      <c r="B11" t="s">
        <v>205</v>
      </c>
      <c r="D11" t="s">
        <v>1720</v>
      </c>
      <c r="E11" t="s">
        <v>70</v>
      </c>
      <c r="G11" t="s">
        <v>1391</v>
      </c>
      <c r="H11" t="s">
        <v>1387</v>
      </c>
      <c r="J11">
        <v>2845</v>
      </c>
    </row>
    <row r="12" spans="1:10" x14ac:dyDescent="0.35">
      <c r="A12" t="s">
        <v>68</v>
      </c>
      <c r="B12" t="s">
        <v>69</v>
      </c>
      <c r="D12" t="s">
        <v>1720</v>
      </c>
      <c r="E12" t="s">
        <v>70</v>
      </c>
      <c r="G12" t="s">
        <v>1391</v>
      </c>
      <c r="H12" t="s">
        <v>1387</v>
      </c>
      <c r="J12">
        <v>2846</v>
      </c>
    </row>
    <row r="13" spans="1:10" x14ac:dyDescent="0.35">
      <c r="A13" t="s">
        <v>259</v>
      </c>
      <c r="B13" t="s">
        <v>260</v>
      </c>
      <c r="D13" t="s">
        <v>1720</v>
      </c>
      <c r="E13" t="s">
        <v>70</v>
      </c>
      <c r="G13" t="s">
        <v>1391</v>
      </c>
      <c r="H13" t="s">
        <v>1387</v>
      </c>
      <c r="J13">
        <v>2847</v>
      </c>
    </row>
    <row r="14" spans="1:10" x14ac:dyDescent="0.35">
      <c r="A14" t="s">
        <v>285</v>
      </c>
      <c r="B14" t="s">
        <v>286</v>
      </c>
      <c r="D14" t="s">
        <v>1720</v>
      </c>
      <c r="E14" t="s">
        <v>70</v>
      </c>
      <c r="G14" t="s">
        <v>1391</v>
      </c>
      <c r="H14" t="s">
        <v>1387</v>
      </c>
      <c r="J14">
        <v>2848</v>
      </c>
    </row>
    <row r="15" spans="1:10" x14ac:dyDescent="0.35">
      <c r="A15" t="s">
        <v>184</v>
      </c>
      <c r="B15" t="s">
        <v>185</v>
      </c>
      <c r="D15" t="s">
        <v>1720</v>
      </c>
      <c r="E15" t="s">
        <v>70</v>
      </c>
      <c r="G15" t="s">
        <v>1391</v>
      </c>
      <c r="H15" t="s">
        <v>1387</v>
      </c>
      <c r="J15">
        <v>2849</v>
      </c>
    </row>
    <row r="16" spans="1:10" x14ac:dyDescent="0.35">
      <c r="A16" t="s">
        <v>251</v>
      </c>
      <c r="B16" t="s">
        <v>252</v>
      </c>
      <c r="D16" t="s">
        <v>1720</v>
      </c>
      <c r="E16" t="s">
        <v>70</v>
      </c>
      <c r="G16" t="s">
        <v>1391</v>
      </c>
      <c r="H16" t="s">
        <v>1387</v>
      </c>
      <c r="J16">
        <v>2850</v>
      </c>
    </row>
    <row r="17" spans="1:10" x14ac:dyDescent="0.35">
      <c r="A17" t="s">
        <v>327</v>
      </c>
      <c r="B17" t="s">
        <v>328</v>
      </c>
      <c r="D17" t="s">
        <v>1721</v>
      </c>
      <c r="E17" t="s">
        <v>135</v>
      </c>
      <c r="G17" t="s">
        <v>1391</v>
      </c>
      <c r="H17" t="s">
        <v>1387</v>
      </c>
      <c r="J17">
        <v>3201</v>
      </c>
    </row>
    <row r="18" spans="1:10" x14ac:dyDescent="0.35">
      <c r="A18" t="s">
        <v>277</v>
      </c>
      <c r="B18" t="s">
        <v>278</v>
      </c>
      <c r="D18" t="s">
        <v>1721</v>
      </c>
      <c r="E18" t="s">
        <v>135</v>
      </c>
      <c r="G18" t="s">
        <v>1391</v>
      </c>
      <c r="H18" t="s">
        <v>1387</v>
      </c>
      <c r="J18">
        <v>3203</v>
      </c>
    </row>
    <row r="19" spans="1:10" x14ac:dyDescent="0.35">
      <c r="A19" t="s">
        <v>147</v>
      </c>
      <c r="B19" t="s">
        <v>148</v>
      </c>
      <c r="D19" t="s">
        <v>1721</v>
      </c>
      <c r="E19" t="s">
        <v>135</v>
      </c>
      <c r="G19" t="s">
        <v>1391</v>
      </c>
      <c r="H19" t="s">
        <v>1387</v>
      </c>
      <c r="J19">
        <v>3204</v>
      </c>
    </row>
    <row r="20" spans="1:10" x14ac:dyDescent="0.35">
      <c r="A20" t="s">
        <v>287</v>
      </c>
      <c r="B20" t="s">
        <v>288</v>
      </c>
      <c r="D20" t="s">
        <v>1721</v>
      </c>
      <c r="E20" t="s">
        <v>135</v>
      </c>
      <c r="G20" t="s">
        <v>1391</v>
      </c>
      <c r="H20" t="s">
        <v>1387</v>
      </c>
      <c r="J20">
        <v>3205</v>
      </c>
    </row>
    <row r="21" spans="1:10" x14ac:dyDescent="0.35">
      <c r="A21" t="s">
        <v>315</v>
      </c>
      <c r="B21" t="s">
        <v>316</v>
      </c>
      <c r="D21" t="s">
        <v>1721</v>
      </c>
      <c r="E21" t="s">
        <v>135</v>
      </c>
      <c r="G21" t="s">
        <v>1391</v>
      </c>
      <c r="H21" t="s">
        <v>1387</v>
      </c>
      <c r="J21">
        <v>3207</v>
      </c>
    </row>
    <row r="22" spans="1:10" x14ac:dyDescent="0.35">
      <c r="A22" t="s">
        <v>65</v>
      </c>
      <c r="B22" t="s">
        <v>66</v>
      </c>
      <c r="D22" t="s">
        <v>1722</v>
      </c>
      <c r="E22" t="s">
        <v>67</v>
      </c>
      <c r="G22" t="s">
        <v>1391</v>
      </c>
      <c r="H22" t="s">
        <v>1387</v>
      </c>
      <c r="J22">
        <v>3210</v>
      </c>
    </row>
    <row r="23" spans="1:10" x14ac:dyDescent="0.35">
      <c r="A23" t="s">
        <v>82</v>
      </c>
      <c r="B23" t="s">
        <v>83</v>
      </c>
      <c r="D23" t="s">
        <v>1720</v>
      </c>
      <c r="E23" t="s">
        <v>70</v>
      </c>
      <c r="G23" t="s">
        <v>1391</v>
      </c>
      <c r="H23" t="s">
        <v>1387</v>
      </c>
      <c r="J23">
        <v>3213</v>
      </c>
    </row>
    <row r="24" spans="1:10" x14ac:dyDescent="0.35">
      <c r="A24" t="s">
        <v>339</v>
      </c>
      <c r="B24" t="s">
        <v>340</v>
      </c>
      <c r="D24" t="s">
        <v>1723</v>
      </c>
      <c r="E24" t="s">
        <v>203</v>
      </c>
      <c r="G24" t="s">
        <v>1391</v>
      </c>
      <c r="H24" t="s">
        <v>1387</v>
      </c>
      <c r="J24">
        <v>3215</v>
      </c>
    </row>
    <row r="25" spans="1:10" x14ac:dyDescent="0.35">
      <c r="A25" t="s">
        <v>195</v>
      </c>
      <c r="B25" t="s">
        <v>196</v>
      </c>
      <c r="D25" t="s">
        <v>1722</v>
      </c>
      <c r="E25" t="s">
        <v>67</v>
      </c>
      <c r="G25" t="s">
        <v>1391</v>
      </c>
      <c r="H25" t="s">
        <v>1387</v>
      </c>
      <c r="J25">
        <v>3216</v>
      </c>
    </row>
    <row r="26" spans="1:10" x14ac:dyDescent="0.35">
      <c r="A26" t="s">
        <v>375</v>
      </c>
      <c r="B26" t="s">
        <v>376</v>
      </c>
      <c r="D26" t="s">
        <v>1724</v>
      </c>
      <c r="E26" t="s">
        <v>181</v>
      </c>
      <c r="G26" t="s">
        <v>1391</v>
      </c>
      <c r="H26" t="s">
        <v>1387</v>
      </c>
      <c r="J26">
        <v>3221</v>
      </c>
    </row>
    <row r="27" spans="1:10" x14ac:dyDescent="0.35">
      <c r="A27" t="s">
        <v>227</v>
      </c>
      <c r="B27" t="s">
        <v>228</v>
      </c>
      <c r="D27" t="s">
        <v>1723</v>
      </c>
      <c r="E27" t="s">
        <v>203</v>
      </c>
      <c r="G27" t="s">
        <v>1391</v>
      </c>
      <c r="H27" t="s">
        <v>1387</v>
      </c>
      <c r="J27">
        <v>3223</v>
      </c>
    </row>
    <row r="28" spans="1:10" x14ac:dyDescent="0.35">
      <c r="A28" t="s">
        <v>193</v>
      </c>
      <c r="B28" t="s">
        <v>194</v>
      </c>
      <c r="D28" t="s">
        <v>1722</v>
      </c>
      <c r="E28" t="s">
        <v>67</v>
      </c>
      <c r="G28" t="s">
        <v>1391</v>
      </c>
      <c r="H28" t="s">
        <v>1387</v>
      </c>
      <c r="J28">
        <v>3224</v>
      </c>
    </row>
    <row r="29" spans="1:10" x14ac:dyDescent="0.35">
      <c r="A29" t="s">
        <v>289</v>
      </c>
      <c r="B29" t="s">
        <v>290</v>
      </c>
      <c r="D29" t="s">
        <v>1724</v>
      </c>
      <c r="E29" t="s">
        <v>181</v>
      </c>
      <c r="G29" t="s">
        <v>1391</v>
      </c>
      <c r="H29" t="s">
        <v>1387</v>
      </c>
      <c r="J29">
        <v>3228</v>
      </c>
    </row>
    <row r="30" spans="1:10" x14ac:dyDescent="0.35">
      <c r="A30" t="s">
        <v>179</v>
      </c>
      <c r="B30" t="s">
        <v>180</v>
      </c>
      <c r="D30" t="s">
        <v>1724</v>
      </c>
      <c r="E30" t="s">
        <v>181</v>
      </c>
      <c r="G30" t="s">
        <v>1391</v>
      </c>
      <c r="H30" t="s">
        <v>1387</v>
      </c>
      <c r="J30">
        <v>3229</v>
      </c>
    </row>
    <row r="31" spans="1:10" x14ac:dyDescent="0.35">
      <c r="A31" t="s">
        <v>397</v>
      </c>
      <c r="B31" t="s">
        <v>398</v>
      </c>
      <c r="D31" t="s">
        <v>1724</v>
      </c>
      <c r="E31" t="s">
        <v>181</v>
      </c>
      <c r="G31" t="s">
        <v>1391</v>
      </c>
      <c r="H31" t="s">
        <v>1387</v>
      </c>
      <c r="J31">
        <v>3230</v>
      </c>
    </row>
    <row r="32" spans="1:10" x14ac:dyDescent="0.35">
      <c r="A32" t="s">
        <v>373</v>
      </c>
      <c r="B32" t="s">
        <v>374</v>
      </c>
      <c r="D32" t="s">
        <v>1724</v>
      </c>
      <c r="E32" t="s">
        <v>181</v>
      </c>
      <c r="G32" t="s">
        <v>1391</v>
      </c>
      <c r="H32" t="s">
        <v>1387</v>
      </c>
      <c r="J32">
        <v>3231</v>
      </c>
    </row>
    <row r="33" spans="1:10" x14ac:dyDescent="0.35">
      <c r="A33" t="s">
        <v>239</v>
      </c>
      <c r="B33" t="s">
        <v>240</v>
      </c>
      <c r="D33" t="s">
        <v>1724</v>
      </c>
      <c r="E33" t="s">
        <v>181</v>
      </c>
      <c r="G33" t="s">
        <v>1391</v>
      </c>
      <c r="H33" t="s">
        <v>1387</v>
      </c>
      <c r="J33">
        <v>3232</v>
      </c>
    </row>
    <row r="34" spans="1:10" x14ac:dyDescent="0.35">
      <c r="A34" t="s">
        <v>197</v>
      </c>
      <c r="B34" t="s">
        <v>198</v>
      </c>
      <c r="D34" t="s">
        <v>1724</v>
      </c>
      <c r="E34" t="s">
        <v>181</v>
      </c>
      <c r="G34" t="s">
        <v>1391</v>
      </c>
      <c r="H34" t="s">
        <v>1387</v>
      </c>
      <c r="J34">
        <v>3233</v>
      </c>
    </row>
    <row r="35" spans="1:10" x14ac:dyDescent="0.35">
      <c r="A35" t="s">
        <v>321</v>
      </c>
      <c r="B35" t="s">
        <v>322</v>
      </c>
      <c r="D35" t="s">
        <v>1724</v>
      </c>
      <c r="E35" t="s">
        <v>181</v>
      </c>
      <c r="G35" t="s">
        <v>1391</v>
      </c>
      <c r="H35" t="s">
        <v>1387</v>
      </c>
      <c r="J35">
        <v>3234</v>
      </c>
    </row>
    <row r="36" spans="1:10" x14ac:dyDescent="0.35">
      <c r="A36" t="s">
        <v>401</v>
      </c>
      <c r="B36" t="s">
        <v>402</v>
      </c>
      <c r="D36" t="s">
        <v>1724</v>
      </c>
      <c r="E36" t="s">
        <v>181</v>
      </c>
      <c r="G36" t="s">
        <v>1391</v>
      </c>
      <c r="H36" t="s">
        <v>1387</v>
      </c>
      <c r="J36">
        <v>3235</v>
      </c>
    </row>
    <row r="37" spans="1:10" x14ac:dyDescent="0.35">
      <c r="A37" t="s">
        <v>319</v>
      </c>
      <c r="B37" t="s">
        <v>320</v>
      </c>
      <c r="D37" t="s">
        <v>1724</v>
      </c>
      <c r="E37" t="s">
        <v>181</v>
      </c>
      <c r="G37" t="s">
        <v>1391</v>
      </c>
      <c r="H37" t="s">
        <v>1387</v>
      </c>
      <c r="J37">
        <v>3236</v>
      </c>
    </row>
    <row r="38" spans="1:10" x14ac:dyDescent="0.35">
      <c r="A38" t="s">
        <v>191</v>
      </c>
      <c r="B38" t="s">
        <v>192</v>
      </c>
      <c r="D38" t="s">
        <v>1725</v>
      </c>
      <c r="E38" t="s">
        <v>73</v>
      </c>
      <c r="G38" t="s">
        <v>1391</v>
      </c>
      <c r="H38" t="s">
        <v>1387</v>
      </c>
      <c r="J38">
        <v>3237</v>
      </c>
    </row>
    <row r="39" spans="1:10" x14ac:dyDescent="0.35">
      <c r="A39" t="s">
        <v>71</v>
      </c>
      <c r="B39" t="s">
        <v>72</v>
      </c>
      <c r="D39" t="s">
        <v>1725</v>
      </c>
      <c r="E39" t="s">
        <v>73</v>
      </c>
      <c r="G39" t="s">
        <v>1391</v>
      </c>
      <c r="H39" t="s">
        <v>1387</v>
      </c>
      <c r="J39">
        <v>3238</v>
      </c>
    </row>
    <row r="40" spans="1:10" x14ac:dyDescent="0.35">
      <c r="A40" t="s">
        <v>355</v>
      </c>
      <c r="B40" t="s">
        <v>356</v>
      </c>
      <c r="D40" t="s">
        <v>1725</v>
      </c>
      <c r="E40" t="s">
        <v>73</v>
      </c>
      <c r="G40" t="s">
        <v>1391</v>
      </c>
      <c r="H40" t="s">
        <v>1387</v>
      </c>
      <c r="J40">
        <v>3239</v>
      </c>
    </row>
    <row r="41" spans="1:10" x14ac:dyDescent="0.35">
      <c r="A41" t="s">
        <v>223</v>
      </c>
      <c r="B41" t="s">
        <v>224</v>
      </c>
      <c r="D41" t="s">
        <v>1725</v>
      </c>
      <c r="E41" t="s">
        <v>73</v>
      </c>
      <c r="G41" t="s">
        <v>1391</v>
      </c>
      <c r="H41" t="s">
        <v>1387</v>
      </c>
      <c r="J41">
        <v>3240</v>
      </c>
    </row>
    <row r="42" spans="1:10" x14ac:dyDescent="0.35">
      <c r="A42" t="s">
        <v>245</v>
      </c>
      <c r="B42" t="s">
        <v>246</v>
      </c>
      <c r="D42" t="s">
        <v>1725</v>
      </c>
      <c r="E42" t="s">
        <v>73</v>
      </c>
      <c r="G42" t="s">
        <v>1391</v>
      </c>
      <c r="H42" t="s">
        <v>1387</v>
      </c>
      <c r="J42">
        <v>3241</v>
      </c>
    </row>
    <row r="43" spans="1:10" x14ac:dyDescent="0.35">
      <c r="A43" t="s">
        <v>199</v>
      </c>
      <c r="B43" t="s">
        <v>200</v>
      </c>
      <c r="D43" t="s">
        <v>1725</v>
      </c>
      <c r="E43" t="s">
        <v>73</v>
      </c>
      <c r="G43" t="s">
        <v>1391</v>
      </c>
      <c r="H43" t="s">
        <v>1387</v>
      </c>
      <c r="J43">
        <v>3242</v>
      </c>
    </row>
    <row r="44" spans="1:10" x14ac:dyDescent="0.35">
      <c r="A44" t="s">
        <v>323</v>
      </c>
      <c r="B44" t="s">
        <v>324</v>
      </c>
      <c r="D44" t="s">
        <v>1726</v>
      </c>
      <c r="E44" t="s">
        <v>160</v>
      </c>
      <c r="G44" t="s">
        <v>1391</v>
      </c>
      <c r="H44" t="s">
        <v>1387</v>
      </c>
      <c r="J44">
        <v>3243</v>
      </c>
    </row>
    <row r="45" spans="1:10" x14ac:dyDescent="0.35">
      <c r="A45" t="s">
        <v>325</v>
      </c>
      <c r="B45" t="s">
        <v>326</v>
      </c>
      <c r="D45" t="s">
        <v>1726</v>
      </c>
      <c r="E45" t="s">
        <v>160</v>
      </c>
      <c r="G45" t="s">
        <v>1391</v>
      </c>
      <c r="H45" t="s">
        <v>1387</v>
      </c>
      <c r="J45">
        <v>3244</v>
      </c>
    </row>
    <row r="46" spans="1:10" x14ac:dyDescent="0.35">
      <c r="A46" t="s">
        <v>165</v>
      </c>
      <c r="B46" t="s">
        <v>166</v>
      </c>
      <c r="D46" t="s">
        <v>1726</v>
      </c>
      <c r="E46" t="s">
        <v>160</v>
      </c>
      <c r="G46" t="s">
        <v>1391</v>
      </c>
      <c r="H46" t="s">
        <v>1387</v>
      </c>
      <c r="J46">
        <v>3245</v>
      </c>
    </row>
    <row r="47" spans="1:10" x14ac:dyDescent="0.35">
      <c r="A47" t="s">
        <v>158</v>
      </c>
      <c r="B47" t="s">
        <v>159</v>
      </c>
      <c r="D47" t="s">
        <v>1726</v>
      </c>
      <c r="E47" t="s">
        <v>160</v>
      </c>
      <c r="G47" t="s">
        <v>1391</v>
      </c>
      <c r="H47" t="s">
        <v>1387</v>
      </c>
      <c r="J47">
        <v>3246</v>
      </c>
    </row>
    <row r="48" spans="1:10" x14ac:dyDescent="0.35">
      <c r="A48" t="s">
        <v>263</v>
      </c>
      <c r="B48" t="s">
        <v>264</v>
      </c>
      <c r="D48" t="s">
        <v>1726</v>
      </c>
      <c r="E48" t="s">
        <v>160</v>
      </c>
      <c r="G48" t="s">
        <v>1391</v>
      </c>
      <c r="H48" t="s">
        <v>1387</v>
      </c>
      <c r="J48">
        <v>3247</v>
      </c>
    </row>
    <row r="49" spans="1:10" x14ac:dyDescent="0.35">
      <c r="A49" t="s">
        <v>267</v>
      </c>
      <c r="B49" t="s">
        <v>268</v>
      </c>
      <c r="D49" t="s">
        <v>1726</v>
      </c>
      <c r="E49" t="s">
        <v>160</v>
      </c>
      <c r="G49" t="s">
        <v>1391</v>
      </c>
      <c r="H49" t="s">
        <v>1387</v>
      </c>
      <c r="J49">
        <v>3248</v>
      </c>
    </row>
    <row r="50" spans="1:10" x14ac:dyDescent="0.35">
      <c r="A50" t="s">
        <v>243</v>
      </c>
      <c r="B50" t="s">
        <v>244</v>
      </c>
      <c r="D50" t="s">
        <v>1726</v>
      </c>
      <c r="E50" t="s">
        <v>160</v>
      </c>
      <c r="G50" t="s">
        <v>1391</v>
      </c>
      <c r="H50" t="s">
        <v>1387</v>
      </c>
      <c r="J50">
        <v>3249</v>
      </c>
    </row>
    <row r="51" spans="1:10" x14ac:dyDescent="0.35">
      <c r="A51" t="s">
        <v>221</v>
      </c>
      <c r="B51" t="s">
        <v>222</v>
      </c>
      <c r="D51" t="s">
        <v>1726</v>
      </c>
      <c r="E51" t="s">
        <v>160</v>
      </c>
      <c r="G51" t="s">
        <v>1391</v>
      </c>
      <c r="H51" t="s">
        <v>1387</v>
      </c>
      <c r="J51">
        <v>3250</v>
      </c>
    </row>
    <row r="52" spans="1:10" x14ac:dyDescent="0.35">
      <c r="A52" t="s">
        <v>237</v>
      </c>
      <c r="B52" t="s">
        <v>238</v>
      </c>
      <c r="D52" t="s">
        <v>1726</v>
      </c>
      <c r="E52" t="s">
        <v>160</v>
      </c>
      <c r="G52" t="s">
        <v>1391</v>
      </c>
      <c r="H52" t="s">
        <v>1387</v>
      </c>
      <c r="J52">
        <v>3251</v>
      </c>
    </row>
    <row r="53" spans="1:10" x14ac:dyDescent="0.35">
      <c r="A53" t="s">
        <v>116</v>
      </c>
      <c r="B53" t="s">
        <v>117</v>
      </c>
      <c r="D53" t="s">
        <v>1727</v>
      </c>
      <c r="E53" t="s">
        <v>76</v>
      </c>
      <c r="G53" t="s">
        <v>1391</v>
      </c>
      <c r="H53" t="s">
        <v>1387</v>
      </c>
      <c r="J53">
        <v>3252</v>
      </c>
    </row>
    <row r="54" spans="1:10" x14ac:dyDescent="0.35">
      <c r="A54" t="s">
        <v>335</v>
      </c>
      <c r="B54" t="s">
        <v>336</v>
      </c>
      <c r="D54" t="s">
        <v>1727</v>
      </c>
      <c r="E54" t="s">
        <v>76</v>
      </c>
      <c r="G54" t="s">
        <v>1391</v>
      </c>
      <c r="H54" t="s">
        <v>1387</v>
      </c>
      <c r="J54">
        <v>3253</v>
      </c>
    </row>
    <row r="55" spans="1:10" x14ac:dyDescent="0.35">
      <c r="A55" t="s">
        <v>108</v>
      </c>
      <c r="B55" t="s">
        <v>109</v>
      </c>
      <c r="D55" t="s">
        <v>1727</v>
      </c>
      <c r="E55" t="s">
        <v>76</v>
      </c>
      <c r="G55" t="s">
        <v>1391</v>
      </c>
      <c r="H55" t="s">
        <v>1387</v>
      </c>
      <c r="J55">
        <v>3254</v>
      </c>
    </row>
    <row r="56" spans="1:10" x14ac:dyDescent="0.35">
      <c r="A56" t="s">
        <v>145</v>
      </c>
      <c r="B56" t="s">
        <v>146</v>
      </c>
      <c r="D56" t="s">
        <v>1727</v>
      </c>
      <c r="E56" t="s">
        <v>76</v>
      </c>
      <c r="G56" t="s">
        <v>1391</v>
      </c>
      <c r="H56" t="s">
        <v>1387</v>
      </c>
      <c r="J56">
        <v>3255</v>
      </c>
    </row>
    <row r="57" spans="1:10" x14ac:dyDescent="0.35">
      <c r="A57" t="s">
        <v>74</v>
      </c>
      <c r="B57" t="s">
        <v>75</v>
      </c>
      <c r="D57" t="s">
        <v>1727</v>
      </c>
      <c r="E57" t="s">
        <v>76</v>
      </c>
      <c r="G57" t="s">
        <v>1391</v>
      </c>
      <c r="H57" t="s">
        <v>1387</v>
      </c>
      <c r="J57">
        <v>3256</v>
      </c>
    </row>
    <row r="58" spans="1:10" x14ac:dyDescent="0.35">
      <c r="A58" t="s">
        <v>156</v>
      </c>
      <c r="B58" t="s">
        <v>157</v>
      </c>
      <c r="D58" t="s">
        <v>1727</v>
      </c>
      <c r="E58" t="s">
        <v>76</v>
      </c>
      <c r="G58" t="s">
        <v>1391</v>
      </c>
      <c r="H58" t="s">
        <v>1387</v>
      </c>
      <c r="J58">
        <v>3257</v>
      </c>
    </row>
    <row r="59" spans="1:10" x14ac:dyDescent="0.35">
      <c r="A59" t="s">
        <v>297</v>
      </c>
      <c r="B59" t="s">
        <v>298</v>
      </c>
      <c r="D59" t="s">
        <v>1727</v>
      </c>
      <c r="E59" t="s">
        <v>76</v>
      </c>
      <c r="G59" t="s">
        <v>1391</v>
      </c>
      <c r="H59" t="s">
        <v>1387</v>
      </c>
      <c r="J59">
        <v>3258</v>
      </c>
    </row>
    <row r="60" spans="1:10" x14ac:dyDescent="0.35">
      <c r="A60" t="s">
        <v>93</v>
      </c>
      <c r="B60" t="s">
        <v>94</v>
      </c>
      <c r="D60" t="s">
        <v>1727</v>
      </c>
      <c r="E60" t="s">
        <v>76</v>
      </c>
      <c r="G60" t="s">
        <v>1391</v>
      </c>
      <c r="H60" t="s">
        <v>1387</v>
      </c>
      <c r="J60">
        <v>3259</v>
      </c>
    </row>
    <row r="61" spans="1:10" x14ac:dyDescent="0.35">
      <c r="A61" t="s">
        <v>100</v>
      </c>
      <c r="B61" t="s">
        <v>101</v>
      </c>
      <c r="D61" t="s">
        <v>1728</v>
      </c>
      <c r="E61" t="s">
        <v>102</v>
      </c>
      <c r="G61" t="s">
        <v>1391</v>
      </c>
      <c r="H61" t="s">
        <v>1387</v>
      </c>
      <c r="J61">
        <v>3260</v>
      </c>
    </row>
    <row r="62" spans="1:10" x14ac:dyDescent="0.35">
      <c r="A62" t="s">
        <v>136</v>
      </c>
      <c r="B62" t="s">
        <v>137</v>
      </c>
      <c r="D62" t="s">
        <v>1728</v>
      </c>
      <c r="E62" t="s">
        <v>102</v>
      </c>
      <c r="G62" t="s">
        <v>1391</v>
      </c>
      <c r="H62" t="s">
        <v>1387</v>
      </c>
      <c r="J62">
        <v>3261</v>
      </c>
    </row>
    <row r="63" spans="1:10" x14ac:dyDescent="0.35">
      <c r="A63" t="s">
        <v>211</v>
      </c>
      <c r="B63" t="s">
        <v>212</v>
      </c>
      <c r="D63" t="s">
        <v>1728</v>
      </c>
      <c r="E63" t="s">
        <v>102</v>
      </c>
      <c r="G63" t="s">
        <v>1391</v>
      </c>
      <c r="H63" t="s">
        <v>1387</v>
      </c>
      <c r="J63">
        <v>3262</v>
      </c>
    </row>
    <row r="64" spans="1:10" x14ac:dyDescent="0.35">
      <c r="A64" t="s">
        <v>229</v>
      </c>
      <c r="B64" t="s">
        <v>230</v>
      </c>
      <c r="D64" t="s">
        <v>1728</v>
      </c>
      <c r="E64" t="s">
        <v>102</v>
      </c>
      <c r="G64" t="s">
        <v>1391</v>
      </c>
      <c r="H64" t="s">
        <v>1387</v>
      </c>
      <c r="J64">
        <v>3263</v>
      </c>
    </row>
    <row r="65" spans="1:10" x14ac:dyDescent="0.35">
      <c r="A65" t="s">
        <v>128</v>
      </c>
      <c r="B65" t="s">
        <v>129</v>
      </c>
      <c r="D65" t="s">
        <v>1728</v>
      </c>
      <c r="E65" t="s">
        <v>102</v>
      </c>
      <c r="G65" t="s">
        <v>1391</v>
      </c>
      <c r="H65" t="s">
        <v>1387</v>
      </c>
      <c r="J65">
        <v>3264</v>
      </c>
    </row>
    <row r="66" spans="1:10" x14ac:dyDescent="0.35">
      <c r="A66" t="s">
        <v>381</v>
      </c>
      <c r="B66" t="s">
        <v>382</v>
      </c>
      <c r="D66" t="s">
        <v>1728</v>
      </c>
      <c r="E66" t="s">
        <v>102</v>
      </c>
      <c r="G66" t="s">
        <v>1391</v>
      </c>
      <c r="H66" t="s">
        <v>1387</v>
      </c>
      <c r="J66">
        <v>3265</v>
      </c>
    </row>
    <row r="67" spans="1:10" x14ac:dyDescent="0.35">
      <c r="A67" t="s">
        <v>271</v>
      </c>
      <c r="B67" t="s">
        <v>272</v>
      </c>
      <c r="D67" t="s">
        <v>1728</v>
      </c>
      <c r="E67" t="s">
        <v>102</v>
      </c>
      <c r="G67" t="s">
        <v>1391</v>
      </c>
      <c r="H67" t="s">
        <v>1387</v>
      </c>
      <c r="J67">
        <v>3266</v>
      </c>
    </row>
    <row r="68" spans="1:10" x14ac:dyDescent="0.35">
      <c r="A68" t="s">
        <v>161</v>
      </c>
      <c r="B68" t="s">
        <v>162</v>
      </c>
      <c r="D68" t="s">
        <v>1728</v>
      </c>
      <c r="E68" t="s">
        <v>102</v>
      </c>
      <c r="G68" t="s">
        <v>1391</v>
      </c>
      <c r="H68" t="s">
        <v>1387</v>
      </c>
      <c r="J68">
        <v>3267</v>
      </c>
    </row>
    <row r="69" spans="1:10" x14ac:dyDescent="0.35">
      <c r="A69" t="s">
        <v>182</v>
      </c>
      <c r="B69" t="s">
        <v>183</v>
      </c>
      <c r="D69" t="s">
        <v>1728</v>
      </c>
      <c r="E69" t="s">
        <v>102</v>
      </c>
      <c r="G69" t="s">
        <v>1391</v>
      </c>
      <c r="H69" t="s">
        <v>1387</v>
      </c>
      <c r="J69">
        <v>3268</v>
      </c>
    </row>
    <row r="70" spans="1:10" x14ac:dyDescent="0.35">
      <c r="A70" t="s">
        <v>201</v>
      </c>
      <c r="B70" t="s">
        <v>202</v>
      </c>
      <c r="D70" t="s">
        <v>1723</v>
      </c>
      <c r="E70" t="s">
        <v>203</v>
      </c>
      <c r="G70" t="s">
        <v>1391</v>
      </c>
      <c r="H70" t="s">
        <v>1387</v>
      </c>
      <c r="J70">
        <v>3269</v>
      </c>
    </row>
    <row r="71" spans="1:10" x14ac:dyDescent="0.35">
      <c r="A71" t="s">
        <v>225</v>
      </c>
      <c r="B71" t="s">
        <v>226</v>
      </c>
      <c r="D71" t="s">
        <v>1723</v>
      </c>
      <c r="E71" t="s">
        <v>203</v>
      </c>
      <c r="G71" t="s">
        <v>1391</v>
      </c>
      <c r="H71" t="s">
        <v>1387</v>
      </c>
      <c r="J71">
        <v>3270</v>
      </c>
    </row>
    <row r="72" spans="1:10" x14ac:dyDescent="0.35">
      <c r="A72" t="s">
        <v>347</v>
      </c>
      <c r="B72" t="s">
        <v>348</v>
      </c>
      <c r="D72" t="s">
        <v>1723</v>
      </c>
      <c r="E72" t="s">
        <v>203</v>
      </c>
      <c r="G72" t="s">
        <v>1391</v>
      </c>
      <c r="H72" t="s">
        <v>1387</v>
      </c>
      <c r="J72">
        <v>3271</v>
      </c>
    </row>
    <row r="73" spans="1:10" x14ac:dyDescent="0.35">
      <c r="A73" t="s">
        <v>283</v>
      </c>
      <c r="B73" t="s">
        <v>284</v>
      </c>
      <c r="D73" t="s">
        <v>1723</v>
      </c>
      <c r="E73" t="s">
        <v>203</v>
      </c>
      <c r="G73" t="s">
        <v>1391</v>
      </c>
      <c r="H73" t="s">
        <v>1387</v>
      </c>
      <c r="J73">
        <v>3272</v>
      </c>
    </row>
    <row r="74" spans="1:10" x14ac:dyDescent="0.35">
      <c r="A74" t="s">
        <v>351</v>
      </c>
      <c r="B74" t="s">
        <v>352</v>
      </c>
      <c r="D74" t="s">
        <v>1723</v>
      </c>
      <c r="E74" t="s">
        <v>203</v>
      </c>
      <c r="G74" t="s">
        <v>1391</v>
      </c>
      <c r="H74" t="s">
        <v>1387</v>
      </c>
      <c r="J74">
        <v>3273</v>
      </c>
    </row>
    <row r="75" spans="1:10" x14ac:dyDescent="0.35">
      <c r="A75" t="s">
        <v>349</v>
      </c>
      <c r="B75" t="s">
        <v>350</v>
      </c>
      <c r="D75" t="s">
        <v>1723</v>
      </c>
      <c r="E75" t="s">
        <v>203</v>
      </c>
      <c r="G75" t="s">
        <v>1391</v>
      </c>
      <c r="H75" t="s">
        <v>1387</v>
      </c>
      <c r="J75">
        <v>3274</v>
      </c>
    </row>
    <row r="76" spans="1:10" x14ac:dyDescent="0.35">
      <c r="A76" t="s">
        <v>273</v>
      </c>
      <c r="B76" t="s">
        <v>274</v>
      </c>
      <c r="D76" t="s">
        <v>1723</v>
      </c>
      <c r="E76" t="s">
        <v>203</v>
      </c>
      <c r="G76" t="s">
        <v>1391</v>
      </c>
      <c r="H76" t="s">
        <v>1387</v>
      </c>
      <c r="J76">
        <v>3275</v>
      </c>
    </row>
    <row r="77" spans="1:10" x14ac:dyDescent="0.35">
      <c r="A77" t="s">
        <v>257</v>
      </c>
      <c r="B77" t="s">
        <v>258</v>
      </c>
      <c r="D77" t="s">
        <v>1729</v>
      </c>
      <c r="E77" t="s">
        <v>120</v>
      </c>
      <c r="G77" t="s">
        <v>1391</v>
      </c>
      <c r="H77" t="s">
        <v>1387</v>
      </c>
      <c r="J77">
        <v>3278</v>
      </c>
    </row>
    <row r="78" spans="1:10" x14ac:dyDescent="0.35">
      <c r="A78" t="s">
        <v>235</v>
      </c>
      <c r="B78" t="s">
        <v>236</v>
      </c>
      <c r="D78" t="s">
        <v>1722</v>
      </c>
      <c r="E78" t="s">
        <v>67</v>
      </c>
      <c r="G78" t="s">
        <v>1391</v>
      </c>
      <c r="H78" t="s">
        <v>1387</v>
      </c>
      <c r="J78">
        <v>3280</v>
      </c>
    </row>
    <row r="79" spans="1:10" x14ac:dyDescent="0.35">
      <c r="A79" t="s">
        <v>118</v>
      </c>
      <c r="B79" t="s">
        <v>119</v>
      </c>
      <c r="D79" t="s">
        <v>1729</v>
      </c>
      <c r="E79" t="s">
        <v>120</v>
      </c>
      <c r="G79" t="s">
        <v>1391</v>
      </c>
      <c r="H79" t="s">
        <v>1387</v>
      </c>
      <c r="J79">
        <v>3377</v>
      </c>
    </row>
    <row r="80" spans="1:10" x14ac:dyDescent="0.35">
      <c r="A80" t="s">
        <v>98</v>
      </c>
      <c r="B80" t="s">
        <v>99</v>
      </c>
      <c r="D80" t="s">
        <v>1722</v>
      </c>
      <c r="E80" t="s">
        <v>67</v>
      </c>
      <c r="G80" t="s">
        <v>1391</v>
      </c>
      <c r="H80" t="s">
        <v>1387</v>
      </c>
      <c r="J80">
        <v>3378</v>
      </c>
    </row>
    <row r="81" spans="1:10" x14ac:dyDescent="0.35">
      <c r="A81" t="s">
        <v>77</v>
      </c>
      <c r="B81" t="s">
        <v>78</v>
      </c>
      <c r="D81" t="s">
        <v>1722</v>
      </c>
      <c r="E81" t="s">
        <v>67</v>
      </c>
      <c r="G81" t="s">
        <v>1391</v>
      </c>
      <c r="H81" t="s">
        <v>1387</v>
      </c>
      <c r="J81">
        <v>3387</v>
      </c>
    </row>
    <row r="82" spans="1:10" x14ac:dyDescent="0.35">
      <c r="A82" t="s">
        <v>213</v>
      </c>
      <c r="B82" t="s">
        <v>214</v>
      </c>
      <c r="D82" t="s">
        <v>1729</v>
      </c>
      <c r="E82" t="s">
        <v>120</v>
      </c>
      <c r="G82" t="s">
        <v>1391</v>
      </c>
      <c r="H82" t="s">
        <v>1387</v>
      </c>
      <c r="J82">
        <v>3388</v>
      </c>
    </row>
    <row r="83" spans="1:10" x14ac:dyDescent="0.35">
      <c r="A83" t="s">
        <v>167</v>
      </c>
      <c r="B83" t="s">
        <v>168</v>
      </c>
      <c r="D83" t="s">
        <v>1722</v>
      </c>
      <c r="E83" t="s">
        <v>67</v>
      </c>
      <c r="G83" t="s">
        <v>1391</v>
      </c>
      <c r="H83" t="s">
        <v>1387</v>
      </c>
      <c r="J83">
        <v>3392</v>
      </c>
    </row>
    <row r="84" spans="1:10" x14ac:dyDescent="0.35">
      <c r="A84" t="s">
        <v>367</v>
      </c>
      <c r="B84" t="s">
        <v>368</v>
      </c>
      <c r="D84" t="s">
        <v>1729</v>
      </c>
      <c r="E84" t="s">
        <v>120</v>
      </c>
      <c r="G84" t="s">
        <v>1391</v>
      </c>
      <c r="H84" t="s">
        <v>1387</v>
      </c>
      <c r="J84">
        <v>3393</v>
      </c>
    </row>
    <row r="85" spans="1:10" x14ac:dyDescent="0.35">
      <c r="A85" t="s">
        <v>299</v>
      </c>
      <c r="B85" t="s">
        <v>300</v>
      </c>
      <c r="D85" t="s">
        <v>1722</v>
      </c>
      <c r="E85" t="s">
        <v>67</v>
      </c>
      <c r="G85" t="s">
        <v>1391</v>
      </c>
      <c r="H85" t="s">
        <v>1387</v>
      </c>
      <c r="J85">
        <v>3397</v>
      </c>
    </row>
    <row r="86" spans="1:10" x14ac:dyDescent="0.35">
      <c r="A86" t="s">
        <v>329</v>
      </c>
      <c r="B86" t="s">
        <v>330</v>
      </c>
      <c r="D86" t="s">
        <v>1729</v>
      </c>
      <c r="E86" t="s">
        <v>120</v>
      </c>
      <c r="G86" t="s">
        <v>1391</v>
      </c>
      <c r="H86" t="s">
        <v>1387</v>
      </c>
      <c r="J86">
        <v>3398</v>
      </c>
    </row>
    <row r="87" spans="1:10" x14ac:dyDescent="0.35">
      <c r="A87" t="s">
        <v>217</v>
      </c>
      <c r="B87" t="s">
        <v>218</v>
      </c>
      <c r="D87" t="s">
        <v>1722</v>
      </c>
      <c r="E87" t="s">
        <v>67</v>
      </c>
      <c r="G87" t="s">
        <v>1391</v>
      </c>
      <c r="H87" t="s">
        <v>1387</v>
      </c>
      <c r="J87">
        <v>3402</v>
      </c>
    </row>
    <row r="88" spans="1:10" x14ac:dyDescent="0.35">
      <c r="A88" t="s">
        <v>121</v>
      </c>
      <c r="B88" t="s">
        <v>122</v>
      </c>
      <c r="D88" t="s">
        <v>1729</v>
      </c>
      <c r="E88" t="s">
        <v>120</v>
      </c>
      <c r="G88" t="s">
        <v>1391</v>
      </c>
      <c r="H88" t="s">
        <v>1387</v>
      </c>
      <c r="J88">
        <v>3403</v>
      </c>
    </row>
    <row r="89" spans="1:10" x14ac:dyDescent="0.35">
      <c r="A89" t="s">
        <v>411</v>
      </c>
      <c r="B89" t="s">
        <v>412</v>
      </c>
      <c r="D89" t="s">
        <v>1730</v>
      </c>
      <c r="E89" t="s">
        <v>88</v>
      </c>
      <c r="G89" t="s">
        <v>1391</v>
      </c>
      <c r="H89" t="s">
        <v>1387</v>
      </c>
      <c r="J89">
        <v>3407</v>
      </c>
    </row>
    <row r="90" spans="1:10" x14ac:dyDescent="0.35">
      <c r="A90" t="s">
        <v>189</v>
      </c>
      <c r="B90" t="s">
        <v>190</v>
      </c>
      <c r="D90" t="s">
        <v>1729</v>
      </c>
      <c r="E90" t="s">
        <v>120</v>
      </c>
      <c r="G90" t="s">
        <v>1391</v>
      </c>
      <c r="H90" t="s">
        <v>1387</v>
      </c>
      <c r="J90">
        <v>3408</v>
      </c>
    </row>
    <row r="91" spans="1:10" x14ac:dyDescent="0.35">
      <c r="A91" t="s">
        <v>86</v>
      </c>
      <c r="B91" t="s">
        <v>87</v>
      </c>
      <c r="D91" t="s">
        <v>1730</v>
      </c>
      <c r="E91" t="s">
        <v>88</v>
      </c>
      <c r="G91" t="s">
        <v>1391</v>
      </c>
      <c r="H91" t="s">
        <v>1387</v>
      </c>
      <c r="J91">
        <v>3412</v>
      </c>
    </row>
    <row r="92" spans="1:10" x14ac:dyDescent="0.35">
      <c r="A92" t="s">
        <v>219</v>
      </c>
      <c r="B92" t="s">
        <v>220</v>
      </c>
      <c r="D92" t="s">
        <v>1729</v>
      </c>
      <c r="E92" t="s">
        <v>120</v>
      </c>
      <c r="G92" t="s">
        <v>1391</v>
      </c>
      <c r="H92" t="s">
        <v>1387</v>
      </c>
      <c r="J92">
        <v>3413</v>
      </c>
    </row>
    <row r="93" spans="1:10" x14ac:dyDescent="0.35">
      <c r="A93" t="s">
        <v>359</v>
      </c>
      <c r="B93" t="s">
        <v>360</v>
      </c>
      <c r="D93" t="s">
        <v>1730</v>
      </c>
      <c r="E93" t="s">
        <v>88</v>
      </c>
      <c r="G93" t="s">
        <v>1391</v>
      </c>
      <c r="H93" t="s">
        <v>1387</v>
      </c>
      <c r="J93">
        <v>3417</v>
      </c>
    </row>
    <row r="94" spans="1:10" x14ac:dyDescent="0.35">
      <c r="A94" t="s">
        <v>247</v>
      </c>
      <c r="B94" t="s">
        <v>248</v>
      </c>
      <c r="D94" t="s">
        <v>1731</v>
      </c>
      <c r="E94" t="s">
        <v>132</v>
      </c>
      <c r="G94" t="s">
        <v>1391</v>
      </c>
      <c r="H94" t="s">
        <v>1387</v>
      </c>
      <c r="J94">
        <v>3418</v>
      </c>
    </row>
    <row r="95" spans="1:10" x14ac:dyDescent="0.35">
      <c r="A95" t="s">
        <v>343</v>
      </c>
      <c r="B95" t="s">
        <v>344</v>
      </c>
      <c r="D95" t="s">
        <v>1730</v>
      </c>
      <c r="E95" t="s">
        <v>88</v>
      </c>
      <c r="G95" t="s">
        <v>1391</v>
      </c>
      <c r="H95" t="s">
        <v>1387</v>
      </c>
      <c r="J95">
        <v>3422</v>
      </c>
    </row>
    <row r="96" spans="1:10" x14ac:dyDescent="0.35">
      <c r="A96" t="s">
        <v>377</v>
      </c>
      <c r="B96" t="s">
        <v>378</v>
      </c>
      <c r="D96" t="s">
        <v>1731</v>
      </c>
      <c r="E96" t="s">
        <v>132</v>
      </c>
      <c r="G96" t="s">
        <v>1391</v>
      </c>
      <c r="H96" t="s">
        <v>1387</v>
      </c>
      <c r="J96">
        <v>3423</v>
      </c>
    </row>
    <row r="97" spans="1:10" x14ac:dyDescent="0.35">
      <c r="A97" t="s">
        <v>405</v>
      </c>
      <c r="B97" t="s">
        <v>406</v>
      </c>
      <c r="D97" t="s">
        <v>1730</v>
      </c>
      <c r="E97" t="s">
        <v>88</v>
      </c>
      <c r="G97" t="s">
        <v>1391</v>
      </c>
      <c r="H97" t="s">
        <v>1387</v>
      </c>
      <c r="J97">
        <v>3427</v>
      </c>
    </row>
    <row r="98" spans="1:10" x14ac:dyDescent="0.35">
      <c r="A98" t="s">
        <v>295</v>
      </c>
      <c r="B98" t="s">
        <v>296</v>
      </c>
      <c r="D98" t="s">
        <v>1730</v>
      </c>
      <c r="E98" t="s">
        <v>88</v>
      </c>
      <c r="G98" t="s">
        <v>1391</v>
      </c>
      <c r="H98" t="s">
        <v>1387</v>
      </c>
      <c r="J98">
        <v>3428</v>
      </c>
    </row>
    <row r="99" spans="1:10" x14ac:dyDescent="0.35">
      <c r="A99" t="s">
        <v>399</v>
      </c>
      <c r="B99" t="s">
        <v>400</v>
      </c>
      <c r="D99" t="s">
        <v>1730</v>
      </c>
      <c r="E99" t="s">
        <v>88</v>
      </c>
      <c r="G99" t="s">
        <v>1391</v>
      </c>
      <c r="H99" t="s">
        <v>1387</v>
      </c>
      <c r="J99">
        <v>3429</v>
      </c>
    </row>
    <row r="100" spans="1:10" x14ac:dyDescent="0.35">
      <c r="A100" t="s">
        <v>369</v>
      </c>
      <c r="B100" t="s">
        <v>370</v>
      </c>
      <c r="D100" t="s">
        <v>1730</v>
      </c>
      <c r="E100" t="s">
        <v>88</v>
      </c>
      <c r="G100" t="s">
        <v>1391</v>
      </c>
      <c r="H100" t="s">
        <v>1387</v>
      </c>
      <c r="J100">
        <v>3430</v>
      </c>
    </row>
    <row r="101" spans="1:10" x14ac:dyDescent="0.35">
      <c r="A101" t="s">
        <v>89</v>
      </c>
      <c r="B101" t="s">
        <v>90</v>
      </c>
      <c r="D101" t="s">
        <v>1730</v>
      </c>
      <c r="E101" t="s">
        <v>88</v>
      </c>
      <c r="G101" t="s">
        <v>1391</v>
      </c>
      <c r="H101" t="s">
        <v>1387</v>
      </c>
      <c r="J101">
        <v>3431</v>
      </c>
    </row>
    <row r="102" spans="1:10" x14ac:dyDescent="0.35">
      <c r="A102" t="s">
        <v>110</v>
      </c>
      <c r="B102" t="s">
        <v>111</v>
      </c>
      <c r="D102" t="s">
        <v>1730</v>
      </c>
      <c r="E102" t="s">
        <v>88</v>
      </c>
      <c r="G102" t="s">
        <v>1391</v>
      </c>
      <c r="H102" t="s">
        <v>1387</v>
      </c>
      <c r="J102">
        <v>3432</v>
      </c>
    </row>
    <row r="103" spans="1:10" x14ac:dyDescent="0.35">
      <c r="A103" t="s">
        <v>177</v>
      </c>
      <c r="B103" t="s">
        <v>178</v>
      </c>
      <c r="D103" t="s">
        <v>1730</v>
      </c>
      <c r="E103" t="s">
        <v>88</v>
      </c>
      <c r="G103" t="s">
        <v>1391</v>
      </c>
      <c r="H103" t="s">
        <v>1387</v>
      </c>
      <c r="J103">
        <v>3433</v>
      </c>
    </row>
    <row r="104" spans="1:10" x14ac:dyDescent="0.35">
      <c r="A104" t="s">
        <v>138</v>
      </c>
      <c r="B104" t="s">
        <v>139</v>
      </c>
      <c r="D104" t="s">
        <v>1732</v>
      </c>
      <c r="E104" t="s">
        <v>97</v>
      </c>
      <c r="G104" t="s">
        <v>1391</v>
      </c>
      <c r="H104" t="s">
        <v>1387</v>
      </c>
      <c r="J104">
        <v>3434</v>
      </c>
    </row>
    <row r="105" spans="1:10" x14ac:dyDescent="0.35">
      <c r="A105" t="s">
        <v>123</v>
      </c>
      <c r="B105" t="s">
        <v>124</v>
      </c>
      <c r="D105" t="s">
        <v>1732</v>
      </c>
      <c r="E105" t="s">
        <v>97</v>
      </c>
      <c r="G105" t="s">
        <v>1391</v>
      </c>
      <c r="H105" t="s">
        <v>1387</v>
      </c>
      <c r="J105">
        <v>3435</v>
      </c>
    </row>
    <row r="106" spans="1:10" x14ac:dyDescent="0.35">
      <c r="A106" t="s">
        <v>173</v>
      </c>
      <c r="B106" t="s">
        <v>174</v>
      </c>
      <c r="D106" t="s">
        <v>1732</v>
      </c>
      <c r="E106" t="s">
        <v>97</v>
      </c>
      <c r="G106" t="s">
        <v>1391</v>
      </c>
      <c r="H106" t="s">
        <v>1387</v>
      </c>
      <c r="J106">
        <v>3436</v>
      </c>
    </row>
    <row r="107" spans="1:10" x14ac:dyDescent="0.35">
      <c r="A107" t="s">
        <v>365</v>
      </c>
      <c r="B107" t="s">
        <v>366</v>
      </c>
      <c r="D107" t="s">
        <v>1732</v>
      </c>
      <c r="E107" t="s">
        <v>97</v>
      </c>
      <c r="G107" t="s">
        <v>1391</v>
      </c>
      <c r="H107" t="s">
        <v>1387</v>
      </c>
      <c r="J107">
        <v>3437</v>
      </c>
    </row>
    <row r="108" spans="1:10" x14ac:dyDescent="0.35">
      <c r="A108" t="s">
        <v>391</v>
      </c>
      <c r="B108" t="s">
        <v>392</v>
      </c>
      <c r="D108" t="s">
        <v>1732</v>
      </c>
      <c r="E108" t="s">
        <v>97</v>
      </c>
      <c r="G108" t="s">
        <v>1391</v>
      </c>
      <c r="H108" t="s">
        <v>1387</v>
      </c>
      <c r="J108">
        <v>3438</v>
      </c>
    </row>
    <row r="109" spans="1:10" x14ac:dyDescent="0.35">
      <c r="A109" t="s">
        <v>357</v>
      </c>
      <c r="B109" t="s">
        <v>358</v>
      </c>
      <c r="D109" t="s">
        <v>1732</v>
      </c>
      <c r="E109" t="s">
        <v>97</v>
      </c>
      <c r="G109" t="s">
        <v>1391</v>
      </c>
      <c r="H109" t="s">
        <v>1387</v>
      </c>
      <c r="J109">
        <v>3439</v>
      </c>
    </row>
    <row r="110" spans="1:10" x14ac:dyDescent="0.35">
      <c r="A110" t="s">
        <v>95</v>
      </c>
      <c r="B110" t="s">
        <v>96</v>
      </c>
      <c r="D110" t="s">
        <v>1732</v>
      </c>
      <c r="E110" t="s">
        <v>97</v>
      </c>
      <c r="G110" t="s">
        <v>1391</v>
      </c>
      <c r="H110" t="s">
        <v>1387</v>
      </c>
      <c r="J110">
        <v>3440</v>
      </c>
    </row>
    <row r="111" spans="1:10" x14ac:dyDescent="0.35">
      <c r="A111" t="s">
        <v>389</v>
      </c>
      <c r="B111" t="s">
        <v>390</v>
      </c>
      <c r="D111" t="s">
        <v>1732</v>
      </c>
      <c r="E111" t="s">
        <v>97</v>
      </c>
      <c r="G111" t="s">
        <v>1391</v>
      </c>
      <c r="H111" t="s">
        <v>1387</v>
      </c>
      <c r="J111">
        <v>3441</v>
      </c>
    </row>
    <row r="112" spans="1:10" x14ac:dyDescent="0.35">
      <c r="A112" t="s">
        <v>125</v>
      </c>
      <c r="B112" t="s">
        <v>126</v>
      </c>
      <c r="D112" t="s">
        <v>1733</v>
      </c>
      <c r="E112" t="s">
        <v>127</v>
      </c>
      <c r="G112" t="s">
        <v>1391</v>
      </c>
      <c r="H112" t="s">
        <v>1387</v>
      </c>
      <c r="J112">
        <v>3442</v>
      </c>
    </row>
    <row r="113" spans="1:10" x14ac:dyDescent="0.35">
      <c r="A113" t="s">
        <v>317</v>
      </c>
      <c r="B113" t="s">
        <v>318</v>
      </c>
      <c r="D113" t="s">
        <v>1733</v>
      </c>
      <c r="E113" t="s">
        <v>127</v>
      </c>
      <c r="G113" t="s">
        <v>1391</v>
      </c>
      <c r="H113" t="s">
        <v>1387</v>
      </c>
      <c r="J113">
        <v>3443</v>
      </c>
    </row>
    <row r="114" spans="1:10" x14ac:dyDescent="0.35">
      <c r="A114" t="s">
        <v>385</v>
      </c>
      <c r="B114" t="s">
        <v>386</v>
      </c>
      <c r="D114" t="s">
        <v>1733</v>
      </c>
      <c r="E114" t="s">
        <v>127</v>
      </c>
      <c r="G114" t="s">
        <v>1391</v>
      </c>
      <c r="H114" t="s">
        <v>1387</v>
      </c>
      <c r="J114">
        <v>3444</v>
      </c>
    </row>
    <row r="115" spans="1:10" x14ac:dyDescent="0.35">
      <c r="A115" t="s">
        <v>407</v>
      </c>
      <c r="B115" t="s">
        <v>408</v>
      </c>
      <c r="D115" t="s">
        <v>1733</v>
      </c>
      <c r="E115" t="s">
        <v>127</v>
      </c>
      <c r="G115" t="s">
        <v>1391</v>
      </c>
      <c r="H115" t="s">
        <v>1387</v>
      </c>
      <c r="J115">
        <v>3445</v>
      </c>
    </row>
    <row r="116" spans="1:10" x14ac:dyDescent="0.35">
      <c r="A116" t="s">
        <v>311</v>
      </c>
      <c r="B116" t="s">
        <v>312</v>
      </c>
      <c r="D116" t="s">
        <v>1733</v>
      </c>
      <c r="E116" t="s">
        <v>127</v>
      </c>
      <c r="G116" t="s">
        <v>1391</v>
      </c>
      <c r="H116" t="s">
        <v>1387</v>
      </c>
      <c r="J116">
        <v>3446</v>
      </c>
    </row>
    <row r="117" spans="1:10" x14ac:dyDescent="0.35">
      <c r="A117" t="s">
        <v>403</v>
      </c>
      <c r="B117" t="s">
        <v>404</v>
      </c>
      <c r="D117" t="s">
        <v>1733</v>
      </c>
      <c r="E117" t="s">
        <v>127</v>
      </c>
      <c r="G117" t="s">
        <v>1391</v>
      </c>
      <c r="H117" t="s">
        <v>1387</v>
      </c>
      <c r="J117">
        <v>3447</v>
      </c>
    </row>
    <row r="118" spans="1:10" x14ac:dyDescent="0.35">
      <c r="A118" t="s">
        <v>341</v>
      </c>
      <c r="B118" t="s">
        <v>342</v>
      </c>
      <c r="D118" t="s">
        <v>1733</v>
      </c>
      <c r="E118" t="s">
        <v>127</v>
      </c>
      <c r="G118" t="s">
        <v>1391</v>
      </c>
      <c r="H118" t="s">
        <v>1387</v>
      </c>
      <c r="J118">
        <v>3448</v>
      </c>
    </row>
    <row r="119" spans="1:10" x14ac:dyDescent="0.35">
      <c r="A119" t="s">
        <v>363</v>
      </c>
      <c r="B119" t="s">
        <v>364</v>
      </c>
      <c r="D119" t="s">
        <v>1733</v>
      </c>
      <c r="E119" t="s">
        <v>127</v>
      </c>
      <c r="G119" t="s">
        <v>1391</v>
      </c>
      <c r="H119" t="s">
        <v>1387</v>
      </c>
      <c r="J119">
        <v>3449</v>
      </c>
    </row>
    <row r="120" spans="1:10" x14ac:dyDescent="0.35">
      <c r="A120" t="s">
        <v>275</v>
      </c>
      <c r="B120" t="s">
        <v>276</v>
      </c>
      <c r="D120" t="s">
        <v>1734</v>
      </c>
      <c r="E120" t="s">
        <v>208</v>
      </c>
      <c r="G120" t="s">
        <v>1391</v>
      </c>
      <c r="H120" t="s">
        <v>1387</v>
      </c>
      <c r="J120">
        <v>3450</v>
      </c>
    </row>
    <row r="121" spans="1:10" x14ac:dyDescent="0.35">
      <c r="A121" t="s">
        <v>301</v>
      </c>
      <c r="B121" t="s">
        <v>302</v>
      </c>
      <c r="D121" t="s">
        <v>1734</v>
      </c>
      <c r="E121" t="s">
        <v>208</v>
      </c>
      <c r="G121" t="s">
        <v>1391</v>
      </c>
      <c r="H121" t="s">
        <v>1387</v>
      </c>
      <c r="J121">
        <v>3451</v>
      </c>
    </row>
    <row r="122" spans="1:10" x14ac:dyDescent="0.35">
      <c r="A122" t="s">
        <v>361</v>
      </c>
      <c r="B122" t="s">
        <v>362</v>
      </c>
      <c r="D122" t="s">
        <v>1734</v>
      </c>
      <c r="E122" t="s">
        <v>208</v>
      </c>
      <c r="G122" t="s">
        <v>1391</v>
      </c>
      <c r="H122" t="s">
        <v>1387</v>
      </c>
      <c r="J122">
        <v>3452</v>
      </c>
    </row>
    <row r="123" spans="1:10" x14ac:dyDescent="0.35">
      <c r="A123" t="s">
        <v>383</v>
      </c>
      <c r="B123" t="s">
        <v>384</v>
      </c>
      <c r="D123" t="s">
        <v>1734</v>
      </c>
      <c r="E123" t="s">
        <v>208</v>
      </c>
      <c r="G123" t="s">
        <v>1391</v>
      </c>
      <c r="H123" t="s">
        <v>1387</v>
      </c>
      <c r="J123">
        <v>3453</v>
      </c>
    </row>
    <row r="124" spans="1:10" x14ac:dyDescent="0.35">
      <c r="A124" t="s">
        <v>379</v>
      </c>
      <c r="B124" t="s">
        <v>380</v>
      </c>
      <c r="D124" t="s">
        <v>1734</v>
      </c>
      <c r="E124" t="s">
        <v>208</v>
      </c>
      <c r="G124" t="s">
        <v>1391</v>
      </c>
      <c r="H124" t="s">
        <v>1387</v>
      </c>
      <c r="J124">
        <v>3454</v>
      </c>
    </row>
    <row r="125" spans="1:10" x14ac:dyDescent="0.35">
      <c r="A125" t="s">
        <v>253</v>
      </c>
      <c r="B125" t="s">
        <v>254</v>
      </c>
      <c r="D125" t="s">
        <v>1734</v>
      </c>
      <c r="E125" t="s">
        <v>208</v>
      </c>
      <c r="G125" t="s">
        <v>1391</v>
      </c>
      <c r="H125" t="s">
        <v>1387</v>
      </c>
      <c r="J125">
        <v>3455</v>
      </c>
    </row>
    <row r="126" spans="1:10" x14ac:dyDescent="0.35">
      <c r="A126" t="s">
        <v>206</v>
      </c>
      <c r="B126" t="s">
        <v>207</v>
      </c>
      <c r="D126" t="s">
        <v>1734</v>
      </c>
      <c r="E126" t="s">
        <v>208</v>
      </c>
      <c r="G126" t="s">
        <v>1391</v>
      </c>
      <c r="H126" t="s">
        <v>1387</v>
      </c>
      <c r="J126">
        <v>3456</v>
      </c>
    </row>
    <row r="127" spans="1:10" x14ac:dyDescent="0.35">
      <c r="A127" t="s">
        <v>345</v>
      </c>
      <c r="B127" t="s">
        <v>346</v>
      </c>
      <c r="D127" t="s">
        <v>1734</v>
      </c>
      <c r="E127" t="s">
        <v>208</v>
      </c>
      <c r="G127" t="s">
        <v>1391</v>
      </c>
      <c r="H127" t="s">
        <v>1387</v>
      </c>
      <c r="J127">
        <v>3457</v>
      </c>
    </row>
    <row r="128" spans="1:10" x14ac:dyDescent="0.35">
      <c r="A128" t="s">
        <v>303</v>
      </c>
      <c r="B128" t="s">
        <v>304</v>
      </c>
      <c r="D128" t="s">
        <v>1731</v>
      </c>
      <c r="E128" t="s">
        <v>132</v>
      </c>
      <c r="G128" t="s">
        <v>1391</v>
      </c>
      <c r="H128" t="s">
        <v>1387</v>
      </c>
      <c r="J128">
        <v>3459</v>
      </c>
    </row>
    <row r="129" spans="1:10" x14ac:dyDescent="0.35">
      <c r="A129" t="s">
        <v>395</v>
      </c>
      <c r="B129" t="s">
        <v>396</v>
      </c>
      <c r="D129" t="s">
        <v>1731</v>
      </c>
      <c r="E129" t="s">
        <v>132</v>
      </c>
      <c r="G129" t="s">
        <v>1391</v>
      </c>
      <c r="H129" t="s">
        <v>1387</v>
      </c>
      <c r="J129">
        <v>3463</v>
      </c>
    </row>
    <row r="130" spans="1:10" x14ac:dyDescent="0.35">
      <c r="A130" t="s">
        <v>269</v>
      </c>
      <c r="B130" t="s">
        <v>270</v>
      </c>
      <c r="D130" t="s">
        <v>1731</v>
      </c>
      <c r="E130" t="s">
        <v>132</v>
      </c>
      <c r="G130" t="s">
        <v>1391</v>
      </c>
      <c r="H130" t="s">
        <v>1387</v>
      </c>
      <c r="J130">
        <v>3467</v>
      </c>
    </row>
    <row r="131" spans="1:10" x14ac:dyDescent="0.35">
      <c r="A131" t="s">
        <v>175</v>
      </c>
      <c r="B131" t="s">
        <v>176</v>
      </c>
      <c r="D131" t="s">
        <v>1731</v>
      </c>
      <c r="E131" t="s">
        <v>132</v>
      </c>
      <c r="G131" t="s">
        <v>1391</v>
      </c>
      <c r="H131" t="s">
        <v>1387</v>
      </c>
      <c r="J131">
        <v>3471</v>
      </c>
    </row>
    <row r="132" spans="1:10" x14ac:dyDescent="0.35">
      <c r="A132" t="s">
        <v>313</v>
      </c>
      <c r="B132" t="s">
        <v>314</v>
      </c>
      <c r="D132" t="s">
        <v>1731</v>
      </c>
      <c r="E132" t="s">
        <v>132</v>
      </c>
      <c r="G132" t="s">
        <v>1391</v>
      </c>
      <c r="H132" t="s">
        <v>1387</v>
      </c>
      <c r="J132">
        <v>3476</v>
      </c>
    </row>
    <row r="133" spans="1:10" x14ac:dyDescent="0.35">
      <c r="A133" t="s">
        <v>130</v>
      </c>
      <c r="B133" t="s">
        <v>131</v>
      </c>
      <c r="D133" t="s">
        <v>1731</v>
      </c>
      <c r="E133" t="s">
        <v>132</v>
      </c>
      <c r="G133" t="s">
        <v>1391</v>
      </c>
      <c r="H133" t="s">
        <v>1387</v>
      </c>
      <c r="J133">
        <v>3480</v>
      </c>
    </row>
    <row r="134" spans="1:10" x14ac:dyDescent="0.35">
      <c r="A134" t="s">
        <v>371</v>
      </c>
      <c r="B134" t="s">
        <v>372</v>
      </c>
      <c r="D134" t="s">
        <v>1731</v>
      </c>
      <c r="E134" t="s">
        <v>132</v>
      </c>
      <c r="G134" t="s">
        <v>1391</v>
      </c>
      <c r="H134" t="s">
        <v>1387</v>
      </c>
      <c r="J134">
        <v>3484</v>
      </c>
    </row>
    <row r="135" spans="1:10" x14ac:dyDescent="0.35">
      <c r="A135" t="s">
        <v>169</v>
      </c>
      <c r="B135" t="s">
        <v>170</v>
      </c>
      <c r="D135" t="s">
        <v>1735</v>
      </c>
      <c r="E135" t="s">
        <v>142</v>
      </c>
      <c r="G135" t="s">
        <v>1391</v>
      </c>
      <c r="H135" t="s">
        <v>1387</v>
      </c>
      <c r="J135">
        <v>3488</v>
      </c>
    </row>
    <row r="136" spans="1:10" x14ac:dyDescent="0.35">
      <c r="A136" t="s">
        <v>309</v>
      </c>
      <c r="B136" t="s">
        <v>310</v>
      </c>
      <c r="D136" t="s">
        <v>1735</v>
      </c>
      <c r="E136" t="s">
        <v>142</v>
      </c>
      <c r="G136" t="s">
        <v>1391</v>
      </c>
      <c r="H136" t="s">
        <v>1387</v>
      </c>
      <c r="J136">
        <v>3492</v>
      </c>
    </row>
    <row r="137" spans="1:10" x14ac:dyDescent="0.35">
      <c r="A137" t="s">
        <v>393</v>
      </c>
      <c r="B137" t="s">
        <v>394</v>
      </c>
      <c r="D137" t="s">
        <v>1735</v>
      </c>
      <c r="E137" t="s">
        <v>142</v>
      </c>
      <c r="G137" t="s">
        <v>1391</v>
      </c>
      <c r="H137" t="s">
        <v>1387</v>
      </c>
      <c r="J137">
        <v>3496</v>
      </c>
    </row>
    <row r="138" spans="1:10" x14ac:dyDescent="0.35">
      <c r="A138" t="s">
        <v>163</v>
      </c>
      <c r="B138" t="s">
        <v>164</v>
      </c>
      <c r="D138" t="s">
        <v>1735</v>
      </c>
      <c r="E138" t="s">
        <v>142</v>
      </c>
      <c r="G138" t="s">
        <v>1391</v>
      </c>
      <c r="H138" t="s">
        <v>1387</v>
      </c>
      <c r="J138">
        <v>3500</v>
      </c>
    </row>
    <row r="139" spans="1:10" x14ac:dyDescent="0.35">
      <c r="A139" t="s">
        <v>140</v>
      </c>
      <c r="B139" t="s">
        <v>141</v>
      </c>
      <c r="D139" t="s">
        <v>1735</v>
      </c>
      <c r="E139" t="s">
        <v>142</v>
      </c>
      <c r="G139" t="s">
        <v>1391</v>
      </c>
      <c r="H139" t="s">
        <v>1387</v>
      </c>
      <c r="J139">
        <v>3504</v>
      </c>
    </row>
    <row r="140" spans="1:10" x14ac:dyDescent="0.35">
      <c r="A140" t="s">
        <v>261</v>
      </c>
      <c r="B140" t="s">
        <v>262</v>
      </c>
      <c r="D140" t="s">
        <v>1736</v>
      </c>
      <c r="E140" t="s">
        <v>188</v>
      </c>
      <c r="G140" t="s">
        <v>1391</v>
      </c>
      <c r="H140" t="s">
        <v>1387</v>
      </c>
      <c r="J140">
        <v>3508</v>
      </c>
    </row>
    <row r="141" spans="1:10" x14ac:dyDescent="0.35">
      <c r="A141" t="s">
        <v>265</v>
      </c>
      <c r="B141" t="s">
        <v>266</v>
      </c>
      <c r="D141" t="s">
        <v>1736</v>
      </c>
      <c r="E141" t="s">
        <v>188</v>
      </c>
      <c r="G141" t="s">
        <v>1391</v>
      </c>
      <c r="H141" t="s">
        <v>1387</v>
      </c>
      <c r="J141">
        <v>3512</v>
      </c>
    </row>
    <row r="142" spans="1:10" x14ac:dyDescent="0.35">
      <c r="A142" t="s">
        <v>186</v>
      </c>
      <c r="B142" t="s">
        <v>187</v>
      </c>
      <c r="D142" t="s">
        <v>1736</v>
      </c>
      <c r="E142" t="s">
        <v>188</v>
      </c>
      <c r="G142" t="s">
        <v>1391</v>
      </c>
      <c r="H142" t="s">
        <v>1387</v>
      </c>
      <c r="J142">
        <v>3516</v>
      </c>
    </row>
    <row r="143" spans="1:10" x14ac:dyDescent="0.35">
      <c r="A143" t="s">
        <v>291</v>
      </c>
      <c r="B143" t="s">
        <v>292</v>
      </c>
      <c r="D143" t="s">
        <v>1736</v>
      </c>
      <c r="E143" t="s">
        <v>188</v>
      </c>
      <c r="G143" t="s">
        <v>1391</v>
      </c>
      <c r="H143" t="s">
        <v>1387</v>
      </c>
      <c r="J143">
        <v>3525</v>
      </c>
    </row>
    <row r="144" spans="1:10" x14ac:dyDescent="0.35">
      <c r="A144" t="s">
        <v>337</v>
      </c>
      <c r="B144" t="s">
        <v>338</v>
      </c>
      <c r="D144" t="s">
        <v>1736</v>
      </c>
      <c r="E144" t="s">
        <v>188</v>
      </c>
      <c r="G144" t="s">
        <v>1391</v>
      </c>
      <c r="H144" t="s">
        <v>1387</v>
      </c>
      <c r="J144">
        <v>3528</v>
      </c>
    </row>
    <row r="145" spans="1:10" x14ac:dyDescent="0.35">
      <c r="A145" t="s">
        <v>281</v>
      </c>
      <c r="B145" t="s">
        <v>282</v>
      </c>
      <c r="D145" t="s">
        <v>1736</v>
      </c>
      <c r="E145" t="s">
        <v>188</v>
      </c>
      <c r="G145" t="s">
        <v>1391</v>
      </c>
      <c r="H145" t="s">
        <v>1387</v>
      </c>
      <c r="J145">
        <v>3532</v>
      </c>
    </row>
    <row r="146" spans="1:10" x14ac:dyDescent="0.35">
      <c r="A146" t="s">
        <v>91</v>
      </c>
      <c r="B146" t="s">
        <v>92</v>
      </c>
      <c r="D146" t="s">
        <v>1737</v>
      </c>
      <c r="E146" t="s">
        <v>81</v>
      </c>
      <c r="G146" t="s">
        <v>1391</v>
      </c>
      <c r="H146" t="s">
        <v>1387</v>
      </c>
      <c r="J146">
        <v>3536</v>
      </c>
    </row>
    <row r="147" spans="1:10" x14ac:dyDescent="0.35">
      <c r="A147" t="s">
        <v>149</v>
      </c>
      <c r="B147" t="s">
        <v>150</v>
      </c>
      <c r="D147" t="s">
        <v>1737</v>
      </c>
      <c r="E147" t="s">
        <v>81</v>
      </c>
      <c r="G147" t="s">
        <v>1391</v>
      </c>
      <c r="H147" t="s">
        <v>1387</v>
      </c>
      <c r="J147">
        <v>3540</v>
      </c>
    </row>
    <row r="148" spans="1:10" x14ac:dyDescent="0.35">
      <c r="A148" t="s">
        <v>241</v>
      </c>
      <c r="B148" t="s">
        <v>242</v>
      </c>
      <c r="D148" t="s">
        <v>1737</v>
      </c>
      <c r="E148" t="s">
        <v>81</v>
      </c>
      <c r="G148" t="s">
        <v>1391</v>
      </c>
      <c r="H148" t="s">
        <v>1387</v>
      </c>
      <c r="J148">
        <v>3544</v>
      </c>
    </row>
    <row r="149" spans="1:10" x14ac:dyDescent="0.35">
      <c r="A149" t="s">
        <v>279</v>
      </c>
      <c r="B149" t="s">
        <v>280</v>
      </c>
      <c r="D149" t="s">
        <v>1737</v>
      </c>
      <c r="E149" t="s">
        <v>81</v>
      </c>
      <c r="G149" t="s">
        <v>1391</v>
      </c>
      <c r="H149" t="s">
        <v>1387</v>
      </c>
      <c r="J149">
        <v>3548</v>
      </c>
    </row>
    <row r="150" spans="1:10" x14ac:dyDescent="0.35">
      <c r="A150" t="s">
        <v>233</v>
      </c>
      <c r="B150" t="s">
        <v>234</v>
      </c>
      <c r="D150" t="s">
        <v>1737</v>
      </c>
      <c r="E150" t="s">
        <v>81</v>
      </c>
      <c r="G150" t="s">
        <v>1391</v>
      </c>
      <c r="H150" t="s">
        <v>1387</v>
      </c>
      <c r="J150">
        <v>3552</v>
      </c>
    </row>
    <row r="151" spans="1:10" x14ac:dyDescent="0.35">
      <c r="A151" t="s">
        <v>112</v>
      </c>
      <c r="B151" t="s">
        <v>113</v>
      </c>
      <c r="D151" t="s">
        <v>1737</v>
      </c>
      <c r="E151" t="s">
        <v>81</v>
      </c>
      <c r="G151" t="s">
        <v>1391</v>
      </c>
      <c r="H151" t="s">
        <v>1387</v>
      </c>
      <c r="J151">
        <v>3556</v>
      </c>
    </row>
    <row r="152" spans="1:10" x14ac:dyDescent="0.35">
      <c r="A152" t="s">
        <v>79</v>
      </c>
      <c r="B152" t="s">
        <v>80</v>
      </c>
      <c r="D152" t="s">
        <v>1737</v>
      </c>
      <c r="E152" t="s">
        <v>81</v>
      </c>
      <c r="G152" t="s">
        <v>1391</v>
      </c>
      <c r="H152" t="s">
        <v>1387</v>
      </c>
      <c r="J152">
        <v>3560</v>
      </c>
    </row>
    <row r="153" spans="1:10" x14ac:dyDescent="0.35">
      <c r="A153" t="s">
        <v>293</v>
      </c>
      <c r="B153" t="s">
        <v>294</v>
      </c>
      <c r="D153" t="s">
        <v>1737</v>
      </c>
      <c r="E153" t="s">
        <v>81</v>
      </c>
      <c r="G153" t="s">
        <v>1391</v>
      </c>
      <c r="H153" t="s">
        <v>1387</v>
      </c>
      <c r="J153">
        <v>3564</v>
      </c>
    </row>
    <row r="154" spans="1:10" x14ac:dyDescent="0.35">
      <c r="A154" t="s">
        <v>114</v>
      </c>
      <c r="B154" t="s">
        <v>115</v>
      </c>
      <c r="D154" t="s">
        <v>1738</v>
      </c>
      <c r="E154" t="s">
        <v>105</v>
      </c>
      <c r="G154" t="s">
        <v>1391</v>
      </c>
      <c r="H154" t="s">
        <v>1387</v>
      </c>
      <c r="J154">
        <v>3567</v>
      </c>
    </row>
    <row r="155" spans="1:10" x14ac:dyDescent="0.35">
      <c r="A155" t="s">
        <v>255</v>
      </c>
      <c r="B155" t="s">
        <v>256</v>
      </c>
      <c r="D155" t="s">
        <v>1738</v>
      </c>
      <c r="E155" t="s">
        <v>105</v>
      </c>
      <c r="G155" t="s">
        <v>1391</v>
      </c>
      <c r="H155" t="s">
        <v>1387</v>
      </c>
      <c r="J155">
        <v>3573</v>
      </c>
    </row>
    <row r="156" spans="1:10" x14ac:dyDescent="0.35">
      <c r="A156" t="s">
        <v>409</v>
      </c>
      <c r="B156" t="s">
        <v>410</v>
      </c>
      <c r="D156" t="s">
        <v>1738</v>
      </c>
      <c r="E156" t="s">
        <v>105</v>
      </c>
      <c r="G156" t="s">
        <v>1391</v>
      </c>
      <c r="H156" t="s">
        <v>1387</v>
      </c>
      <c r="J156">
        <v>3577</v>
      </c>
    </row>
    <row r="157" spans="1:10" x14ac:dyDescent="0.35">
      <c r="A157" t="s">
        <v>106</v>
      </c>
      <c r="B157" t="s">
        <v>107</v>
      </c>
      <c r="D157" t="s">
        <v>1738</v>
      </c>
      <c r="E157" t="s">
        <v>105</v>
      </c>
      <c r="G157" t="s">
        <v>1391</v>
      </c>
      <c r="H157" t="s">
        <v>1387</v>
      </c>
      <c r="J157">
        <v>3581</v>
      </c>
    </row>
    <row r="158" spans="1:10" x14ac:dyDescent="0.35">
      <c r="A158" t="s">
        <v>103</v>
      </c>
      <c r="B158" t="s">
        <v>104</v>
      </c>
      <c r="D158" t="s">
        <v>1738</v>
      </c>
      <c r="E158" t="s">
        <v>105</v>
      </c>
      <c r="G158" t="s">
        <v>1391</v>
      </c>
      <c r="H158" t="s">
        <v>1387</v>
      </c>
      <c r="J158">
        <v>3584</v>
      </c>
    </row>
    <row r="159" spans="1:10" x14ac:dyDescent="0.35">
      <c r="A159" t="s">
        <v>387</v>
      </c>
      <c r="B159" t="s">
        <v>388</v>
      </c>
      <c r="D159" t="s">
        <v>1738</v>
      </c>
      <c r="E159" t="s">
        <v>105</v>
      </c>
      <c r="G159" t="s">
        <v>1391</v>
      </c>
      <c r="H159" t="s">
        <v>1387</v>
      </c>
      <c r="J159">
        <v>3587</v>
      </c>
    </row>
    <row r="160" spans="1:10" x14ac:dyDescent="0.35">
      <c r="A160" t="s">
        <v>143</v>
      </c>
      <c r="B160" t="s">
        <v>144</v>
      </c>
      <c r="D160" t="s">
        <v>1738</v>
      </c>
      <c r="E160" t="s">
        <v>105</v>
      </c>
      <c r="G160" t="s">
        <v>1391</v>
      </c>
      <c r="H160" t="s">
        <v>1387</v>
      </c>
      <c r="J160">
        <v>3590</v>
      </c>
    </row>
    <row r="161" spans="1:10" x14ac:dyDescent="0.35">
      <c r="A161" t="s">
        <v>249</v>
      </c>
      <c r="B161" t="s">
        <v>250</v>
      </c>
      <c r="D161" t="s">
        <v>1738</v>
      </c>
      <c r="E161" t="s">
        <v>105</v>
      </c>
      <c r="G161" t="s">
        <v>1391</v>
      </c>
      <c r="H161" t="s">
        <v>1387</v>
      </c>
      <c r="J161">
        <v>3593</v>
      </c>
    </row>
    <row r="162" spans="1:10" x14ac:dyDescent="0.35">
      <c r="A162" t="s">
        <v>215</v>
      </c>
      <c r="B162" t="s">
        <v>216</v>
      </c>
      <c r="D162" t="s">
        <v>1721</v>
      </c>
      <c r="E162" t="s">
        <v>135</v>
      </c>
      <c r="G162" t="s">
        <v>1391</v>
      </c>
      <c r="H162" t="s">
        <v>1387</v>
      </c>
      <c r="J162">
        <v>3596</v>
      </c>
    </row>
    <row r="163" spans="1:10" x14ac:dyDescent="0.35">
      <c r="A163" t="s">
        <v>171</v>
      </c>
      <c r="B163" t="s">
        <v>172</v>
      </c>
      <c r="D163" t="s">
        <v>1721</v>
      </c>
      <c r="E163" t="s">
        <v>135</v>
      </c>
      <c r="G163" t="s">
        <v>1391</v>
      </c>
      <c r="H163" t="s">
        <v>1387</v>
      </c>
      <c r="J163">
        <v>3598</v>
      </c>
    </row>
    <row r="164" spans="1:10" x14ac:dyDescent="0.35">
      <c r="A164" t="s">
        <v>307</v>
      </c>
      <c r="B164" t="s">
        <v>308</v>
      </c>
      <c r="D164" t="s">
        <v>1721</v>
      </c>
      <c r="E164" t="s">
        <v>135</v>
      </c>
      <c r="G164" t="s">
        <v>1391</v>
      </c>
      <c r="H164" t="s">
        <v>1387</v>
      </c>
      <c r="J164">
        <v>3599</v>
      </c>
    </row>
    <row r="165" spans="1:10" x14ac:dyDescent="0.35">
      <c r="A165" t="s">
        <v>133</v>
      </c>
      <c r="B165" t="s">
        <v>134</v>
      </c>
      <c r="D165" t="s">
        <v>1721</v>
      </c>
      <c r="E165" t="s">
        <v>135</v>
      </c>
      <c r="G165" t="s">
        <v>1391</v>
      </c>
      <c r="H165" t="s">
        <v>1387</v>
      </c>
      <c r="J165">
        <v>3600</v>
      </c>
    </row>
  </sheetData>
  <autoFilter ref="A1:J1" xr:uid="{CF89FD74-AE8C-4A2C-9305-1E00E92860CA}"/>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F586C-05F3-406D-9BCC-0625AFF398D3}">
  <dimension ref="A1:AA165"/>
  <sheetViews>
    <sheetView topLeftCell="N1" workbookViewId="0">
      <selection activeCell="AC2" sqref="AC2"/>
    </sheetView>
  </sheetViews>
  <sheetFormatPr defaultRowHeight="14.5" x14ac:dyDescent="0.35"/>
  <cols>
    <col min="1" max="1" width="12.26953125" bestFit="1" customWidth="1"/>
    <col min="2" max="2" width="14.453125" bestFit="1" customWidth="1"/>
    <col min="3" max="3" width="24.81640625" customWidth="1"/>
    <col min="4" max="4" width="10.7265625" customWidth="1"/>
    <col min="5" max="5" width="20.1796875" bestFit="1" customWidth="1"/>
    <col min="6" max="6" width="19" style="4" customWidth="1"/>
    <col min="7" max="7" width="19.54296875" customWidth="1"/>
    <col min="8" max="8" width="12" bestFit="1" customWidth="1"/>
    <col min="12" max="12" width="13.54296875" bestFit="1" customWidth="1"/>
    <col min="13" max="13" width="13.54296875" customWidth="1"/>
    <col min="16" max="16" width="11.453125" customWidth="1"/>
    <col min="17" max="18" width="12" bestFit="1" customWidth="1"/>
    <col min="25" max="25" width="12" bestFit="1" customWidth="1"/>
    <col min="26" max="26" width="9.81640625" customWidth="1"/>
    <col min="27" max="27" width="23.1796875" customWidth="1"/>
  </cols>
  <sheetData>
    <row r="1" spans="1:27" s="1" customFormat="1" ht="58.5" thickBot="1" x14ac:dyDescent="0.4">
      <c r="A1" s="1" t="s">
        <v>39</v>
      </c>
      <c r="B1" s="1" t="s">
        <v>40</v>
      </c>
      <c r="C1" s="1" t="s">
        <v>41</v>
      </c>
      <c r="D1" s="1" t="s">
        <v>42</v>
      </c>
      <c r="E1" s="1" t="s">
        <v>43</v>
      </c>
      <c r="F1" s="2" t="s">
        <v>44</v>
      </c>
      <c r="G1" s="1" t="s">
        <v>45</v>
      </c>
      <c r="H1" s="1" t="s">
        <v>46</v>
      </c>
      <c r="I1" s="1" t="s">
        <v>47</v>
      </c>
      <c r="J1" s="1" t="s">
        <v>48</v>
      </c>
      <c r="K1" s="1" t="s">
        <v>49</v>
      </c>
      <c r="L1" s="1" t="s">
        <v>50</v>
      </c>
      <c r="M1" s="1" t="s">
        <v>51</v>
      </c>
      <c r="N1" s="1" t="s">
        <v>37</v>
      </c>
      <c r="O1" s="1" t="s">
        <v>52</v>
      </c>
      <c r="P1" s="1" t="s">
        <v>53</v>
      </c>
      <c r="Q1" s="1" t="s">
        <v>54</v>
      </c>
      <c r="R1" s="1" t="s">
        <v>55</v>
      </c>
      <c r="S1" s="1" t="s">
        <v>56</v>
      </c>
      <c r="T1" s="1" t="s">
        <v>57</v>
      </c>
      <c r="U1" s="1" t="s">
        <v>58</v>
      </c>
      <c r="V1" s="1" t="s">
        <v>59</v>
      </c>
      <c r="W1" s="1" t="s">
        <v>60</v>
      </c>
      <c r="X1" s="1" t="s">
        <v>61</v>
      </c>
      <c r="Y1" s="2" t="s">
        <v>62</v>
      </c>
      <c r="Z1" s="1" t="s">
        <v>63</v>
      </c>
      <c r="AA1" s="5" t="s">
        <v>64</v>
      </c>
    </row>
    <row r="2" spans="1:27" x14ac:dyDescent="0.35">
      <c r="A2" t="s">
        <v>65</v>
      </c>
      <c r="B2" t="s">
        <v>66</v>
      </c>
      <c r="C2" t="str">
        <f>VLOOKUP(B2,'LSOA_Ward lookup'!B$2:J$400, 4, FALSE)</f>
        <v>St Budeaux</v>
      </c>
      <c r="D2">
        <f>VLOOKUP(B2,'Social Statistics'!D$2:BV$166, 8, FALSE)</f>
        <v>1578</v>
      </c>
      <c r="E2" s="52">
        <v>0</v>
      </c>
      <c r="F2" s="47">
        <f>VLOOKUP(B2,'AGS provision'!$B$2:$H$167, 7, FALSE)</f>
        <v>0</v>
      </c>
      <c r="G2" s="3">
        <v>0</v>
      </c>
      <c r="H2" s="52">
        <f>VLOOKUP(B2,'Manmade surfaces'!$J$3:$M$167, 4, FALSE)</f>
        <v>52.198216299215993</v>
      </c>
      <c r="I2" s="9">
        <f>100*(VLOOKUP($A2,TES!$C$3:$AN$166, 11, FALSE))</f>
        <v>11.256600000000001</v>
      </c>
      <c r="J2" s="9">
        <f>VLOOKUP($A2,TES!$C$3:$AN$166, 23, FALSE)</f>
        <v>1.98</v>
      </c>
      <c r="K2" s="9">
        <f>VLOOKUP($A2,TES!$C$3:$AN$166, 27, FALSE)</f>
        <v>0.26347500000000001</v>
      </c>
      <c r="L2">
        <f>VLOOKUP($B2,IMD!$B$2:$F$166, 5, FALSE)</f>
        <v>1</v>
      </c>
      <c r="M2">
        <f>VLOOKUP($B2,IMD!$B$2:$F$166, 4, FALSE)</f>
        <v>3263</v>
      </c>
      <c r="N2" s="9">
        <f>VLOOKUP($A2,TES!$C$3:$AN$166, 28, FALSE)</f>
        <v>0.63239900000000004</v>
      </c>
      <c r="O2" s="9">
        <f>100*(VLOOKUP($A2,TES!$C$3:$AN$166, 33, FALSE))</f>
        <v>4.4359999999999999</v>
      </c>
      <c r="P2" s="51">
        <f>1-((E2-MIN(E$2:E$165))/(MAX(E$2:E$165)-MIN(E$2:E$165)))</f>
        <v>1</v>
      </c>
      <c r="Q2" s="9">
        <f>1-((G2-MIN(G$2:G$165))/(MAX(G$2:G$165)-MIN(G$2:G$165)))</f>
        <v>1</v>
      </c>
      <c r="R2" s="9">
        <f>(H2-MIN(H$2:H$165))/(MAX(H$2:H$165)-MIN(H$2:H$165))</f>
        <v>0.53201437715055067</v>
      </c>
      <c r="S2" s="9">
        <f>1-((I2-MIN(I$2:I$165))/(MAX(I$2:I$165)-MIN(I$2:I$165)))</f>
        <v>0.83334639121256959</v>
      </c>
      <c r="T2" s="9">
        <f t="shared" ref="T2:T33" si="0">(J2-MIN(J$2:J$165))/(MAX(J$2:J$165)-MIN(J$2:J$165))</f>
        <v>0.73569198751300735</v>
      </c>
      <c r="U2" s="9">
        <f t="shared" ref="U2:U33" si="1">(K2-MIN(K$2:K$165))/(MAX(K$2:K$165)-MIN(K$2:K$165))</f>
        <v>0.29001331665064112</v>
      </c>
      <c r="V2" s="9">
        <f t="shared" ref="V2:V33" si="2">1-((M2-MIN(M$2:M$165))/(MAX(M$2:M$165)-MIN(M$2:M$165)))</f>
        <v>0.90075023444826507</v>
      </c>
      <c r="W2" s="9">
        <f t="shared" ref="W2:W33" si="3">(N2-MIN(N$2:N$165))/(MAX(N$2:N$165)-MIN(N$2:N$165))</f>
        <v>0.53804916674124426</v>
      </c>
      <c r="X2" s="9">
        <f t="shared" ref="X2:X33" si="4">(O2-MIN(O$2:O$165))/(MAX(O$2:O$165)-MIN(O$2:O$165))</f>
        <v>0.1568654149022598</v>
      </c>
      <c r="Y2" s="10" cm="1">
        <f t="array" ref="Y2">(0.1+(1-0.1)*(SUM(P2:X2/9)))*100</f>
        <v>69.867308886185384</v>
      </c>
      <c r="Z2" s="4" t="str">
        <f t="shared" ref="Z2:Z33" si="5">IF(Y2&gt;=$AA$4, "Highest", IF(Y2&gt;=$AA$3, "High", IF(Y2&gt;=$AA$2, "Moderate", IF(Y2&lt;=$AA$2, "Low"))))</f>
        <v>Highest</v>
      </c>
      <c r="AA2" s="6">
        <f>_xlfn.PERCENTILE.INC(Y2:Y165, 0.25)</f>
        <v>54.279915502339314</v>
      </c>
    </row>
    <row r="3" spans="1:27" x14ac:dyDescent="0.35">
      <c r="A3" t="s">
        <v>68</v>
      </c>
      <c r="B3" t="s">
        <v>69</v>
      </c>
      <c r="C3" t="str">
        <f>VLOOKUP(B3,'LSOA_Ward lookup'!B$2:J$400, 4, FALSE)</f>
        <v>Compton</v>
      </c>
      <c r="D3">
        <f>VLOOKUP(B3,'Social Statistics'!D$2:BV$166, 8, FALSE)</f>
        <v>1560</v>
      </c>
      <c r="E3" s="52">
        <v>0</v>
      </c>
      <c r="F3" s="47">
        <f>VLOOKUP(B3,'AGS provision'!$B$2:$H$167, 7, FALSE)</f>
        <v>0</v>
      </c>
      <c r="G3" s="3">
        <v>0</v>
      </c>
      <c r="H3" s="52">
        <f>VLOOKUP(B3,'Manmade surfaces'!$J$3:$M$167, 4, FALSE)</f>
        <v>42.902187650564287</v>
      </c>
      <c r="I3" s="9">
        <f>100*(VLOOKUP($A3,TES!$C$3:$AN$166, 11, FALSE))</f>
        <v>31.324600000000004</v>
      </c>
      <c r="J3" s="9">
        <f>VLOOKUP($A3,TES!$C$3:$AN$166, 23, FALSE)</f>
        <v>0.31</v>
      </c>
      <c r="K3" s="9">
        <f>VLOOKUP($A3,TES!$C$3:$AN$166, 27, FALSE)</f>
        <v>0.35513299999999998</v>
      </c>
      <c r="L3">
        <f>VLOOKUP($B3,IMD!$B$2:$F$166, 5, FALSE)</f>
        <v>9</v>
      </c>
      <c r="M3">
        <f>VLOOKUP($B3,IMD!$B$2:$F$166, 4, FALSE)</f>
        <v>29805</v>
      </c>
      <c r="N3" s="9">
        <f>VLOOKUP($A3,TES!$C$3:$AN$166, 28, FALSE)</f>
        <v>0.74215200000000003</v>
      </c>
      <c r="O3" s="9">
        <f>100*(VLOOKUP($A3,TES!$C$3:$AN$166, 33, FALSE))</f>
        <v>5</v>
      </c>
      <c r="P3" s="51">
        <f t="shared" ref="P3:P33" si="6">1-((E3-MIN(E$2:E$165))/(MAX(E$2:E$165)-MIN(E$2:E$165)))</f>
        <v>1</v>
      </c>
      <c r="Q3" s="9">
        <f t="shared" ref="Q3:Q34" si="7">1-((G3-MIN(G$2:G$165))/(MAX(G$2:G$165)-MIN(G$2:G$165)))</f>
        <v>1</v>
      </c>
      <c r="R3" s="9">
        <f t="shared" ref="R3:R66" si="8">(H3-MIN(H$2:H$165))/(MAX(H$2:H$165)-MIN(H$2:H$165))</f>
        <v>0.40527647153164875</v>
      </c>
      <c r="S3" s="9">
        <f t="shared" ref="S3:S34" si="9">1-((I3-MIN(I$2:I$165))/(MAX(I$2:I$165)-MIN(I$2:I$165)))</f>
        <v>0.38412549890425729</v>
      </c>
      <c r="T3" s="9">
        <f t="shared" si="0"/>
        <v>0.5619146722164412</v>
      </c>
      <c r="U3" s="9">
        <f t="shared" si="1"/>
        <v>0.6587678678473291</v>
      </c>
      <c r="V3" s="9">
        <f t="shared" si="2"/>
        <v>7.1053454204438871E-2</v>
      </c>
      <c r="W3" s="9">
        <f t="shared" si="3"/>
        <v>0.64481153916491241</v>
      </c>
      <c r="X3" s="9">
        <f t="shared" si="4"/>
        <v>0.18246349776924509</v>
      </c>
      <c r="Y3" s="10" cm="1">
        <f t="array" ref="Y3">(0.1+(1-0.1)*(SUM(P3:X3/9)))*100</f>
        <v>59.084130016382744</v>
      </c>
      <c r="Z3" s="4" t="str">
        <f t="shared" si="5"/>
        <v>Moderate</v>
      </c>
      <c r="AA3" s="7">
        <f>_xlfn.PERCENTILE.INC(Y2:Y165, 0.5)</f>
        <v>59.1169100709822</v>
      </c>
    </row>
    <row r="4" spans="1:27" ht="15" thickBot="1" x14ac:dyDescent="0.4">
      <c r="A4" t="s">
        <v>71</v>
      </c>
      <c r="B4" t="s">
        <v>72</v>
      </c>
      <c r="C4" t="str">
        <f>VLOOKUP(B4,'LSOA_Ward lookup'!B$2:J$400, 4, FALSE)</f>
        <v>Drake</v>
      </c>
      <c r="D4">
        <f>VLOOKUP(B4,'Social Statistics'!D$2:BV$166, 8, FALSE)</f>
        <v>1817</v>
      </c>
      <c r="E4" s="52">
        <v>0</v>
      </c>
      <c r="F4" s="47">
        <f>VLOOKUP(B4,'AGS provision'!$B$2:$H$167, 7, FALSE)</f>
        <v>0</v>
      </c>
      <c r="G4" s="3">
        <v>0</v>
      </c>
      <c r="H4" s="52">
        <f>VLOOKUP(B4,'Manmade surfaces'!$J$3:$M$167, 4, FALSE)</f>
        <v>71.805089970008169</v>
      </c>
      <c r="I4" s="9">
        <f>100*(VLOOKUP($A4,TES!$C$3:$AN$166, 11, FALSE))</f>
        <v>9.9793000000000003</v>
      </c>
      <c r="J4" s="9">
        <f>VLOOKUP($A4,TES!$C$3:$AN$166, 23, FALSE)</f>
        <v>3.21</v>
      </c>
      <c r="K4" s="9">
        <f>VLOOKUP($A4,TES!$C$3:$AN$166, 27, FALSE)</f>
        <v>0.35800100000000001</v>
      </c>
      <c r="L4">
        <f>VLOOKUP($B4,IMD!$B$2:$F$166, 5, FALSE)</f>
        <v>4</v>
      </c>
      <c r="M4">
        <f>VLOOKUP($B4,IMD!$B$2:$F$166, 4, FALSE)</f>
        <v>10613</v>
      </c>
      <c r="N4" s="9">
        <f>VLOOKUP($A4,TES!$C$3:$AN$166, 28, FALSE)</f>
        <v>0.15174599999999999</v>
      </c>
      <c r="O4" s="9">
        <f>100*(VLOOKUP($A4,TES!$C$3:$AN$166, 33, FALSE))</f>
        <v>14.120900000000001</v>
      </c>
      <c r="P4" s="51">
        <f t="shared" si="6"/>
        <v>1</v>
      </c>
      <c r="Q4" s="9">
        <f t="shared" si="7"/>
        <v>1</v>
      </c>
      <c r="R4" s="9">
        <f t="shared" si="8"/>
        <v>0.79932574189457017</v>
      </c>
      <c r="S4" s="9">
        <f t="shared" si="9"/>
        <v>0.86193866975280309</v>
      </c>
      <c r="T4" s="9">
        <f t="shared" si="0"/>
        <v>0.8636836628511968</v>
      </c>
      <c r="U4" s="9">
        <f t="shared" si="1"/>
        <v>0.67030628296474515</v>
      </c>
      <c r="V4" s="9">
        <f t="shared" si="2"/>
        <v>0.67099093466708348</v>
      </c>
      <c r="W4" s="9">
        <f t="shared" si="3"/>
        <v>7.0493340544662886E-2</v>
      </c>
      <c r="X4" s="9">
        <f t="shared" si="4"/>
        <v>0.59643079213358219</v>
      </c>
      <c r="Y4" s="10" cm="1">
        <f t="array" ref="Y4">(0.1+(1-0.1)*(SUM(P4:X4/9)))*100</f>
        <v>75.33169424808645</v>
      </c>
      <c r="Z4" s="4" t="str">
        <f t="shared" si="5"/>
        <v>Highest</v>
      </c>
      <c r="AA4" s="8">
        <f>_xlfn.PERCENTILE.INC(Y2:Y165, 0.75)</f>
        <v>65.887253816617573</v>
      </c>
    </row>
    <row r="5" spans="1:27" x14ac:dyDescent="0.35">
      <c r="A5" t="s">
        <v>74</v>
      </c>
      <c r="B5" t="s">
        <v>75</v>
      </c>
      <c r="C5" t="str">
        <f>VLOOKUP(B5,'LSOA_Ward lookup'!B$2:J$400, 4, FALSE)</f>
        <v>Eggbuckland</v>
      </c>
      <c r="D5">
        <f>VLOOKUP(B5,'Social Statistics'!D$2:BV$166, 8, FALSE)</f>
        <v>1317</v>
      </c>
      <c r="E5" s="52">
        <v>0</v>
      </c>
      <c r="F5" s="47">
        <f>VLOOKUP(B5,'AGS provision'!$B$2:$H$167, 7, FALSE)</f>
        <v>0.12560148595292331</v>
      </c>
      <c r="G5" s="3">
        <v>0.12572748480243162</v>
      </c>
      <c r="H5" s="52">
        <f>VLOOKUP(B5,'Manmade surfaces'!$J$3:$M$167, 4, FALSE)</f>
        <v>39.362361156487971</v>
      </c>
      <c r="I5" s="9">
        <f>100*(VLOOKUP($A5,TES!$C$3:$AN$166, 11, FALSE))</f>
        <v>14.2964</v>
      </c>
      <c r="J5" s="9">
        <f>VLOOKUP($A5,TES!$C$3:$AN$166, 23, FALSE)</f>
        <v>1.35</v>
      </c>
      <c r="K5" s="9">
        <f>VLOOKUP($A5,TES!$C$3:$AN$166, 27, FALSE)</f>
        <v>0.28186699999999998</v>
      </c>
      <c r="L5">
        <f>VLOOKUP($B5,IMD!$B$2:$F$166, 5, FALSE)</f>
        <v>6</v>
      </c>
      <c r="M5">
        <f>VLOOKUP($B5,IMD!$B$2:$F$166, 4, FALSE)</f>
        <v>18562</v>
      </c>
      <c r="N5" s="9">
        <f>VLOOKUP($A5,TES!$C$3:$AN$166, 28, FALSE)</f>
        <v>0.80848200000000003</v>
      </c>
      <c r="O5" s="9">
        <f>100*(VLOOKUP($A5,TES!$C$3:$AN$166, 33, FALSE))</f>
        <v>5.0796000000000001</v>
      </c>
      <c r="P5" s="51">
        <f t="shared" si="6"/>
        <v>1</v>
      </c>
      <c r="Q5" s="9">
        <f t="shared" si="7"/>
        <v>0.99874272515197571</v>
      </c>
      <c r="R5" s="9">
        <f t="shared" si="8"/>
        <v>0.35701605699660943</v>
      </c>
      <c r="S5" s="9">
        <f t="shared" si="9"/>
        <v>0.76530066326564872</v>
      </c>
      <c r="T5" s="9">
        <f t="shared" si="0"/>
        <v>0.67013527575442244</v>
      </c>
      <c r="U5" s="9">
        <f t="shared" si="1"/>
        <v>0.36400722559049881</v>
      </c>
      <c r="V5" s="9">
        <f t="shared" si="2"/>
        <v>0.42250703344795248</v>
      </c>
      <c r="W5" s="9">
        <f t="shared" si="3"/>
        <v>0.70933413228639353</v>
      </c>
      <c r="X5" s="9">
        <f t="shared" si="4"/>
        <v>0.18607627684054304</v>
      </c>
      <c r="Y5" s="10" cm="1">
        <f t="array" ref="Y5">(0.1+(1-0.1)*(SUM(P5:X5/9)))*100</f>
        <v>64.731193893340446</v>
      </c>
      <c r="Z5" s="4" t="str">
        <f t="shared" si="5"/>
        <v>High</v>
      </c>
    </row>
    <row r="6" spans="1:27" x14ac:dyDescent="0.35">
      <c r="A6" t="s">
        <v>77</v>
      </c>
      <c r="B6" t="s">
        <v>78</v>
      </c>
      <c r="C6" t="str">
        <f>VLOOKUP(B6,'LSOA_Ward lookup'!B$2:J$400, 4, FALSE)</f>
        <v>St Budeaux</v>
      </c>
      <c r="D6">
        <f>VLOOKUP(B6,'Social Statistics'!D$2:BV$166, 8, FALSE)</f>
        <v>1294</v>
      </c>
      <c r="E6" s="52">
        <v>0</v>
      </c>
      <c r="F6" s="47">
        <f>VLOOKUP(B6,'AGS provision'!$B$2:$H$167, 7, FALSE)</f>
        <v>0.13531738794435857</v>
      </c>
      <c r="G6" s="3">
        <v>0.13534559041731065</v>
      </c>
      <c r="H6" s="52">
        <f>VLOOKUP(B6,'Manmade surfaces'!$J$3:$M$167, 4, FALSE)</f>
        <v>40.777728728606476</v>
      </c>
      <c r="I6" s="9">
        <f>100*(VLOOKUP($A6,TES!$C$3:$AN$166, 11, FALSE))</f>
        <v>13.453399999999998</v>
      </c>
      <c r="J6" s="9">
        <f>VLOOKUP($A6,TES!$C$3:$AN$166, 23, FALSE)</f>
        <v>0.94</v>
      </c>
      <c r="K6" s="9">
        <f>VLOOKUP($A6,TES!$C$3:$AN$166, 27, FALSE)</f>
        <v>0.267123</v>
      </c>
      <c r="L6">
        <f>VLOOKUP($B6,IMD!$B$2:$F$166, 5, FALSE)</f>
        <v>4</v>
      </c>
      <c r="M6">
        <f>VLOOKUP($B6,IMD!$B$2:$F$166, 4, FALSE)</f>
        <v>11470</v>
      </c>
      <c r="N6" s="9">
        <f>VLOOKUP($A6,TES!$C$3:$AN$166, 28, FALSE)</f>
        <v>0.66581299999999999</v>
      </c>
      <c r="O6" s="9">
        <f>100*(VLOOKUP($A6,TES!$C$3:$AN$166, 33, FALSE))</f>
        <v>2.7027000000000001</v>
      </c>
      <c r="P6" s="51">
        <f t="shared" si="6"/>
        <v>1</v>
      </c>
      <c r="Q6" s="9">
        <f t="shared" si="7"/>
        <v>0.99864654409582687</v>
      </c>
      <c r="R6" s="9">
        <f t="shared" si="8"/>
        <v>0.3763125467720822</v>
      </c>
      <c r="S6" s="9">
        <f t="shared" si="9"/>
        <v>0.78417116417335797</v>
      </c>
      <c r="T6" s="9">
        <f t="shared" si="0"/>
        <v>0.627471383975026</v>
      </c>
      <c r="U6" s="9">
        <f t="shared" si="1"/>
        <v>0.30468979445689387</v>
      </c>
      <c r="V6" s="9">
        <f t="shared" si="2"/>
        <v>0.64420131291028448</v>
      </c>
      <c r="W6" s="9">
        <f t="shared" si="3"/>
        <v>0.57055267837340418</v>
      </c>
      <c r="X6" s="9">
        <f t="shared" si="4"/>
        <v>7.8196696758030051E-2</v>
      </c>
      <c r="Y6" s="10" cm="1">
        <f t="array" ref="Y6">(0.1+(1-0.1)*(SUM(P6:X6/9)))*100</f>
        <v>63.842421215149038</v>
      </c>
      <c r="Z6" s="4" t="str">
        <f t="shared" si="5"/>
        <v>High</v>
      </c>
    </row>
    <row r="7" spans="1:27" x14ac:dyDescent="0.35">
      <c r="A7" t="s">
        <v>79</v>
      </c>
      <c r="B7" t="s">
        <v>80</v>
      </c>
      <c r="C7" t="str">
        <f>VLOOKUP(B7,'LSOA_Ward lookup'!B$2:J$400, 4, FALSE)</f>
        <v>Plympton St Mary</v>
      </c>
      <c r="D7">
        <f>VLOOKUP(B7,'Social Statistics'!D$2:BV$166, 8, FALSE)</f>
        <v>1506</v>
      </c>
      <c r="E7" s="52">
        <v>0</v>
      </c>
      <c r="F7" s="47">
        <f>VLOOKUP(B7,'AGS provision'!$B$2:$H$167, 7, FALSE)</f>
        <v>0.289430818061089</v>
      </c>
      <c r="G7" s="3">
        <v>0.28970231295681065</v>
      </c>
      <c r="H7" s="52">
        <f>VLOOKUP(B7,'Manmade surfaces'!$J$3:$M$167, 4, FALSE)</f>
        <v>21.589061170397827</v>
      </c>
      <c r="I7" s="9">
        <f>100*(VLOOKUP($A7,TES!$C$3:$AN$166, 11, FALSE))</f>
        <v>9.9291</v>
      </c>
      <c r="J7" s="9">
        <f>VLOOKUP($A7,TES!$C$3:$AN$166, 23, FALSE)</f>
        <v>2.69</v>
      </c>
      <c r="K7" s="9">
        <f>VLOOKUP($A7,TES!$C$3:$AN$166, 27, FALSE)</f>
        <v>0.25573299999999999</v>
      </c>
      <c r="L7">
        <f>VLOOKUP($B7,IMD!$B$2:$F$166, 5, FALSE)</f>
        <v>10</v>
      </c>
      <c r="M7">
        <f>VLOOKUP($B7,IMD!$B$2:$F$166, 4, FALSE)</f>
        <v>31441</v>
      </c>
      <c r="N7" s="9">
        <f>VLOOKUP($A7,TES!$C$3:$AN$166, 28, FALSE)</f>
        <v>0.91730299999999998</v>
      </c>
      <c r="O7" s="9">
        <f>100*(VLOOKUP($A7,TES!$C$3:$AN$166, 33, FALSE))</f>
        <v>3.0524</v>
      </c>
      <c r="P7" s="51">
        <f t="shared" si="6"/>
        <v>1</v>
      </c>
      <c r="Q7" s="9">
        <f t="shared" si="7"/>
        <v>0.99710297687043192</v>
      </c>
      <c r="R7" s="9">
        <f t="shared" si="8"/>
        <v>0.11470281751447504</v>
      </c>
      <c r="S7" s="9">
        <f t="shared" si="9"/>
        <v>0.86306239353164893</v>
      </c>
      <c r="T7" s="9">
        <f t="shared" si="0"/>
        <v>0.80957336108220601</v>
      </c>
      <c r="U7" s="9">
        <f t="shared" si="1"/>
        <v>0.25886603288528764</v>
      </c>
      <c r="V7" s="9">
        <f t="shared" si="2"/>
        <v>1.9912472647702462E-2</v>
      </c>
      <c r="W7" s="9">
        <f t="shared" si="3"/>
        <v>0.81518990050699791</v>
      </c>
      <c r="X7" s="9">
        <f t="shared" si="4"/>
        <v>9.4068415868995919E-2</v>
      </c>
      <c r="Y7" s="10" cm="1">
        <f t="array" ref="Y7">(0.1+(1-0.1)*(SUM(P7:X7/9)))*100</f>
        <v>59.724783709077464</v>
      </c>
      <c r="Z7" s="4" t="str">
        <f t="shared" si="5"/>
        <v>High</v>
      </c>
    </row>
    <row r="8" spans="1:27" x14ac:dyDescent="0.35">
      <c r="A8" t="s">
        <v>82</v>
      </c>
      <c r="B8" t="s">
        <v>83</v>
      </c>
      <c r="C8" t="str">
        <f>VLOOKUP(B8,'LSOA_Ward lookup'!B$2:J$400, 4, FALSE)</f>
        <v>Compton</v>
      </c>
      <c r="D8">
        <f>VLOOKUP(B8,'Social Statistics'!D$2:BV$166, 8, FALSE)</f>
        <v>1724</v>
      </c>
      <c r="E8" s="52">
        <v>0</v>
      </c>
      <c r="F8" s="47">
        <f>VLOOKUP(B8,'AGS provision'!$B$2:$H$167, 7, FALSE)</f>
        <v>0.27295914501160096</v>
      </c>
      <c r="G8" s="3">
        <v>0.27302288979118328</v>
      </c>
      <c r="H8" s="52">
        <f>VLOOKUP(B8,'Manmade surfaces'!$J$3:$M$167, 4, FALSE)</f>
        <v>67.822871438363734</v>
      </c>
      <c r="I8" s="9">
        <f>100*(VLOOKUP($A8,TES!$C$3:$AN$166, 11, FALSE))</f>
        <v>11.759500000000001</v>
      </c>
      <c r="J8" s="9">
        <f>VLOOKUP($A8,TES!$C$3:$AN$166, 23, FALSE)</f>
        <v>3.75</v>
      </c>
      <c r="K8" s="9">
        <f>VLOOKUP($A8,TES!$C$3:$AN$166, 27, FALSE)</f>
        <v>0.358763</v>
      </c>
      <c r="L8">
        <f>VLOOKUP($B8,IMD!$B$2:$F$166, 5, FALSE)</f>
        <v>3</v>
      </c>
      <c r="M8">
        <f>VLOOKUP($B8,IMD!$B$2:$F$166, 4, FALSE)</f>
        <v>7671</v>
      </c>
      <c r="N8" s="9">
        <f>VLOOKUP($A8,TES!$C$3:$AN$166, 28, FALSE)</f>
        <v>0.21775900000000001</v>
      </c>
      <c r="O8" s="9">
        <f>100*(VLOOKUP($A8,TES!$C$3:$AN$166, 33, FALSE))</f>
        <v>13.507199999999999</v>
      </c>
      <c r="P8" s="51">
        <f t="shared" si="6"/>
        <v>1</v>
      </c>
      <c r="Q8" s="9">
        <f t="shared" si="7"/>
        <v>0.99726977110208814</v>
      </c>
      <c r="R8" s="9">
        <f t="shared" si="8"/>
        <v>0.74503395176647114</v>
      </c>
      <c r="S8" s="9">
        <f t="shared" si="9"/>
        <v>0.82208900698186149</v>
      </c>
      <c r="T8" s="9">
        <f t="shared" si="0"/>
        <v>0.91987513007284083</v>
      </c>
      <c r="U8" s="9">
        <f t="shared" si="1"/>
        <v>0.67337192882230112</v>
      </c>
      <c r="V8" s="9">
        <f t="shared" si="2"/>
        <v>0.76295717411691155</v>
      </c>
      <c r="W8" s="9">
        <f t="shared" si="3"/>
        <v>0.1347075715069474</v>
      </c>
      <c r="X8" s="9">
        <f t="shared" si="4"/>
        <v>0.56857699168062314</v>
      </c>
      <c r="Y8" s="10" cm="1">
        <f t="array" ref="Y8">(0.1+(1-0.1)*(SUM(P8:X8/9)))*100</f>
        <v>76.238815260500445</v>
      </c>
      <c r="Z8" s="4" t="str">
        <f t="shared" si="5"/>
        <v>Highest</v>
      </c>
    </row>
    <row r="9" spans="1:27" x14ac:dyDescent="0.35">
      <c r="A9" t="s">
        <v>84</v>
      </c>
      <c r="B9" t="s">
        <v>85</v>
      </c>
      <c r="C9" t="str">
        <f>VLOOKUP(B9,'LSOA_Ward lookup'!B$2:J$400, 4, FALSE)</f>
        <v>Compton</v>
      </c>
      <c r="D9">
        <f>VLOOKUP(B9,'Social Statistics'!D$2:BV$166, 8, FALSE)</f>
        <v>1438</v>
      </c>
      <c r="E9" s="52">
        <v>0</v>
      </c>
      <c r="F9" s="47">
        <f>VLOOKUP(B9,'AGS provision'!$B$2:$H$167, 7, FALSE)</f>
        <v>0.47290954172461747</v>
      </c>
      <c r="G9" s="3">
        <v>0.47368194986072421</v>
      </c>
      <c r="H9" s="52">
        <f>VLOOKUP(B9,'Manmade surfaces'!$J$3:$M$167, 4, FALSE)</f>
        <v>43.47883122540199</v>
      </c>
      <c r="I9" s="9">
        <f>100*(VLOOKUP($A9,TES!$C$3:$AN$166, 11, FALSE))</f>
        <v>26.317400000000003</v>
      </c>
      <c r="J9" s="9">
        <f>VLOOKUP($A9,TES!$C$3:$AN$166, 23, FALSE)</f>
        <v>0.24</v>
      </c>
      <c r="K9" s="9">
        <f>VLOOKUP($A9,TES!$C$3:$AN$166, 27, FALSE)</f>
        <v>0.31903300000000001</v>
      </c>
      <c r="L9">
        <f>VLOOKUP($B9,IMD!$B$2:$F$166, 5, FALSE)</f>
        <v>9</v>
      </c>
      <c r="M9">
        <f>VLOOKUP($B9,IMD!$B$2:$F$166, 4, FALSE)</f>
        <v>27454</v>
      </c>
      <c r="N9" s="9">
        <f>VLOOKUP($A9,TES!$C$3:$AN$166, 28, FALSE)</f>
        <v>0.64009099999999997</v>
      </c>
      <c r="O9" s="9">
        <f>100*(VLOOKUP($A9,TES!$C$3:$AN$166, 33, FALSE))</f>
        <v>4.3598999999999997</v>
      </c>
      <c r="P9" s="51">
        <f t="shared" si="6"/>
        <v>1</v>
      </c>
      <c r="Q9" s="9">
        <f t="shared" si="7"/>
        <v>0.99526318050139273</v>
      </c>
      <c r="R9" s="9">
        <f t="shared" si="8"/>
        <v>0.41313817266508135</v>
      </c>
      <c r="S9" s="9">
        <f t="shared" si="9"/>
        <v>0.49621134961016622</v>
      </c>
      <c r="T9" s="9">
        <f t="shared" si="0"/>
        <v>0.55463059313215402</v>
      </c>
      <c r="U9" s="9">
        <f t="shared" si="1"/>
        <v>0.51353188955628604</v>
      </c>
      <c r="V9" s="9">
        <f t="shared" si="2"/>
        <v>0.14454517036573933</v>
      </c>
      <c r="W9" s="9">
        <f t="shared" si="3"/>
        <v>0.54553156967039285</v>
      </c>
      <c r="X9" s="9">
        <f t="shared" si="4"/>
        <v>0.15341148918208677</v>
      </c>
      <c r="Y9" s="10" cm="1">
        <f t="array" ref="Y9">(0.1+(1-0.1)*(SUM(P9:X9/9)))*100</f>
        <v>58.162634146832993</v>
      </c>
      <c r="Z9" s="4" t="str">
        <f t="shared" si="5"/>
        <v>Moderate</v>
      </c>
    </row>
    <row r="10" spans="1:27" x14ac:dyDescent="0.35">
      <c r="A10" t="s">
        <v>86</v>
      </c>
      <c r="B10" t="s">
        <v>87</v>
      </c>
      <c r="C10" t="str">
        <f>VLOOKUP(B10,'LSOA_Ward lookup'!B$2:J$400, 4, FALSE)</f>
        <v>St Peter and the Waterfront</v>
      </c>
      <c r="D10">
        <f>VLOOKUP(B10,'Social Statistics'!D$2:BV$166, 8, FALSE)</f>
        <v>1178</v>
      </c>
      <c r="E10" s="52">
        <v>0</v>
      </c>
      <c r="F10" s="47">
        <f>VLOOKUP(B10,'AGS provision'!$B$2:$H$167, 7, FALSE)</f>
        <v>0.59062502801358241</v>
      </c>
      <c r="G10" s="3">
        <v>0.59075549405772498</v>
      </c>
      <c r="H10" s="52">
        <f>VLOOKUP(B10,'Manmade surfaces'!$J$3:$M$167, 4, FALSE)</f>
        <v>77.824032734356265</v>
      </c>
      <c r="I10" s="9">
        <f>100*(VLOOKUP($A10,TES!$C$3:$AN$166, 11, FALSE))</f>
        <v>6.4485999999999999</v>
      </c>
      <c r="J10" s="9">
        <f>VLOOKUP($A10,TES!$C$3:$AN$166, 23, FALSE)</f>
        <v>1.7</v>
      </c>
      <c r="K10" s="9">
        <f>VLOOKUP($A10,TES!$C$3:$AN$166, 27, FALSE)</f>
        <v>0.304539</v>
      </c>
      <c r="L10">
        <f>VLOOKUP($B10,IMD!$B$2:$F$166, 5, FALSE)</f>
        <v>2</v>
      </c>
      <c r="M10">
        <f>VLOOKUP($B10,IMD!$B$2:$F$166, 4, FALSE)</f>
        <v>5577</v>
      </c>
      <c r="N10" s="9">
        <f>VLOOKUP($A10,TES!$C$3:$AN$166, 28, FALSE)</f>
        <v>0.35591299999999998</v>
      </c>
      <c r="O10" s="9">
        <f>100*(VLOOKUP($A10,TES!$C$3:$AN$166, 33, FALSE))</f>
        <v>9.2372999999999994</v>
      </c>
      <c r="P10" s="51">
        <f t="shared" si="6"/>
        <v>1</v>
      </c>
      <c r="Q10" s="9">
        <f t="shared" si="7"/>
        <v>0.99409244505942274</v>
      </c>
      <c r="R10" s="9">
        <f t="shared" si="8"/>
        <v>0.8813853211864392</v>
      </c>
      <c r="S10" s="9">
        <f t="shared" si="9"/>
        <v>0.94097316270042908</v>
      </c>
      <c r="T10" s="9">
        <f t="shared" si="0"/>
        <v>0.70655567117585849</v>
      </c>
      <c r="U10" s="9">
        <f t="shared" si="1"/>
        <v>0.4552202477460261</v>
      </c>
      <c r="V10" s="9">
        <f t="shared" si="2"/>
        <v>0.82841512972803999</v>
      </c>
      <c r="W10" s="9">
        <f t="shared" si="3"/>
        <v>0.26909705334178974</v>
      </c>
      <c r="X10" s="9">
        <f t="shared" si="4"/>
        <v>0.37478044197540955</v>
      </c>
      <c r="Y10" s="10" cm="1">
        <f t="array" ref="Y10">(0.1+(1-0.1)*(SUM(P10:X10/9)))*100</f>
        <v>74.505194729134146</v>
      </c>
      <c r="Z10" s="4" t="str">
        <f t="shared" si="5"/>
        <v>Highest</v>
      </c>
    </row>
    <row r="11" spans="1:27" x14ac:dyDescent="0.35">
      <c r="A11" t="s">
        <v>89</v>
      </c>
      <c r="B11" t="s">
        <v>90</v>
      </c>
      <c r="C11" t="str">
        <f>VLOOKUP(B11,'LSOA_Ward lookup'!B$2:J$400, 4, FALSE)</f>
        <v>St Peter and the Waterfront</v>
      </c>
      <c r="D11">
        <f>VLOOKUP(B11,'Social Statistics'!D$2:BV$166, 8, FALSE)</f>
        <v>1855</v>
      </c>
      <c r="E11" s="52">
        <v>0</v>
      </c>
      <c r="F11" s="47">
        <f>VLOOKUP(B11,'AGS provision'!$B$2:$H$167, 7, FALSE)</f>
        <v>0.53083439946091648</v>
      </c>
      <c r="G11" s="3">
        <v>0.53123810355987056</v>
      </c>
      <c r="H11" s="52">
        <f>VLOOKUP(B11,'Manmade surfaces'!$J$3:$M$167, 4, FALSE)</f>
        <v>73.694598431163342</v>
      </c>
      <c r="I11" s="9">
        <f>100*(VLOOKUP($A11,TES!$C$3:$AN$166, 11, FALSE))</f>
        <v>10.3911</v>
      </c>
      <c r="J11" s="9">
        <f>VLOOKUP($A11,TES!$C$3:$AN$166, 23, FALSE)</f>
        <v>1.99</v>
      </c>
      <c r="K11" s="9">
        <f>VLOOKUP($A11,TES!$C$3:$AN$166, 27, FALSE)</f>
        <v>0.31374800000000003</v>
      </c>
      <c r="L11">
        <f>VLOOKUP($B11,IMD!$B$2:$F$166, 5, FALSE)</f>
        <v>1</v>
      </c>
      <c r="M11">
        <f>VLOOKUP($B11,IMD!$B$2:$F$166, 4, FALSE)</f>
        <v>88</v>
      </c>
      <c r="N11" s="9">
        <f>VLOOKUP($A11,TES!$C$3:$AN$166, 28, FALSE)</f>
        <v>0.52302599999999999</v>
      </c>
      <c r="O11" s="9">
        <f>100*(VLOOKUP($A11,TES!$C$3:$AN$166, 33, FALSE))</f>
        <v>14.331900000000001</v>
      </c>
      <c r="P11" s="51">
        <f t="shared" si="6"/>
        <v>1</v>
      </c>
      <c r="Q11" s="9">
        <f t="shared" si="7"/>
        <v>0.99468761896440128</v>
      </c>
      <c r="R11" s="9">
        <f t="shared" si="8"/>
        <v>0.82508645693396865</v>
      </c>
      <c r="S11" s="9">
        <f t="shared" si="9"/>
        <v>0.85272055317653428</v>
      </c>
      <c r="T11" s="9">
        <f t="shared" si="0"/>
        <v>0.73673257023933403</v>
      </c>
      <c r="U11" s="9">
        <f t="shared" si="1"/>
        <v>0.49226950326076907</v>
      </c>
      <c r="V11" s="9">
        <f t="shared" si="2"/>
        <v>1</v>
      </c>
      <c r="W11" s="9">
        <f t="shared" si="3"/>
        <v>0.43165643980809554</v>
      </c>
      <c r="X11" s="9">
        <f t="shared" si="4"/>
        <v>0.60600737987282671</v>
      </c>
      <c r="Y11" s="10" cm="1">
        <f t="array" ref="Y11">(0.1+(1-0.1)*(SUM(P11:X11/9)))*100</f>
        <v>79.391605222559306</v>
      </c>
      <c r="Z11" s="4" t="str">
        <f t="shared" si="5"/>
        <v>Highest</v>
      </c>
    </row>
    <row r="12" spans="1:27" x14ac:dyDescent="0.35">
      <c r="A12" t="s">
        <v>91</v>
      </c>
      <c r="B12" t="s">
        <v>92</v>
      </c>
      <c r="C12" t="str">
        <f>VLOOKUP(B12,'LSOA_Ward lookup'!B$2:J$400, 4, FALSE)</f>
        <v>Plympton St Mary</v>
      </c>
      <c r="D12">
        <f>VLOOKUP(B12,'Social Statistics'!D$2:BV$166, 8, FALSE)</f>
        <v>1601</v>
      </c>
      <c r="E12" s="52">
        <v>0</v>
      </c>
      <c r="F12" s="47">
        <f>VLOOKUP(B12,'AGS provision'!$B$2:$H$167, 7, FALSE)</f>
        <v>0.67013870081199245</v>
      </c>
      <c r="G12" s="3">
        <v>0.67031609181761409</v>
      </c>
      <c r="H12" s="52">
        <f>VLOOKUP(B12,'Manmade surfaces'!$J$3:$M$167, 4, FALSE)</f>
        <v>41.071393377921623</v>
      </c>
      <c r="I12" s="9">
        <f>100*(VLOOKUP($A12,TES!$C$3:$AN$166, 11, FALSE))</f>
        <v>11.0099</v>
      </c>
      <c r="J12" s="9">
        <f>VLOOKUP($A12,TES!$C$3:$AN$166, 23, FALSE)</f>
        <v>1.46</v>
      </c>
      <c r="K12" s="9">
        <f>VLOOKUP($A12,TES!$C$3:$AN$166, 27, FALSE)</f>
        <v>0.30788300000000002</v>
      </c>
      <c r="L12">
        <f>VLOOKUP($B12,IMD!$B$2:$F$166, 5, FALSE)</f>
        <v>10</v>
      </c>
      <c r="M12">
        <f>VLOOKUP($B12,IMD!$B$2:$F$166, 4, FALSE)</f>
        <v>31027</v>
      </c>
      <c r="N12" s="9">
        <f>VLOOKUP($A12,TES!$C$3:$AN$166, 28, FALSE)</f>
        <v>0.848028</v>
      </c>
      <c r="O12" s="9">
        <f>100*(VLOOKUP($A12,TES!$C$3:$AN$166, 33, FALSE))</f>
        <v>2.8732000000000002</v>
      </c>
      <c r="P12" s="51">
        <f t="shared" si="6"/>
        <v>1</v>
      </c>
      <c r="Q12" s="9">
        <f t="shared" si="7"/>
        <v>0.99329683908182387</v>
      </c>
      <c r="R12" s="9">
        <f t="shared" si="8"/>
        <v>0.38031623953328181</v>
      </c>
      <c r="S12" s="9">
        <f t="shared" si="9"/>
        <v>0.83886875488271406</v>
      </c>
      <c r="T12" s="9">
        <f t="shared" si="0"/>
        <v>0.68158168574401667</v>
      </c>
      <c r="U12" s="9">
        <f t="shared" si="1"/>
        <v>0.46867368573509122</v>
      </c>
      <c r="V12" s="9">
        <f t="shared" si="2"/>
        <v>3.2854016880275116E-2</v>
      </c>
      <c r="W12" s="9">
        <f t="shared" si="3"/>
        <v>0.74780255483399016</v>
      </c>
      <c r="X12" s="9">
        <f t="shared" si="4"/>
        <v>8.59351242914006E-2</v>
      </c>
      <c r="Y12" s="10" cm="1">
        <f t="array" ref="Y12">(0.1+(1-0.1)*(SUM(P12:X12/9)))*100</f>
        <v>62.293289009825926</v>
      </c>
      <c r="Z12" s="4" t="str">
        <f t="shared" si="5"/>
        <v>High</v>
      </c>
    </row>
    <row r="13" spans="1:27" x14ac:dyDescent="0.35">
      <c r="A13" t="s">
        <v>93</v>
      </c>
      <c r="B13" t="s">
        <v>94</v>
      </c>
      <c r="C13" t="str">
        <f>VLOOKUP(B13,'LSOA_Ward lookup'!B$2:J$400, 4, FALSE)</f>
        <v>Eggbuckland</v>
      </c>
      <c r="D13">
        <f>VLOOKUP(B13,'Social Statistics'!D$2:BV$166, 8, FALSE)</f>
        <v>1357</v>
      </c>
      <c r="E13" s="52">
        <v>0</v>
      </c>
      <c r="F13" s="47">
        <f>VLOOKUP(B13,'AGS provision'!$B$2:$H$167, 7, FALSE)</f>
        <v>0.94261971481208551</v>
      </c>
      <c r="G13" s="3">
        <v>0.94215450441826221</v>
      </c>
      <c r="H13" s="52">
        <f>VLOOKUP(B13,'Manmade surfaces'!$J$3:$M$167, 4, FALSE)</f>
        <v>40.513235094198528</v>
      </c>
      <c r="I13" s="9">
        <f>100*(VLOOKUP($A13,TES!$C$3:$AN$166, 11, FALSE))</f>
        <v>29.188099999999999</v>
      </c>
      <c r="J13" s="9">
        <f>VLOOKUP($A13,TES!$C$3:$AN$166, 23, FALSE)</f>
        <v>0.05</v>
      </c>
      <c r="K13" s="9">
        <f>VLOOKUP($A13,TES!$C$3:$AN$166, 27, FALSE)</f>
        <v>0.31901000000000002</v>
      </c>
      <c r="L13">
        <f>VLOOKUP($B13,IMD!$B$2:$F$166, 5, FALSE)</f>
        <v>8</v>
      </c>
      <c r="M13">
        <f>VLOOKUP($B13,IMD!$B$2:$F$166, 4, FALSE)</f>
        <v>25210</v>
      </c>
      <c r="N13" s="9">
        <f>VLOOKUP($A13,TES!$C$3:$AN$166, 28, FALSE)</f>
        <v>0.67577600000000004</v>
      </c>
      <c r="O13" s="9">
        <f>100*(VLOOKUP($A13,TES!$C$3:$AN$166, 33, FALSE))</f>
        <v>2.3581000000000003</v>
      </c>
      <c r="P13" s="51">
        <f t="shared" si="6"/>
        <v>1</v>
      </c>
      <c r="Q13" s="9">
        <f t="shared" si="7"/>
        <v>0.99057845495581742</v>
      </c>
      <c r="R13" s="9">
        <f t="shared" si="8"/>
        <v>0.37270655860860374</v>
      </c>
      <c r="S13" s="9">
        <f t="shared" si="9"/>
        <v>0.43195091431270405</v>
      </c>
      <c r="T13" s="9">
        <f t="shared" si="0"/>
        <v>0.53485952133194592</v>
      </c>
      <c r="U13" s="9">
        <f t="shared" si="1"/>
        <v>0.51343935693853826</v>
      </c>
      <c r="V13" s="9">
        <f t="shared" si="2"/>
        <v>0.21469209127852451</v>
      </c>
      <c r="W13" s="9">
        <f t="shared" si="3"/>
        <v>0.5802441994840527</v>
      </c>
      <c r="X13" s="9">
        <f t="shared" si="4"/>
        <v>6.2556449672989053E-2</v>
      </c>
      <c r="Y13" s="10" cm="1">
        <f t="array" ref="Y13">(0.1+(1-0.1)*(SUM(P13:X13/9)))*100</f>
        <v>57.010275465831754</v>
      </c>
      <c r="Z13" s="4" t="str">
        <f t="shared" si="5"/>
        <v>Moderate</v>
      </c>
    </row>
    <row r="14" spans="1:27" x14ac:dyDescent="0.35">
      <c r="A14" t="s">
        <v>95</v>
      </c>
      <c r="B14" t="s">
        <v>96</v>
      </c>
      <c r="C14" t="str">
        <f>VLOOKUP(B14,'LSOA_Ward lookup'!B$2:J$400, 4, FALSE)</f>
        <v>Southway</v>
      </c>
      <c r="D14">
        <f>VLOOKUP(B14,'Social Statistics'!D$2:BV$166, 8, FALSE)</f>
        <v>1700</v>
      </c>
      <c r="E14" s="52">
        <v>0</v>
      </c>
      <c r="F14" s="47">
        <f>VLOOKUP(B14,'AGS provision'!$B$2:$H$167, 7, FALSE)</f>
        <v>0.84676191941176471</v>
      </c>
      <c r="G14" s="3">
        <v>0.84695032470588238</v>
      </c>
      <c r="H14" s="52">
        <f>VLOOKUP(B14,'Manmade surfaces'!$J$3:$M$167, 4, FALSE)</f>
        <v>20.414692341601253</v>
      </c>
      <c r="I14" s="9">
        <f>100*(VLOOKUP($A14,TES!$C$3:$AN$166, 11, FALSE))</f>
        <v>17.643900000000002</v>
      </c>
      <c r="J14" s="9">
        <f>VLOOKUP($A14,TES!$C$3:$AN$166, 23, FALSE)</f>
        <v>-0.42</v>
      </c>
      <c r="K14" s="9">
        <f>VLOOKUP($A14,TES!$C$3:$AN$166, 27, FALSE)</f>
        <v>0.20358399999999999</v>
      </c>
      <c r="L14">
        <f>VLOOKUP($B14,IMD!$B$2:$F$166, 5, FALSE)</f>
        <v>6</v>
      </c>
      <c r="M14">
        <f>VLOOKUP($B14,IMD!$B$2:$F$166, 4, FALSE)</f>
        <v>20180</v>
      </c>
      <c r="N14" s="9">
        <f>VLOOKUP($A14,TES!$C$3:$AN$166, 28, FALSE)</f>
        <v>0.576318</v>
      </c>
      <c r="O14" s="9">
        <f>100*(VLOOKUP($A14,TES!$C$3:$AN$166, 33, FALSE))</f>
        <v>4.6552999999999995</v>
      </c>
      <c r="P14" s="51">
        <f t="shared" si="6"/>
        <v>1</v>
      </c>
      <c r="Q14" s="9">
        <f t="shared" si="7"/>
        <v>0.99153049675294114</v>
      </c>
      <c r="R14" s="9">
        <f t="shared" si="8"/>
        <v>9.8691997043586346E-2</v>
      </c>
      <c r="S14" s="9">
        <f t="shared" si="9"/>
        <v>0.69036709056273482</v>
      </c>
      <c r="T14" s="9">
        <f t="shared" si="0"/>
        <v>0.48595213319458896</v>
      </c>
      <c r="U14" s="9">
        <f t="shared" si="1"/>
        <v>4.9062403192777562E-2</v>
      </c>
      <c r="V14" s="9">
        <f t="shared" si="2"/>
        <v>0.37192872772741481</v>
      </c>
      <c r="W14" s="9">
        <f t="shared" si="3"/>
        <v>0.48349630159959212</v>
      </c>
      <c r="X14" s="9">
        <f t="shared" si="4"/>
        <v>0.16681871201702908</v>
      </c>
      <c r="Y14" s="10" cm="1">
        <f t="array" ref="Y14">(0.1+(1-0.1)*(SUM(P14:X14/9)))*100</f>
        <v>53.378478620906641</v>
      </c>
      <c r="Z14" s="4" t="str">
        <f t="shared" si="5"/>
        <v>Low</v>
      </c>
    </row>
    <row r="15" spans="1:27" x14ac:dyDescent="0.35">
      <c r="A15" t="s">
        <v>98</v>
      </c>
      <c r="B15" t="s">
        <v>99</v>
      </c>
      <c r="C15" t="str">
        <f>VLOOKUP(B15,'LSOA_Ward lookup'!B$2:J$400, 4, FALSE)</f>
        <v>St Budeaux</v>
      </c>
      <c r="D15">
        <f>VLOOKUP(B15,'Social Statistics'!D$2:BV$166, 8, FALSE)</f>
        <v>1419</v>
      </c>
      <c r="E15" s="52">
        <v>0</v>
      </c>
      <c r="F15" s="47">
        <f>VLOOKUP(B15,'AGS provision'!$B$2:$H$167, 7, FALSE)</f>
        <v>1.1816242071881606</v>
      </c>
      <c r="G15" s="3">
        <v>1.1818651881606765</v>
      </c>
      <c r="H15" s="52">
        <f>VLOOKUP(B15,'Manmade surfaces'!$J$3:$M$167, 4, FALSE)</f>
        <v>45.911774897586575</v>
      </c>
      <c r="I15" s="9">
        <f>100*(VLOOKUP($A15,TES!$C$3:$AN$166, 11, FALSE))</f>
        <v>11.091099999999999</v>
      </c>
      <c r="J15" s="9">
        <f>VLOOKUP($A15,TES!$C$3:$AN$166, 23, FALSE)</f>
        <v>1.42</v>
      </c>
      <c r="K15" s="9">
        <f>VLOOKUP($A15,TES!$C$3:$AN$166, 27, FALSE)</f>
        <v>0.261596</v>
      </c>
      <c r="L15">
        <f>VLOOKUP($B15,IMD!$B$2:$F$166, 5, FALSE)</f>
        <v>5</v>
      </c>
      <c r="M15">
        <f>VLOOKUP($B15,IMD!$B$2:$F$166, 4, FALSE)</f>
        <v>13554</v>
      </c>
      <c r="N15" s="9">
        <f>VLOOKUP($A15,TES!$C$3:$AN$166, 28, FALSE)</f>
        <v>0.75995000000000001</v>
      </c>
      <c r="O15" s="9">
        <f>100*(VLOOKUP($A15,TES!$C$3:$AN$166, 33, FALSE))</f>
        <v>2.5388000000000002</v>
      </c>
      <c r="P15" s="51">
        <f t="shared" si="6"/>
        <v>1</v>
      </c>
      <c r="Q15" s="9">
        <f t="shared" si="7"/>
        <v>0.9881813481183932</v>
      </c>
      <c r="R15" s="9">
        <f t="shared" si="8"/>
        <v>0.44630784082721175</v>
      </c>
      <c r="S15" s="9">
        <f t="shared" si="9"/>
        <v>0.83705109809302736</v>
      </c>
      <c r="T15" s="9">
        <f t="shared" si="0"/>
        <v>0.67741935483870974</v>
      </c>
      <c r="U15" s="9">
        <f t="shared" si="1"/>
        <v>0.28245380409637871</v>
      </c>
      <c r="V15" s="9">
        <f t="shared" si="2"/>
        <v>0.5790559549859331</v>
      </c>
      <c r="W15" s="9">
        <f t="shared" si="3"/>
        <v>0.66212456663929986</v>
      </c>
      <c r="X15" s="9">
        <f t="shared" si="4"/>
        <v>7.0757821258209327E-2</v>
      </c>
      <c r="Y15" s="10" cm="1">
        <f t="array" ref="Y15">(0.1+(1-0.1)*(SUM(P15:X15/9)))*100</f>
        <v>65.433517888571629</v>
      </c>
      <c r="Z15" s="4" t="str">
        <f t="shared" si="5"/>
        <v>High</v>
      </c>
    </row>
    <row r="16" spans="1:27" x14ac:dyDescent="0.35">
      <c r="A16" t="s">
        <v>100</v>
      </c>
      <c r="B16" t="s">
        <v>101</v>
      </c>
      <c r="C16" t="str">
        <f>VLOOKUP(B16,'LSOA_Ward lookup'!B$2:J$400, 4, FALSE)</f>
        <v>Ham</v>
      </c>
      <c r="D16">
        <f>VLOOKUP(B16,'Social Statistics'!D$2:BV$166, 8, FALSE)</f>
        <v>1347</v>
      </c>
      <c r="E16" s="52">
        <v>0</v>
      </c>
      <c r="F16" s="47">
        <f>VLOOKUP(B16,'AGS provision'!$B$2:$H$167, 7, FALSE)</f>
        <v>2.60019710467706</v>
      </c>
      <c r="G16" s="3">
        <v>2.6046281947955388</v>
      </c>
      <c r="H16" s="52">
        <f>VLOOKUP(B16,'Manmade surfaces'!$J$3:$M$167, 4, FALSE)</f>
        <v>47.946037979798724</v>
      </c>
      <c r="I16" s="9">
        <f>100*(VLOOKUP($A16,TES!$C$3:$AN$166, 11, FALSE))</f>
        <v>10.714399999999999</v>
      </c>
      <c r="J16" s="9">
        <f>VLOOKUP($A16,TES!$C$3:$AN$166, 23, FALSE)</f>
        <v>2.33</v>
      </c>
      <c r="K16" s="9">
        <f>VLOOKUP($A16,TES!$C$3:$AN$166, 27, FALSE)</f>
        <v>0.35143200000000002</v>
      </c>
      <c r="L16">
        <f>VLOOKUP($B16,IMD!$B$2:$F$166, 5, FALSE)</f>
        <v>2</v>
      </c>
      <c r="M16">
        <f>VLOOKUP($B16,IMD!$B$2:$F$166, 4, FALSE)</f>
        <v>4909</v>
      </c>
      <c r="N16" s="9">
        <f>VLOOKUP($A16,TES!$C$3:$AN$166, 28, FALSE)</f>
        <v>0.63515200000000005</v>
      </c>
      <c r="O16" s="9">
        <f>100*(VLOOKUP($A16,TES!$C$3:$AN$166, 33, FALSE))</f>
        <v>2.7427999999999999</v>
      </c>
      <c r="P16" s="51">
        <f t="shared" si="6"/>
        <v>1</v>
      </c>
      <c r="Q16" s="9">
        <f t="shared" si="7"/>
        <v>0.97395371805204456</v>
      </c>
      <c r="R16" s="9">
        <f t="shared" si="8"/>
        <v>0.47404207576363416</v>
      </c>
      <c r="S16" s="9">
        <f t="shared" si="9"/>
        <v>0.84548350342153744</v>
      </c>
      <c r="T16" s="9">
        <f t="shared" si="0"/>
        <v>0.77211238293444329</v>
      </c>
      <c r="U16" s="9">
        <f t="shared" si="1"/>
        <v>0.64387816270452736</v>
      </c>
      <c r="V16" s="9">
        <f t="shared" si="2"/>
        <v>0.8492966552047515</v>
      </c>
      <c r="W16" s="9">
        <f t="shared" si="3"/>
        <v>0.54072715104492941</v>
      </c>
      <c r="X16" s="9">
        <f t="shared" si="4"/>
        <v>8.0016702295203995E-2</v>
      </c>
      <c r="Y16" s="10" cm="1">
        <f t="array" ref="Y16">(0.1+(1-0.1)*(SUM(P16:X16/9)))*100</f>
        <v>71.795103514210709</v>
      </c>
      <c r="Z16" s="4" t="str">
        <f t="shared" si="5"/>
        <v>Highest</v>
      </c>
    </row>
    <row r="17" spans="1:26" x14ac:dyDescent="0.35">
      <c r="A17" t="s">
        <v>103</v>
      </c>
      <c r="B17" t="s">
        <v>104</v>
      </c>
      <c r="C17" t="str">
        <f>VLOOKUP(B17,'LSOA_Ward lookup'!B$2:J$400, 4, FALSE)</f>
        <v>Plymstock Dunstone</v>
      </c>
      <c r="D17">
        <f>VLOOKUP(B17,'Social Statistics'!D$2:BV$166, 8, FALSE)</f>
        <v>1492</v>
      </c>
      <c r="E17" s="52">
        <v>0</v>
      </c>
      <c r="F17" s="47">
        <f>VLOOKUP(B17,'AGS provision'!$B$2:$H$167, 7, FALSE)</f>
        <v>2.5494554289544236</v>
      </c>
      <c r="G17" s="3">
        <v>2.5501186890080429</v>
      </c>
      <c r="H17" s="52">
        <f>VLOOKUP(B17,'Manmade surfaces'!$J$3:$M$167, 4, FALSE)</f>
        <v>43.655847707328036</v>
      </c>
      <c r="I17" s="9">
        <f>100*(VLOOKUP($A17,TES!$C$3:$AN$166, 11, FALSE))</f>
        <v>23.301400000000001</v>
      </c>
      <c r="J17" s="9">
        <f>VLOOKUP($A17,TES!$C$3:$AN$166, 23, FALSE)</f>
        <v>-0.06</v>
      </c>
      <c r="K17" s="9">
        <f>VLOOKUP($A17,TES!$C$3:$AN$166, 27, FALSE)</f>
        <v>0.25228699999999998</v>
      </c>
      <c r="L17">
        <f>VLOOKUP($B17,IMD!$B$2:$F$166, 5, FALSE)</f>
        <v>6</v>
      </c>
      <c r="M17">
        <f>VLOOKUP($B17,IMD!$B$2:$F$166, 4, FALSE)</f>
        <v>18103</v>
      </c>
      <c r="N17" s="9">
        <f>VLOOKUP($A17,TES!$C$3:$AN$166, 28, FALSE)</f>
        <v>0.936774</v>
      </c>
      <c r="O17" s="9">
        <f>100*(VLOOKUP($A17,TES!$C$3:$AN$166, 33, FALSE))</f>
        <v>2.1448</v>
      </c>
      <c r="P17" s="51">
        <f t="shared" si="6"/>
        <v>1</v>
      </c>
      <c r="Q17" s="9">
        <f t="shared" si="7"/>
        <v>0.97449881310991959</v>
      </c>
      <c r="R17" s="9">
        <f t="shared" si="8"/>
        <v>0.41555153637417308</v>
      </c>
      <c r="S17" s="9">
        <f t="shared" si="9"/>
        <v>0.56372431608424789</v>
      </c>
      <c r="T17" s="9">
        <f t="shared" si="0"/>
        <v>0.5234131113423518</v>
      </c>
      <c r="U17" s="9">
        <f t="shared" si="1"/>
        <v>0.24500223285229775</v>
      </c>
      <c r="V17" s="9">
        <f t="shared" si="2"/>
        <v>0.4368552672710222</v>
      </c>
      <c r="W17" s="9">
        <f t="shared" si="3"/>
        <v>0.83413034089096227</v>
      </c>
      <c r="X17" s="9">
        <f t="shared" si="4"/>
        <v>5.2875472588719601E-2</v>
      </c>
      <c r="Y17" s="10" cm="1">
        <f t="array" ref="Y17">(0.1+(1-0.1)*(SUM(P17:X17/9)))*100</f>
        <v>60.460510905136942</v>
      </c>
      <c r="Z17" s="4" t="str">
        <f t="shared" si="5"/>
        <v>High</v>
      </c>
    </row>
    <row r="18" spans="1:26" x14ac:dyDescent="0.35">
      <c r="A18" t="s">
        <v>106</v>
      </c>
      <c r="B18" t="s">
        <v>107</v>
      </c>
      <c r="C18" t="str">
        <f>VLOOKUP(B18,'LSOA_Ward lookup'!B$2:J$400, 4, FALSE)</f>
        <v>Plymstock Dunstone</v>
      </c>
      <c r="D18">
        <f>VLOOKUP(B18,'Social Statistics'!D$2:BV$166, 8, FALSE)</f>
        <v>1531</v>
      </c>
      <c r="E18" s="52">
        <v>0</v>
      </c>
      <c r="F18" s="47">
        <f>VLOOKUP(B18,'AGS provision'!$B$2:$H$167, 7, FALSE)</f>
        <v>3.8881662638798171</v>
      </c>
      <c r="G18" s="3">
        <v>3.8891676962769433</v>
      </c>
      <c r="H18" s="52">
        <f>VLOOKUP(B18,'Manmade surfaces'!$J$3:$M$167, 4, FALSE)</f>
        <v>34.281511859668797</v>
      </c>
      <c r="I18" s="9">
        <f>100*(VLOOKUP($A18,TES!$C$3:$AN$166, 11, FALSE))</f>
        <v>16.277200000000001</v>
      </c>
      <c r="J18" s="9">
        <f>VLOOKUP($A18,TES!$C$3:$AN$166, 23, FALSE)</f>
        <v>1.5</v>
      </c>
      <c r="K18" s="9">
        <f>VLOOKUP($A18,TES!$C$3:$AN$166, 27, FALSE)</f>
        <v>0.235375</v>
      </c>
      <c r="L18">
        <f>VLOOKUP($B18,IMD!$B$2:$F$166, 5, FALSE)</f>
        <v>10</v>
      </c>
      <c r="M18">
        <f>VLOOKUP($B18,IMD!$B$2:$F$166, 4, FALSE)</f>
        <v>31302</v>
      </c>
      <c r="N18" s="9">
        <f>VLOOKUP($A18,TES!$C$3:$AN$166, 28, FALSE)</f>
        <v>1.1072900000000001</v>
      </c>
      <c r="O18" s="9">
        <f>100*(VLOOKUP($A18,TES!$C$3:$AN$166, 33, FALSE))</f>
        <v>1.6982000000000002</v>
      </c>
      <c r="P18" s="51">
        <f t="shared" si="6"/>
        <v>1</v>
      </c>
      <c r="Q18" s="9">
        <f t="shared" si="7"/>
        <v>0.96110832303723059</v>
      </c>
      <c r="R18" s="9">
        <f t="shared" si="8"/>
        <v>0.28774602535384675</v>
      </c>
      <c r="S18" s="9">
        <f t="shared" si="9"/>
        <v>0.72096058236649063</v>
      </c>
      <c r="T18" s="9">
        <f t="shared" si="0"/>
        <v>0.68574401664932361</v>
      </c>
      <c r="U18" s="9">
        <f t="shared" si="1"/>
        <v>0.17696259670664344</v>
      </c>
      <c r="V18" s="9">
        <f t="shared" si="2"/>
        <v>2.4257580493904363E-2</v>
      </c>
      <c r="W18" s="9">
        <f t="shared" si="3"/>
        <v>1</v>
      </c>
      <c r="X18" s="9">
        <f t="shared" si="4"/>
        <v>3.2605784985181269E-2</v>
      </c>
      <c r="Y18" s="10" cm="1">
        <f t="array" ref="Y18">(0.1+(1-0.1)*(SUM(P18:X18/9)))*100</f>
        <v>58.893849095926207</v>
      </c>
      <c r="Z18" s="4" t="str">
        <f t="shared" si="5"/>
        <v>Moderate</v>
      </c>
    </row>
    <row r="19" spans="1:26" x14ac:dyDescent="0.35">
      <c r="A19" t="s">
        <v>108</v>
      </c>
      <c r="B19" t="s">
        <v>109</v>
      </c>
      <c r="C19" t="str">
        <f>VLOOKUP(B19,'LSOA_Ward lookup'!B$2:J$400, 4, FALSE)</f>
        <v>Eggbuckland</v>
      </c>
      <c r="D19">
        <f>VLOOKUP(B19,'Social Statistics'!D$2:BV$166, 8, FALSE)</f>
        <v>1583</v>
      </c>
      <c r="E19" s="52">
        <v>0</v>
      </c>
      <c r="F19" s="47">
        <f>VLOOKUP(B19,'AGS provision'!$B$2:$H$167, 7, FALSE)</f>
        <v>5.3265390707517373</v>
      </c>
      <c r="G19" s="3">
        <v>5.3244895864898991</v>
      </c>
      <c r="H19" s="52">
        <f>VLOOKUP(B19,'Manmade surfaces'!$J$3:$M$167, 4, FALSE)</f>
        <v>29.600834792845919</v>
      </c>
      <c r="I19" s="9">
        <f>100*(VLOOKUP($A19,TES!$C$3:$AN$166, 11, FALSE))</f>
        <v>37.355499999999999</v>
      </c>
      <c r="J19" s="9">
        <f>VLOOKUP($A19,TES!$C$3:$AN$166, 23, FALSE)</f>
        <v>-0.79</v>
      </c>
      <c r="K19" s="9">
        <f>VLOOKUP($A19,TES!$C$3:$AN$166, 27, FALSE)</f>
        <v>0.27566600000000002</v>
      </c>
      <c r="L19">
        <f>VLOOKUP($B19,IMD!$B$2:$F$166, 5, FALSE)</f>
        <v>8</v>
      </c>
      <c r="M19">
        <f>VLOOKUP($B19,IMD!$B$2:$F$166, 4, FALSE)</f>
        <v>26604</v>
      </c>
      <c r="N19" s="9">
        <f>VLOOKUP($A19,TES!$C$3:$AN$166, 28, FALSE)</f>
        <v>0.73114800000000002</v>
      </c>
      <c r="O19" s="9">
        <f>100*(VLOOKUP($A19,TES!$C$3:$AN$166, 33, FALSE))</f>
        <v>2.0859999999999999</v>
      </c>
      <c r="P19" s="51">
        <f t="shared" si="6"/>
        <v>1</v>
      </c>
      <c r="Q19" s="9">
        <f t="shared" si="7"/>
        <v>0.946755104135101</v>
      </c>
      <c r="R19" s="9">
        <f t="shared" si="8"/>
        <v>0.22393176329113276</v>
      </c>
      <c r="S19" s="9">
        <f t="shared" si="9"/>
        <v>0.24912418938551117</v>
      </c>
      <c r="T19" s="9">
        <f t="shared" si="0"/>
        <v>0.44745057232049951</v>
      </c>
      <c r="U19" s="9">
        <f t="shared" si="1"/>
        <v>0.33905962721424526</v>
      </c>
      <c r="V19" s="9">
        <f t="shared" si="2"/>
        <v>0.17111597374179432</v>
      </c>
      <c r="W19" s="9">
        <f t="shared" si="3"/>
        <v>0.63410738396049848</v>
      </c>
      <c r="X19" s="9">
        <f t="shared" si="4"/>
        <v>5.0206736289821127E-2</v>
      </c>
      <c r="Y19" s="10" cm="1">
        <f t="array" ref="Y19">(0.1+(1-0.1)*(SUM(P19:X19/9)))*100</f>
        <v>50.617513503386036</v>
      </c>
      <c r="Z19" s="4" t="str">
        <f t="shared" si="5"/>
        <v>Low</v>
      </c>
    </row>
    <row r="20" spans="1:26" x14ac:dyDescent="0.35">
      <c r="A20" t="s">
        <v>110</v>
      </c>
      <c r="B20" t="s">
        <v>111</v>
      </c>
      <c r="C20" t="str">
        <f>VLOOKUP(B20,'LSOA_Ward lookup'!B$2:J$400, 4, FALSE)</f>
        <v>St Peter and the Waterfront</v>
      </c>
      <c r="D20">
        <f>VLOOKUP(B20,'Social Statistics'!D$2:BV$166, 8, FALSE)</f>
        <v>1043</v>
      </c>
      <c r="E20" s="52">
        <v>0</v>
      </c>
      <c r="F20" s="47">
        <f>VLOOKUP(B20,'AGS provision'!$B$2:$H$167, 7, FALSE)</f>
        <v>8.6721187919463087</v>
      </c>
      <c r="G20" s="3">
        <v>8.6573947110047857</v>
      </c>
      <c r="H20" s="52">
        <f>VLOOKUP(B20,'Manmade surfaces'!$J$3:$M$167, 4, FALSE)</f>
        <v>59.747900240862528</v>
      </c>
      <c r="I20" s="9">
        <f>100*(VLOOKUP($A20,TES!$C$3:$AN$166, 11, FALSE))</f>
        <v>12.2155</v>
      </c>
      <c r="J20" s="9">
        <f>VLOOKUP($A20,TES!$C$3:$AN$166, 23, FALSE)</f>
        <v>-3.94</v>
      </c>
      <c r="K20" s="9">
        <f>VLOOKUP($A20,TES!$C$3:$AN$166, 27, FALSE)</f>
        <v>0.218808</v>
      </c>
      <c r="L20">
        <f>VLOOKUP($B20,IMD!$B$2:$F$166, 5, FALSE)</f>
        <v>3</v>
      </c>
      <c r="M20">
        <f>VLOOKUP($B20,IMD!$B$2:$F$166, 4, FALSE)</f>
        <v>9063</v>
      </c>
      <c r="N20" s="9">
        <f>VLOOKUP($A20,TES!$C$3:$AN$166, 28, FALSE)</f>
        <v>0.6</v>
      </c>
      <c r="O20" s="9">
        <f>100*(VLOOKUP($A20,TES!$C$3:$AN$166, 33, FALSE))</f>
        <v>6.4115000000000002</v>
      </c>
      <c r="P20" s="51">
        <f t="shared" si="6"/>
        <v>1</v>
      </c>
      <c r="Q20" s="9">
        <f t="shared" si="7"/>
        <v>0.91342605288995216</v>
      </c>
      <c r="R20" s="9">
        <f t="shared" si="8"/>
        <v>0.63494339845769943</v>
      </c>
      <c r="S20" s="9">
        <f t="shared" si="9"/>
        <v>0.81188147624174833</v>
      </c>
      <c r="T20" s="9">
        <f t="shared" si="0"/>
        <v>0.11966701352757544</v>
      </c>
      <c r="U20" s="9">
        <f t="shared" si="1"/>
        <v>0.11031094982720539</v>
      </c>
      <c r="V20" s="9">
        <f t="shared" si="2"/>
        <v>0.71944357611753673</v>
      </c>
      <c r="W20" s="9">
        <f t="shared" si="3"/>
        <v>0.50653299766928783</v>
      </c>
      <c r="X20" s="9">
        <f t="shared" si="4"/>
        <v>0.24652678494433328</v>
      </c>
      <c r="Y20" s="10" cm="1">
        <f t="array" ref="Y20">(0.1+(1-0.1)*(SUM(P20:X20/9)))*100</f>
        <v>60.627322496753386</v>
      </c>
      <c r="Z20" s="4" t="str">
        <f t="shared" si="5"/>
        <v>High</v>
      </c>
    </row>
    <row r="21" spans="1:26" x14ac:dyDescent="0.35">
      <c r="A21" t="s">
        <v>112</v>
      </c>
      <c r="B21" t="s">
        <v>113</v>
      </c>
      <c r="C21" t="str">
        <f>VLOOKUP(B21,'LSOA_Ward lookup'!B$2:J$400, 4, FALSE)</f>
        <v>Plympton St Mary</v>
      </c>
      <c r="D21">
        <f>VLOOKUP(B21,'Social Statistics'!D$2:BV$166, 8, FALSE)</f>
        <v>1570</v>
      </c>
      <c r="E21" s="52">
        <v>0</v>
      </c>
      <c r="F21" s="47">
        <f>VLOOKUP(B21,'AGS provision'!$B$2:$H$167, 7, FALSE)</f>
        <v>8.2267103280254776</v>
      </c>
      <c r="G21" s="3">
        <v>8.2079300952986021</v>
      </c>
      <c r="H21" s="52">
        <f>VLOOKUP(B21,'Manmade surfaces'!$J$3:$M$167, 4, FALSE)</f>
        <v>14.905970021723821</v>
      </c>
      <c r="I21" s="9">
        <f>100*(VLOOKUP($A21,TES!$C$3:$AN$166, 11, FALSE))</f>
        <v>18.651499999999999</v>
      </c>
      <c r="J21" s="9">
        <f>VLOOKUP($A21,TES!$C$3:$AN$166, 23, FALSE)</f>
        <v>0.31</v>
      </c>
      <c r="K21" s="9">
        <f>VLOOKUP($A21,TES!$C$3:$AN$166, 27, FALSE)</f>
        <v>0.266538</v>
      </c>
      <c r="L21">
        <f>VLOOKUP($B21,IMD!$B$2:$F$166, 5, FALSE)</f>
        <v>9</v>
      </c>
      <c r="M21">
        <f>VLOOKUP($B21,IMD!$B$2:$F$166, 4, FALSE)</f>
        <v>27247</v>
      </c>
      <c r="N21" s="9">
        <f>VLOOKUP($A21,TES!$C$3:$AN$166, 28, FALSE)</f>
        <v>0.82770699999999997</v>
      </c>
      <c r="O21" s="9">
        <f>100*(VLOOKUP($A21,TES!$C$3:$AN$166, 33, FALSE))</f>
        <v>2.7336</v>
      </c>
      <c r="P21" s="51">
        <f t="shared" si="6"/>
        <v>1</v>
      </c>
      <c r="Q21" s="9">
        <f t="shared" si="7"/>
        <v>0.91792069904701401</v>
      </c>
      <c r="R21" s="9">
        <f t="shared" si="8"/>
        <v>2.3588535571506475E-2</v>
      </c>
      <c r="S21" s="9">
        <f t="shared" si="9"/>
        <v>0.66781202921681826</v>
      </c>
      <c r="T21" s="9">
        <f t="shared" si="0"/>
        <v>0.5619146722164412</v>
      </c>
      <c r="U21" s="9">
        <f t="shared" si="1"/>
        <v>0.30233624744026616</v>
      </c>
      <c r="V21" s="9">
        <f t="shared" si="2"/>
        <v>0.15101594248202566</v>
      </c>
      <c r="W21" s="9">
        <f t="shared" si="3"/>
        <v>0.72803527585281091</v>
      </c>
      <c r="X21" s="9">
        <f t="shared" si="4"/>
        <v>7.9599144915104239E-2</v>
      </c>
      <c r="Y21" s="10" cm="1">
        <f t="array" ref="Y21">(0.1+(1-0.1)*(SUM(P21:X21/9)))*100</f>
        <v>54.322225467419869</v>
      </c>
      <c r="Z21" s="4" t="str">
        <f t="shared" si="5"/>
        <v>Moderate</v>
      </c>
    </row>
    <row r="22" spans="1:26" x14ac:dyDescent="0.35">
      <c r="A22" t="s">
        <v>114</v>
      </c>
      <c r="B22" t="s">
        <v>115</v>
      </c>
      <c r="C22" t="str">
        <f>VLOOKUP(B22,'LSOA_Ward lookup'!B$2:J$400, 4, FALSE)</f>
        <v>Plymstock Dunstone</v>
      </c>
      <c r="D22">
        <f>VLOOKUP(B22,'Social Statistics'!D$2:BV$166, 8, FALSE)</f>
        <v>1458</v>
      </c>
      <c r="E22" s="52">
        <v>0</v>
      </c>
      <c r="F22" s="47">
        <f>VLOOKUP(B22,'AGS provision'!$B$2:$H$167, 7, FALSE)</f>
        <v>12.429754654320988</v>
      </c>
      <c r="G22" s="3">
        <v>12.424540188485265</v>
      </c>
      <c r="H22" s="52">
        <f>VLOOKUP(B22,'Manmade surfaces'!$J$3:$M$167, 4, FALSE)</f>
        <v>34.053330552683398</v>
      </c>
      <c r="I22" s="9">
        <f>100*(VLOOKUP($A22,TES!$C$3:$AN$166, 11, FALSE))</f>
        <v>17.7896</v>
      </c>
      <c r="J22" s="9">
        <f>VLOOKUP($A22,TES!$C$3:$AN$166, 23, FALSE)</f>
        <v>1.49</v>
      </c>
      <c r="K22" s="9">
        <f>VLOOKUP($A22,TES!$C$3:$AN$166, 27, FALSE)</f>
        <v>0.242032</v>
      </c>
      <c r="L22">
        <f>VLOOKUP($B22,IMD!$B$2:$F$166, 5, FALSE)</f>
        <v>10</v>
      </c>
      <c r="M22">
        <f>VLOOKUP($B22,IMD!$B$2:$F$166, 4, FALSE)</f>
        <v>32078</v>
      </c>
      <c r="N22" s="9">
        <f>VLOOKUP($A22,TES!$C$3:$AN$166, 28, FALSE)</f>
        <v>0.94806900000000005</v>
      </c>
      <c r="O22" s="9">
        <f>100*(VLOOKUP($A22,TES!$C$3:$AN$166, 33, FALSE))</f>
        <v>1.4402999999999999</v>
      </c>
      <c r="P22" s="51">
        <f t="shared" si="6"/>
        <v>1</v>
      </c>
      <c r="Q22" s="9">
        <f t="shared" si="7"/>
        <v>0.87575459811514733</v>
      </c>
      <c r="R22" s="9">
        <f t="shared" si="8"/>
        <v>0.28463510325563357</v>
      </c>
      <c r="S22" s="9">
        <f t="shared" si="9"/>
        <v>0.68710560541178212</v>
      </c>
      <c r="T22" s="9">
        <f t="shared" si="0"/>
        <v>0.68470343392299693</v>
      </c>
      <c r="U22" s="9">
        <f t="shared" si="1"/>
        <v>0.20374475480867874</v>
      </c>
      <c r="V22" s="9">
        <f t="shared" si="2"/>
        <v>0</v>
      </c>
      <c r="W22" s="9">
        <f t="shared" si="3"/>
        <v>0.84511756672101102</v>
      </c>
      <c r="X22" s="9">
        <f t="shared" si="4"/>
        <v>2.0900562340862985E-2</v>
      </c>
      <c r="Y22" s="10" cm="1">
        <f t="array" ref="Y22">(0.1+(1-0.1)*(SUM(P22:X22/9)))*100</f>
        <v>56.019616245761128</v>
      </c>
      <c r="Z22" s="4" t="str">
        <f t="shared" si="5"/>
        <v>Moderate</v>
      </c>
    </row>
    <row r="23" spans="1:26" x14ac:dyDescent="0.35">
      <c r="A23" t="s">
        <v>116</v>
      </c>
      <c r="B23" t="s">
        <v>117</v>
      </c>
      <c r="C23" t="str">
        <f>VLOOKUP(B23,'LSOA_Ward lookup'!B$2:J$400, 4, FALSE)</f>
        <v>Eggbuckland</v>
      </c>
      <c r="D23">
        <f>VLOOKUP(B23,'Social Statistics'!D$2:BV$166, 8, FALSE)</f>
        <v>1408</v>
      </c>
      <c r="E23" s="52">
        <v>0</v>
      </c>
      <c r="F23" s="47">
        <f>VLOOKUP(B23,'AGS provision'!$B$2:$H$167, 7, FALSE)</f>
        <v>20.471094687499999</v>
      </c>
      <c r="G23" s="3">
        <v>20.505297463015648</v>
      </c>
      <c r="H23" s="52">
        <f>VLOOKUP(B23,'Manmade surfaces'!$J$3:$M$167, 4, FALSE)</f>
        <v>34.044340822034791</v>
      </c>
      <c r="I23" s="9">
        <f>100*(VLOOKUP($A23,TES!$C$3:$AN$166, 11, FALSE))</f>
        <v>27.691600000000001</v>
      </c>
      <c r="J23" s="9">
        <f>VLOOKUP($A23,TES!$C$3:$AN$166, 23, FALSE)</f>
        <v>0.08</v>
      </c>
      <c r="K23" s="9">
        <f>VLOOKUP($A23,TES!$C$3:$AN$166, 27, FALSE)</f>
        <v>0.30980799999999997</v>
      </c>
      <c r="L23">
        <f>VLOOKUP($B23,IMD!$B$2:$F$166, 5, FALSE)</f>
        <v>9</v>
      </c>
      <c r="M23">
        <f>VLOOKUP($B23,IMD!$B$2:$F$166, 4, FALSE)</f>
        <v>29923</v>
      </c>
      <c r="N23" s="9">
        <f>VLOOKUP($A23,TES!$C$3:$AN$166, 28, FALSE)</f>
        <v>1.0331889999999999</v>
      </c>
      <c r="O23" s="9">
        <f>100*(VLOOKUP($A23,TES!$C$3:$AN$166, 33, FALSE))</f>
        <v>1.3542000000000001</v>
      </c>
      <c r="P23" s="51">
        <f t="shared" si="6"/>
        <v>1</v>
      </c>
      <c r="Q23" s="9">
        <f t="shared" si="7"/>
        <v>0.79494702536984352</v>
      </c>
      <c r="R23" s="9">
        <f t="shared" si="8"/>
        <v>0.28451254128024123</v>
      </c>
      <c r="S23" s="9">
        <f t="shared" si="9"/>
        <v>0.46544997078765871</v>
      </c>
      <c r="T23" s="9">
        <f t="shared" si="0"/>
        <v>0.53798126951092617</v>
      </c>
      <c r="U23" s="9">
        <f t="shared" si="1"/>
        <v>0.4764182635248489</v>
      </c>
      <c r="V23" s="9">
        <f t="shared" si="2"/>
        <v>6.7364801500468863E-2</v>
      </c>
      <c r="W23" s="9">
        <f t="shared" si="3"/>
        <v>0.92791815659739363</v>
      </c>
      <c r="X23" s="9">
        <f t="shared" si="4"/>
        <v>1.6992769903190239E-2</v>
      </c>
      <c r="Y23" s="10" cm="1">
        <f t="array" ref="Y23">(0.1+(1-0.1)*(SUM(P23:X23/9)))*100</f>
        <v>55.715847984745714</v>
      </c>
      <c r="Z23" s="4" t="str">
        <f t="shared" si="5"/>
        <v>Moderate</v>
      </c>
    </row>
    <row r="24" spans="1:26" x14ac:dyDescent="0.35">
      <c r="A24" t="s">
        <v>118</v>
      </c>
      <c r="B24" t="s">
        <v>119</v>
      </c>
      <c r="C24" t="str">
        <f>VLOOKUP(B24,'LSOA_Ward lookup'!B$2:J$400, 4, FALSE)</f>
        <v>Moor View</v>
      </c>
      <c r="D24">
        <f>VLOOKUP(B24,'Social Statistics'!D$2:BV$166, 8, FALSE)</f>
        <v>2805</v>
      </c>
      <c r="E24" s="52">
        <v>0</v>
      </c>
      <c r="F24" s="47">
        <f>VLOOKUP(B24,'AGS provision'!$B$2:$H$167, 7, FALSE)</f>
        <v>172.87194970053474</v>
      </c>
      <c r="G24" s="3">
        <v>100</v>
      </c>
      <c r="H24" s="52">
        <f>VLOOKUP(B24,'Manmade surfaces'!$J$3:$M$167, 4, FALSE)</f>
        <v>37.627860545886719</v>
      </c>
      <c r="I24" s="9">
        <f>100*(VLOOKUP($A24,TES!$C$3:$AN$166, 11, FALSE))</f>
        <v>28.077000000000002</v>
      </c>
      <c r="J24" s="9">
        <f>VLOOKUP($A24,TES!$C$3:$AN$166, 23, FALSE)</f>
        <v>-0.78</v>
      </c>
      <c r="K24" s="9">
        <f>VLOOKUP($A24,TES!$C$3:$AN$166, 27, FALSE)</f>
        <v>0.27522799999999997</v>
      </c>
      <c r="L24">
        <f>VLOOKUP($B24,IMD!$B$2:$F$166, 5, FALSE)</f>
        <v>8</v>
      </c>
      <c r="M24">
        <f>VLOOKUP($B24,IMD!$B$2:$F$166, 4, FALSE)</f>
        <v>25030</v>
      </c>
      <c r="N24" s="9">
        <f>VLOOKUP($A24,TES!$C$3:$AN$166, 28, FALSE)</f>
        <v>0.44233699999999998</v>
      </c>
      <c r="O24" s="9">
        <f>100*(VLOOKUP($A24,TES!$C$3:$AN$166, 33, FALSE))</f>
        <v>9.2334999999999994</v>
      </c>
      <c r="P24" s="51">
        <f t="shared" si="6"/>
        <v>1</v>
      </c>
      <c r="Q24" s="9">
        <f t="shared" si="7"/>
        <v>0</v>
      </c>
      <c r="R24" s="9">
        <f t="shared" si="8"/>
        <v>0.33336864980900438</v>
      </c>
      <c r="S24" s="9">
        <f t="shared" si="9"/>
        <v>0.45682281651739631</v>
      </c>
      <c r="T24" s="9">
        <f t="shared" si="0"/>
        <v>0.44849115504682618</v>
      </c>
      <c r="U24" s="9">
        <f t="shared" si="1"/>
        <v>0.33729748431974432</v>
      </c>
      <c r="V24" s="9">
        <f t="shared" si="2"/>
        <v>0.22031884964051263</v>
      </c>
      <c r="W24" s="9">
        <f t="shared" si="3"/>
        <v>0.35316611090142908</v>
      </c>
      <c r="X24" s="9">
        <f t="shared" si="4"/>
        <v>0.37460797262275963</v>
      </c>
      <c r="Y24" s="10" cm="1">
        <f t="array" ref="Y24">(0.1+(1-0.1)*(SUM(P24:X24/9)))*100</f>
        <v>45.240730388576722</v>
      </c>
      <c r="Z24" s="4" t="str">
        <f t="shared" si="5"/>
        <v>Low</v>
      </c>
    </row>
    <row r="25" spans="1:26" x14ac:dyDescent="0.35">
      <c r="A25" t="s">
        <v>121</v>
      </c>
      <c r="B25" t="s">
        <v>122</v>
      </c>
      <c r="C25" t="str">
        <f>VLOOKUP(B25,'LSOA_Ward lookup'!B$2:J$400, 4, FALSE)</f>
        <v>Moor View</v>
      </c>
      <c r="D25">
        <f>VLOOKUP(B25,'Social Statistics'!D$2:BV$166, 8, FALSE)</f>
        <v>2232</v>
      </c>
      <c r="E25" s="52">
        <v>8.8417329796640132E-2</v>
      </c>
      <c r="F25" s="47">
        <f>VLOOKUP(B25,'AGS provision'!$B$2:$H$167, 7, FALSE)</f>
        <v>139.72502390367382</v>
      </c>
      <c r="G25" s="3">
        <v>100</v>
      </c>
      <c r="H25" s="52">
        <f>VLOOKUP(B25,'Manmade surfaces'!$J$3:$M$167, 4, FALSE)</f>
        <v>32.815915507090018</v>
      </c>
      <c r="I25" s="9">
        <f>100*(VLOOKUP($A25,TES!$C$3:$AN$166, 11, FALSE))</f>
        <v>30.299199999999999</v>
      </c>
      <c r="J25" s="9">
        <f>VLOOKUP($A25,TES!$C$3:$AN$166, 23, FALSE)</f>
        <v>0.27</v>
      </c>
      <c r="K25" s="9">
        <f>VLOOKUP($A25,TES!$C$3:$AN$166, 27, FALSE)</f>
        <v>0.26739800000000002</v>
      </c>
      <c r="L25">
        <f>VLOOKUP($B25,IMD!$B$2:$F$166, 5, FALSE)</f>
        <v>9</v>
      </c>
      <c r="M25">
        <f>VLOOKUP($B25,IMD!$B$2:$F$166, 4, FALSE)</f>
        <v>27053</v>
      </c>
      <c r="N25" s="9">
        <f>VLOOKUP($A25,TES!$C$3:$AN$166, 28, FALSE)</f>
        <v>1.0226040000000001</v>
      </c>
      <c r="O25" s="9">
        <f>100*(VLOOKUP($A25,TES!$C$3:$AN$166, 33, FALSE))</f>
        <v>4.8813000000000004</v>
      </c>
      <c r="P25" s="51">
        <f t="shared" si="6"/>
        <v>0.99908231288694904</v>
      </c>
      <c r="Q25" s="9">
        <f t="shared" si="7"/>
        <v>0</v>
      </c>
      <c r="R25" s="9">
        <f t="shared" si="8"/>
        <v>0.26776473880354368</v>
      </c>
      <c r="S25" s="9">
        <f t="shared" si="9"/>
        <v>0.40707901210801178</v>
      </c>
      <c r="T25" s="9">
        <f t="shared" si="0"/>
        <v>0.55775234131113416</v>
      </c>
      <c r="U25" s="9">
        <f t="shared" si="1"/>
        <v>0.30579616271257365</v>
      </c>
      <c r="V25" s="9">
        <f t="shared" si="2"/>
        <v>0.15708033760550177</v>
      </c>
      <c r="W25" s="9">
        <f t="shared" si="3"/>
        <v>0.91762158418384221</v>
      </c>
      <c r="X25" s="9">
        <f t="shared" si="4"/>
        <v>0.1770760998325232</v>
      </c>
      <c r="Y25" s="10" cm="1">
        <f t="array" ref="Y25">(0.1+(1-0.1)*(SUM(P25:X25/9)))*100</f>
        <v>47.892525894440794</v>
      </c>
      <c r="Z25" s="4" t="str">
        <f t="shared" si="5"/>
        <v>Low</v>
      </c>
    </row>
    <row r="26" spans="1:26" x14ac:dyDescent="0.35">
      <c r="A26" t="s">
        <v>123</v>
      </c>
      <c r="B26" t="s">
        <v>124</v>
      </c>
      <c r="C26" t="str">
        <f>VLOOKUP(B26,'LSOA_Ward lookup'!B$2:J$400, 4, FALSE)</f>
        <v>Southway</v>
      </c>
      <c r="D26">
        <f>VLOOKUP(B26,'Social Statistics'!D$2:BV$166, 8, FALSE)</f>
        <v>1901</v>
      </c>
      <c r="E26" s="52">
        <v>0.12836970474967907</v>
      </c>
      <c r="F26" s="47">
        <f>VLOOKUP(B26,'AGS provision'!$B$2:$H$167, 7, FALSE)</f>
        <v>5.6184382425039452</v>
      </c>
      <c r="G26" s="3">
        <v>5.616862220820189</v>
      </c>
      <c r="H26" s="52">
        <f>VLOOKUP(B26,'Manmade surfaces'!$J$3:$M$167, 4, FALSE)</f>
        <v>42.443590209763641</v>
      </c>
      <c r="I26" s="9">
        <f>100*(VLOOKUP($A26,TES!$C$3:$AN$166, 11, FALSE))</f>
        <v>19.068199999999997</v>
      </c>
      <c r="J26" s="9">
        <f>VLOOKUP($A26,TES!$C$3:$AN$166, 23, FALSE)</f>
        <v>0.92</v>
      </c>
      <c r="K26" s="9">
        <f>VLOOKUP($A26,TES!$C$3:$AN$166, 27, FALSE)</f>
        <v>0.24126800000000001</v>
      </c>
      <c r="L26">
        <f>VLOOKUP($B26,IMD!$B$2:$F$166, 5, FALSE)</f>
        <v>6</v>
      </c>
      <c r="M26">
        <f>VLOOKUP($B26,IMD!$B$2:$F$166, 4, FALSE)</f>
        <v>19284</v>
      </c>
      <c r="N26" s="9">
        <f>VLOOKUP($A26,TES!$C$3:$AN$166, 28, FALSE)</f>
        <v>0.69767400000000002</v>
      </c>
      <c r="O26" s="9">
        <f>100*(VLOOKUP($A26,TES!$C$3:$AN$166, 33, FALSE))</f>
        <v>4.8370000000000006</v>
      </c>
      <c r="P26" s="51">
        <f t="shared" si="6"/>
        <v>0.99866764553933163</v>
      </c>
      <c r="Q26" s="9">
        <f t="shared" si="7"/>
        <v>0.94383137779179815</v>
      </c>
      <c r="R26" s="9">
        <f t="shared" si="8"/>
        <v>0.39902415870366581</v>
      </c>
      <c r="S26" s="9">
        <f t="shared" si="9"/>
        <v>0.65848422645496485</v>
      </c>
      <c r="T26" s="9">
        <f t="shared" si="0"/>
        <v>0.62539021852237253</v>
      </c>
      <c r="U26" s="9">
        <f t="shared" si="1"/>
        <v>0.20067106263653592</v>
      </c>
      <c r="V26" s="9">
        <f t="shared" si="2"/>
        <v>0.39993748046264455</v>
      </c>
      <c r="W26" s="9">
        <f t="shared" si="3"/>
        <v>0.60154550725088807</v>
      </c>
      <c r="X26" s="9">
        <f t="shared" si="4"/>
        <v>0.17506547027399938</v>
      </c>
      <c r="Y26" s="10" cm="1">
        <f t="array" ref="Y26">(0.1+(1-0.1)*(SUM(P26:X26/9)))*100</f>
        <v>60.026171476362009</v>
      </c>
      <c r="Z26" s="4" t="str">
        <f t="shared" si="5"/>
        <v>High</v>
      </c>
    </row>
    <row r="27" spans="1:26" x14ac:dyDescent="0.35">
      <c r="A27" t="s">
        <v>125</v>
      </c>
      <c r="B27" t="s">
        <v>126</v>
      </c>
      <c r="C27" t="str">
        <f>VLOOKUP(B27,'LSOA_Ward lookup'!B$2:J$400, 4, FALSE)</f>
        <v>Stoke</v>
      </c>
      <c r="D27">
        <f>VLOOKUP(B27,'Social Statistics'!D$2:BV$166, 8, FALSE)</f>
        <v>1672</v>
      </c>
      <c r="E27" s="52">
        <v>0.2770083102493075</v>
      </c>
      <c r="F27" s="47">
        <f>VLOOKUP(B27,'AGS provision'!$B$2:$H$167, 7, FALSE)</f>
        <v>0</v>
      </c>
      <c r="G27" s="3">
        <v>0</v>
      </c>
      <c r="H27" s="52">
        <f>VLOOKUP(B27,'Manmade surfaces'!$J$3:$M$167, 4, FALSE)</f>
        <v>63.308699804056531</v>
      </c>
      <c r="I27" s="9">
        <f>100*(VLOOKUP($A27,TES!$C$3:$AN$166, 11, FALSE))</f>
        <v>5.6718999999999999</v>
      </c>
      <c r="J27" s="9">
        <f>VLOOKUP($A27,TES!$C$3:$AN$166, 23, FALSE)</f>
        <v>4.07</v>
      </c>
      <c r="K27" s="9">
        <f>VLOOKUP($A27,TES!$C$3:$AN$166, 27, FALSE)</f>
        <v>0.34957100000000002</v>
      </c>
      <c r="L27">
        <f>VLOOKUP($B27,IMD!$B$2:$F$166, 5, FALSE)</f>
        <v>6</v>
      </c>
      <c r="M27">
        <f>VLOOKUP($B27,IMD!$B$2:$F$166, 4, FALSE)</f>
        <v>17172</v>
      </c>
      <c r="N27" s="9">
        <f>VLOOKUP($A27,TES!$C$3:$AN$166, 28, FALSE)</f>
        <v>0.60133800000000004</v>
      </c>
      <c r="O27" s="9">
        <f>100*(VLOOKUP($A27,TES!$C$3:$AN$166, 33, FALSE))</f>
        <v>5.0777000000000001</v>
      </c>
      <c r="P27" s="51">
        <f t="shared" si="6"/>
        <v>0.99712491932171565</v>
      </c>
      <c r="Q27" s="9">
        <f t="shared" si="7"/>
        <v>1</v>
      </c>
      <c r="R27" s="9">
        <f t="shared" si="8"/>
        <v>0.68348975045644933</v>
      </c>
      <c r="S27" s="9">
        <f t="shared" si="9"/>
        <v>0.95835954236237186</v>
      </c>
      <c r="T27" s="9">
        <f t="shared" si="0"/>
        <v>0.95317377731529662</v>
      </c>
      <c r="U27" s="9">
        <f t="shared" si="1"/>
        <v>0.63639106698154579</v>
      </c>
      <c r="V27" s="9">
        <f t="shared" si="2"/>
        <v>0.46595811190997183</v>
      </c>
      <c r="W27" s="9">
        <f t="shared" si="3"/>
        <v>0.50783453889643315</v>
      </c>
      <c r="X27" s="9">
        <f t="shared" si="4"/>
        <v>0.18599004216421808</v>
      </c>
      <c r="Y27" s="10" cm="1">
        <f t="array" ref="Y27">(0.1+(1-0.1)*(SUM(P27:X27/9)))*100</f>
        <v>73.883217494080029</v>
      </c>
      <c r="Z27" s="4" t="str">
        <f t="shared" si="5"/>
        <v>Highest</v>
      </c>
    </row>
    <row r="28" spans="1:26" x14ac:dyDescent="0.35">
      <c r="A28" t="s">
        <v>128</v>
      </c>
      <c r="B28" t="s">
        <v>129</v>
      </c>
      <c r="C28" t="str">
        <f>VLOOKUP(B28,'LSOA_Ward lookup'!B$2:J$400, 4, FALSE)</f>
        <v>Ham</v>
      </c>
      <c r="D28">
        <f>VLOOKUP(B28,'Social Statistics'!D$2:BV$166, 8, FALSE)</f>
        <v>1404</v>
      </c>
      <c r="E28" s="52">
        <v>0.30257186081694404</v>
      </c>
      <c r="F28" s="47">
        <f>VLOOKUP(B28,'AGS provision'!$B$2:$H$167, 7, FALSE)</f>
        <v>0</v>
      </c>
      <c r="G28" s="3">
        <v>0</v>
      </c>
      <c r="H28" s="52">
        <f>VLOOKUP(B28,'Manmade surfaces'!$J$3:$M$167, 4, FALSE)</f>
        <v>37.707446767031541</v>
      </c>
      <c r="I28" s="9">
        <f>100*(VLOOKUP($A28,TES!$C$3:$AN$166, 11, FALSE))</f>
        <v>28.955100000000002</v>
      </c>
      <c r="J28" s="9">
        <f>VLOOKUP($A28,TES!$C$3:$AN$166, 23, FALSE)</f>
        <v>0.25</v>
      </c>
      <c r="K28" s="9">
        <f>VLOOKUP($A28,TES!$C$3:$AN$166, 27, FALSE)</f>
        <v>0.28782799999999997</v>
      </c>
      <c r="L28">
        <f>VLOOKUP($B28,IMD!$B$2:$F$166, 5, FALSE)</f>
        <v>5</v>
      </c>
      <c r="M28">
        <f>VLOOKUP($B28,IMD!$B$2:$F$166, 4, FALSE)</f>
        <v>16560</v>
      </c>
      <c r="N28" s="9">
        <f>VLOOKUP($A28,TES!$C$3:$AN$166, 28, FALSE)</f>
        <v>0.555925</v>
      </c>
      <c r="O28" s="9">
        <f>100*(VLOOKUP($A28,TES!$C$3:$AN$166, 33, FALSE))</f>
        <v>2.9243999999999999</v>
      </c>
      <c r="P28" s="51">
        <f t="shared" si="6"/>
        <v>0.9968595941759133</v>
      </c>
      <c r="Q28" s="9">
        <f t="shared" si="7"/>
        <v>1</v>
      </c>
      <c r="R28" s="9">
        <f t="shared" si="8"/>
        <v>0.33445369282739917</v>
      </c>
      <c r="S28" s="9">
        <f t="shared" si="9"/>
        <v>0.43716660436192856</v>
      </c>
      <c r="T28" s="9">
        <f t="shared" si="0"/>
        <v>0.5556711758584808</v>
      </c>
      <c r="U28" s="9">
        <f t="shared" si="1"/>
        <v>0.38798926621634111</v>
      </c>
      <c r="V28" s="9">
        <f t="shared" si="2"/>
        <v>0.48508909034073144</v>
      </c>
      <c r="W28" s="9">
        <f t="shared" si="3"/>
        <v>0.46365898452547238</v>
      </c>
      <c r="X28" s="9">
        <f t="shared" si="4"/>
        <v>8.8258921884999259E-2</v>
      </c>
      <c r="Y28" s="10" cm="1">
        <f t="array" ref="Y28">(0.1+(1-0.1)*(SUM(P28:X28/9)))*100</f>
        <v>57.491473301912663</v>
      </c>
      <c r="Z28" s="4" t="str">
        <f t="shared" si="5"/>
        <v>Moderate</v>
      </c>
    </row>
    <row r="29" spans="1:26" x14ac:dyDescent="0.35">
      <c r="A29" t="s">
        <v>130</v>
      </c>
      <c r="B29" t="s">
        <v>131</v>
      </c>
      <c r="C29" t="str">
        <f>VLOOKUP(B29,'LSOA_Ward lookup'!B$2:J$400, 4, FALSE)</f>
        <v>Peverell</v>
      </c>
      <c r="D29">
        <f>VLOOKUP(B29,'Social Statistics'!D$2:BV$166, 8, FALSE)</f>
        <v>1583</v>
      </c>
      <c r="E29" s="52">
        <v>0.45662100456621002</v>
      </c>
      <c r="F29" s="47">
        <f>VLOOKUP(B29,'AGS provision'!$B$2:$H$167, 7, FALSE)</f>
        <v>0.85683199431459256</v>
      </c>
      <c r="G29" s="3">
        <v>0.85648659217171719</v>
      </c>
      <c r="H29" s="52">
        <f>VLOOKUP(B29,'Manmade surfaces'!$J$3:$M$167, 4, FALSE)</f>
        <v>47.113433176356104</v>
      </c>
      <c r="I29" s="9">
        <f>100*(VLOOKUP($A29,TES!$C$3:$AN$166, 11, FALSE))</f>
        <v>21.351700000000001</v>
      </c>
      <c r="J29" s="9">
        <f>VLOOKUP($A29,TES!$C$3:$AN$166, 23, FALSE)</f>
        <v>1.18</v>
      </c>
      <c r="K29" s="9">
        <f>VLOOKUP($A29,TES!$C$3:$AN$166, 27, FALSE)</f>
        <v>0.35066599999999998</v>
      </c>
      <c r="L29">
        <f>VLOOKUP($B29,IMD!$B$2:$F$166, 5, FALSE)</f>
        <v>10</v>
      </c>
      <c r="M29">
        <f>VLOOKUP($B29,IMD!$B$2:$F$166, 4, FALSE)</f>
        <v>31551</v>
      </c>
      <c r="N29" s="9">
        <f>VLOOKUP($A29,TES!$C$3:$AN$166, 28, FALSE)</f>
        <v>0.98742099999999999</v>
      </c>
      <c r="O29" s="9">
        <f>100*(VLOOKUP($A29,TES!$C$3:$AN$166, 33, FALSE))</f>
        <v>8.4649000000000001</v>
      </c>
      <c r="P29" s="51">
        <f t="shared" si="6"/>
        <v>0.99526071175862718</v>
      </c>
      <c r="Q29" s="9">
        <f t="shared" si="7"/>
        <v>0.99143513407828288</v>
      </c>
      <c r="R29" s="9">
        <f t="shared" si="8"/>
        <v>0.46269071347928276</v>
      </c>
      <c r="S29" s="9">
        <f t="shared" si="9"/>
        <v>0.60736822547898162</v>
      </c>
      <c r="T29" s="9">
        <f t="shared" si="0"/>
        <v>0.65244536940686781</v>
      </c>
      <c r="U29" s="9">
        <f t="shared" si="1"/>
        <v>0.64079642421779748</v>
      </c>
      <c r="V29" s="9">
        <f t="shared" si="2"/>
        <v>1.6473898093154138E-2</v>
      </c>
      <c r="W29" s="9">
        <f t="shared" si="3"/>
        <v>0.88339727551818448</v>
      </c>
      <c r="X29" s="9">
        <f t="shared" si="4"/>
        <v>0.33972377671572968</v>
      </c>
      <c r="Y29" s="10" cm="1">
        <f t="array" ref="Y29">(0.1+(1-0.1)*(SUM(P29:X29/9)))*100</f>
        <v>65.89591528746908</v>
      </c>
      <c r="Z29" s="4" t="str">
        <f t="shared" si="5"/>
        <v>Highest</v>
      </c>
    </row>
    <row r="30" spans="1:26" x14ac:dyDescent="0.35">
      <c r="A30" t="s">
        <v>133</v>
      </c>
      <c r="B30" t="s">
        <v>134</v>
      </c>
      <c r="C30" t="str">
        <f>VLOOKUP(B30,'LSOA_Ward lookup'!B$2:J$400, 4, FALSE)</f>
        <v>Plymstock Radford</v>
      </c>
      <c r="D30">
        <f>VLOOKUP(B30,'Social Statistics'!D$2:BV$166, 8, FALSE)</f>
        <v>1434</v>
      </c>
      <c r="E30" s="52">
        <v>0.59084194977843429</v>
      </c>
      <c r="F30" s="47">
        <f>VLOOKUP(B30,'AGS provision'!$B$2:$H$167, 7, FALSE)</f>
        <v>6.5977744218967924</v>
      </c>
      <c r="G30" s="3">
        <v>6.5948543714285721</v>
      </c>
      <c r="H30" s="52">
        <f>VLOOKUP(B30,'Manmade surfaces'!$J$3:$M$167, 4, FALSE)</f>
        <v>34.085589491024834</v>
      </c>
      <c r="I30" s="9">
        <f>100*(VLOOKUP($A30,TES!$C$3:$AN$166, 11, FALSE))</f>
        <v>13.828499999999998</v>
      </c>
      <c r="J30" s="9">
        <f>VLOOKUP($A30,TES!$C$3:$AN$166, 23, FALSE)</f>
        <v>1.25</v>
      </c>
      <c r="K30" s="9">
        <f>VLOOKUP($A30,TES!$C$3:$AN$166, 27, FALSE)</f>
        <v>0.230214</v>
      </c>
      <c r="L30">
        <f>VLOOKUP($B30,IMD!$B$2:$F$166, 5, FALSE)</f>
        <v>10</v>
      </c>
      <c r="M30">
        <f>VLOOKUP($B30,IMD!$B$2:$F$166, 4, FALSE)</f>
        <v>32068</v>
      </c>
      <c r="N30" s="9">
        <f>VLOOKUP($A30,TES!$C$3:$AN$166, 28, FALSE)</f>
        <v>1.107038</v>
      </c>
      <c r="O30" s="9">
        <f>100*(VLOOKUP($A30,TES!$C$3:$AN$166, 33, FALSE))</f>
        <v>4.2568000000000001</v>
      </c>
      <c r="P30" s="51">
        <f t="shared" si="6"/>
        <v>0.99386762703184262</v>
      </c>
      <c r="Q30" s="9">
        <f t="shared" si="7"/>
        <v>0.93405145628571429</v>
      </c>
      <c r="R30" s="9">
        <f t="shared" si="8"/>
        <v>0.28507490722326395</v>
      </c>
      <c r="S30" s="9">
        <f t="shared" si="9"/>
        <v>0.77577457474218159</v>
      </c>
      <c r="T30" s="9">
        <f t="shared" si="0"/>
        <v>0.65972944849115511</v>
      </c>
      <c r="U30" s="9">
        <f t="shared" si="1"/>
        <v>0.15619908191550563</v>
      </c>
      <c r="V30" s="9">
        <f t="shared" si="2"/>
        <v>3.1259768677716071E-4</v>
      </c>
      <c r="W30" s="9">
        <f t="shared" si="3"/>
        <v>0.99975486667470792</v>
      </c>
      <c r="X30" s="9">
        <f t="shared" si="4"/>
        <v>0.14873212332466451</v>
      </c>
      <c r="Y30" s="10" cm="1">
        <f t="array" ref="Y30">(0.1+(1-0.1)*(SUM(P30:X30/9)))*100</f>
        <v>59.534966833758119</v>
      </c>
      <c r="Z30" s="4" t="str">
        <f t="shared" si="5"/>
        <v>High</v>
      </c>
    </row>
    <row r="31" spans="1:26" x14ac:dyDescent="0.35">
      <c r="A31" t="s">
        <v>136</v>
      </c>
      <c r="B31" t="s">
        <v>137</v>
      </c>
      <c r="C31" t="str">
        <f>VLOOKUP(B31,'LSOA_Ward lookup'!B$2:J$400, 4, FALSE)</f>
        <v>Ham</v>
      </c>
      <c r="D31">
        <f>VLOOKUP(B31,'Social Statistics'!D$2:BV$166, 8, FALSE)</f>
        <v>1454</v>
      </c>
      <c r="E31" s="52">
        <v>0.82191780821917804</v>
      </c>
      <c r="F31" s="47">
        <f>VLOOKUP(B31,'AGS provision'!$B$2:$H$167, 7, FALSE)</f>
        <v>0</v>
      </c>
      <c r="G31" s="3">
        <v>0</v>
      </c>
      <c r="H31" s="52">
        <f>VLOOKUP(B31,'Manmade surfaces'!$J$3:$M$167, 4, FALSE)</f>
        <v>46.332868196904172</v>
      </c>
      <c r="I31" s="9">
        <f>100*(VLOOKUP($A31,TES!$C$3:$AN$166, 11, FALSE))</f>
        <v>8.8352000000000004</v>
      </c>
      <c r="J31" s="9">
        <f>VLOOKUP($A31,TES!$C$3:$AN$166, 23, FALSE)</f>
        <v>2.1</v>
      </c>
      <c r="K31" s="9">
        <f>VLOOKUP($A31,TES!$C$3:$AN$166, 27, FALSE)</f>
        <v>0.31713400000000003</v>
      </c>
      <c r="L31">
        <f>VLOOKUP($B31,IMD!$B$2:$F$166, 5, FALSE)</f>
        <v>1</v>
      </c>
      <c r="M31">
        <f>VLOOKUP($B31,IMD!$B$2:$F$166, 4, FALSE)</f>
        <v>2676</v>
      </c>
      <c r="N31" s="9">
        <f>VLOOKUP($A31,TES!$C$3:$AN$166, 28, FALSE)</f>
        <v>0.64487000000000005</v>
      </c>
      <c r="O31" s="9">
        <f>100*(VLOOKUP($A31,TES!$C$3:$AN$166, 33, FALSE))</f>
        <v>5.2921000000000005</v>
      </c>
      <c r="P31" s="51">
        <f t="shared" si="6"/>
        <v>0.9914692811655289</v>
      </c>
      <c r="Q31" s="9">
        <f t="shared" si="7"/>
        <v>1</v>
      </c>
      <c r="R31" s="9">
        <f t="shared" si="8"/>
        <v>0.45204883892895553</v>
      </c>
      <c r="S31" s="9">
        <f t="shared" si="9"/>
        <v>0.88754927484000368</v>
      </c>
      <c r="T31" s="9">
        <f t="shared" si="0"/>
        <v>0.74817898022892815</v>
      </c>
      <c r="U31" s="9">
        <f t="shared" si="1"/>
        <v>0.50589191385615617</v>
      </c>
      <c r="V31" s="9">
        <f t="shared" si="2"/>
        <v>0.91909971866208195</v>
      </c>
      <c r="W31" s="9">
        <f t="shared" si="3"/>
        <v>0.55018034808932192</v>
      </c>
      <c r="X31" s="9">
        <f t="shared" si="4"/>
        <v>0.19572094458741249</v>
      </c>
      <c r="Y31" s="10" cm="1">
        <f t="array" ref="Y31">(0.1+(1-0.1)*(SUM(P31:X31/9)))*100</f>
        <v>72.501393003583885</v>
      </c>
      <c r="Z31" s="4" t="str">
        <f t="shared" si="5"/>
        <v>Highest</v>
      </c>
    </row>
    <row r="32" spans="1:26" x14ac:dyDescent="0.35">
      <c r="A32" t="s">
        <v>138</v>
      </c>
      <c r="B32" t="s">
        <v>139</v>
      </c>
      <c r="C32" t="str">
        <f>VLOOKUP(B32,'LSOA_Ward lookup'!B$2:J$400, 4, FALSE)</f>
        <v>Southway</v>
      </c>
      <c r="D32">
        <f>VLOOKUP(B32,'Social Statistics'!D$2:BV$166, 8, FALSE)</f>
        <v>2198</v>
      </c>
      <c r="E32" s="52">
        <v>0.91093117408906876</v>
      </c>
      <c r="F32" s="47">
        <f>VLOOKUP(B32,'AGS provision'!$B$2:$H$167, 7, FALSE)</f>
        <v>2.6769786624203822</v>
      </c>
      <c r="G32" s="3">
        <v>2.6763991055025014</v>
      </c>
      <c r="H32" s="52">
        <f>VLOOKUP(B32,'Manmade surfaces'!$J$3:$M$167, 4, FALSE)</f>
        <v>29.375489337506842</v>
      </c>
      <c r="I32" s="9">
        <f>100*(VLOOKUP($A32,TES!$C$3:$AN$166, 11, FALSE))</f>
        <v>19.7606</v>
      </c>
      <c r="J32" s="9">
        <f>VLOOKUP($A32,TES!$C$3:$AN$166, 23, FALSE)</f>
        <v>0.32</v>
      </c>
      <c r="K32" s="9">
        <f>VLOOKUP($A32,TES!$C$3:$AN$166, 27, FALSE)</f>
        <v>0.233324</v>
      </c>
      <c r="L32">
        <f>VLOOKUP($B32,IMD!$B$2:$F$166, 5, FALSE)</f>
        <v>2</v>
      </c>
      <c r="M32">
        <f>VLOOKUP($B32,IMD!$B$2:$F$166, 4, FALSE)</f>
        <v>6175</v>
      </c>
      <c r="N32" s="9">
        <f>VLOOKUP($A32,TES!$C$3:$AN$166, 28, FALSE)</f>
        <v>0.69047599999999998</v>
      </c>
      <c r="O32" s="9">
        <f>100*(VLOOKUP($A32,TES!$C$3:$AN$166, 33, FALSE))</f>
        <v>4.0091000000000001</v>
      </c>
      <c r="P32" s="51">
        <f t="shared" si="6"/>
        <v>0.99054540776948807</v>
      </c>
      <c r="Q32" s="9">
        <f t="shared" si="7"/>
        <v>0.97323600894497497</v>
      </c>
      <c r="R32" s="9">
        <f t="shared" si="8"/>
        <v>0.22085950392857642</v>
      </c>
      <c r="S32" s="9">
        <f t="shared" si="9"/>
        <v>0.64298489688379301</v>
      </c>
      <c r="T32" s="9">
        <f t="shared" si="0"/>
        <v>0.56295525494276799</v>
      </c>
      <c r="U32" s="9">
        <f t="shared" si="1"/>
        <v>0.16871110109791962</v>
      </c>
      <c r="V32" s="9">
        <f t="shared" si="2"/>
        <v>0.80972178805876838</v>
      </c>
      <c r="W32" s="9">
        <f t="shared" si="3"/>
        <v>0.59454364345941479</v>
      </c>
      <c r="X32" s="9">
        <f t="shared" si="4"/>
        <v>0.13748984473219597</v>
      </c>
      <c r="Y32" s="10" cm="1">
        <f t="array" ref="Y32">(0.1+(1-0.1)*(SUM(P32:X32/9)))*100</f>
        <v>61.010474498178979</v>
      </c>
      <c r="Z32" s="4" t="str">
        <f t="shared" si="5"/>
        <v>High</v>
      </c>
    </row>
    <row r="33" spans="1:26" x14ac:dyDescent="0.35">
      <c r="A33" t="s">
        <v>140</v>
      </c>
      <c r="B33" t="s">
        <v>141</v>
      </c>
      <c r="C33" t="str">
        <f>VLOOKUP(B33,'LSOA_Ward lookup'!B$2:J$400, 4, FALSE)</f>
        <v>Plympton Chaddlewood</v>
      </c>
      <c r="D33">
        <f>VLOOKUP(B33,'Social Statistics'!D$2:BV$166, 8, FALSE)</f>
        <v>1496</v>
      </c>
      <c r="E33" s="52">
        <v>1.2965964343598055</v>
      </c>
      <c r="F33" s="47">
        <f>VLOOKUP(B33,'AGS provision'!$B$2:$H$167, 7, FALSE)</f>
        <v>0</v>
      </c>
      <c r="G33" s="3">
        <v>0</v>
      </c>
      <c r="H33" s="52">
        <f>VLOOKUP(B33,'Manmade surfaces'!$J$3:$M$167, 4, FALSE)</f>
        <v>38.810202606858581</v>
      </c>
      <c r="I33" s="9">
        <f>100*(VLOOKUP($A33,TES!$C$3:$AN$166, 11, FALSE))</f>
        <v>21.382000000000001</v>
      </c>
      <c r="J33" s="9">
        <f>VLOOKUP($A33,TES!$C$3:$AN$166, 23, FALSE)</f>
        <v>0.69</v>
      </c>
      <c r="K33" s="9">
        <f>VLOOKUP($A33,TES!$C$3:$AN$166, 27, FALSE)</f>
        <v>0.26171800000000001</v>
      </c>
      <c r="L33">
        <f>VLOOKUP($B33,IMD!$B$2:$F$166, 5, FALSE)</f>
        <v>9</v>
      </c>
      <c r="M33">
        <f>VLOOKUP($B33,IMD!$B$2:$F$166, 4, FALSE)</f>
        <v>30144</v>
      </c>
      <c r="N33" s="9">
        <f>VLOOKUP($A33,TES!$C$3:$AN$166, 28, FALSE)</f>
        <v>0.70387200000000005</v>
      </c>
      <c r="O33" s="9">
        <f>100*(VLOOKUP($A33,TES!$C$3:$AN$166, 33, FALSE))</f>
        <v>2.2726999999999999</v>
      </c>
      <c r="P33" s="51">
        <f t="shared" si="6"/>
        <v>0.98654257212498353</v>
      </c>
      <c r="Q33" s="9">
        <f t="shared" si="7"/>
        <v>1</v>
      </c>
      <c r="R33" s="9">
        <f t="shared" si="8"/>
        <v>0.34948817376878083</v>
      </c>
      <c r="S33" s="9">
        <f t="shared" si="9"/>
        <v>0.606689961923224</v>
      </c>
      <c r="T33" s="9">
        <f t="shared" si="0"/>
        <v>0.60145681581685739</v>
      </c>
      <c r="U33" s="9">
        <f t="shared" si="1"/>
        <v>0.2829446292861712</v>
      </c>
      <c r="V33" s="9">
        <f t="shared" si="2"/>
        <v>6.0456392622694644E-2</v>
      </c>
      <c r="W33" s="9">
        <f t="shared" si="3"/>
        <v>0.60757461975152038</v>
      </c>
      <c r="X33" s="9">
        <f t="shared" si="4"/>
        <v>5.868042790554126E-2</v>
      </c>
      <c r="Y33" s="10" cm="1">
        <f t="array" ref="Y33">(0.1+(1-0.1)*(SUM(P33:X33/9)))*100</f>
        <v>55.538335931997729</v>
      </c>
      <c r="Z33" s="4" t="str">
        <f t="shared" si="5"/>
        <v>Moderate</v>
      </c>
    </row>
    <row r="34" spans="1:26" x14ac:dyDescent="0.35">
      <c r="A34" t="s">
        <v>143</v>
      </c>
      <c r="B34" t="s">
        <v>144</v>
      </c>
      <c r="C34" t="str">
        <f>VLOOKUP(B34,'LSOA_Ward lookup'!B$2:J$400, 4, FALSE)</f>
        <v>Plymstock Dunstone</v>
      </c>
      <c r="D34">
        <f>VLOOKUP(B34,'Social Statistics'!D$2:BV$166, 8, FALSE)</f>
        <v>1454</v>
      </c>
      <c r="E34" s="52">
        <v>1.386748844375963</v>
      </c>
      <c r="F34" s="47">
        <f>VLOOKUP(B34,'AGS provision'!$B$2:$H$167, 7, FALSE)</f>
        <v>7.8870823246217325</v>
      </c>
      <c r="G34" s="3">
        <v>7.8891865020632732</v>
      </c>
      <c r="H34" s="52">
        <f>VLOOKUP(B34,'Manmade surfaces'!$J$3:$M$167, 4, FALSE)</f>
        <v>34.07320391854492</v>
      </c>
      <c r="I34" s="9">
        <f>100*(VLOOKUP($A34,TES!$C$3:$AN$166, 11, FALSE))</f>
        <v>21.820600000000002</v>
      </c>
      <c r="J34" s="9">
        <f>VLOOKUP($A34,TES!$C$3:$AN$166, 23, FALSE)</f>
        <v>1.1399999999999999</v>
      </c>
      <c r="K34" s="9">
        <f>VLOOKUP($A34,TES!$C$3:$AN$166, 27, FALSE)</f>
        <v>0.20378199999999999</v>
      </c>
      <c r="L34">
        <f>VLOOKUP($B34,IMD!$B$2:$F$166, 5, FALSE)</f>
        <v>7</v>
      </c>
      <c r="M34">
        <f>VLOOKUP($B34,IMD!$B$2:$F$166, 4, FALSE)</f>
        <v>21905</v>
      </c>
      <c r="N34" s="9">
        <f>VLOOKUP($A34,TES!$C$3:$AN$166, 28, FALSE)</f>
        <v>0.87917699999999999</v>
      </c>
      <c r="O34" s="9">
        <f>100*(VLOOKUP($A34,TES!$C$3:$AN$166, 33, FALSE))</f>
        <v>1.6506000000000001</v>
      </c>
      <c r="P34" s="51">
        <f t="shared" ref="P34:P65" si="10">1-((E34-MIN(E$2:E$165))/(MAX(E$2:E$165)-MIN(E$2:E$165)))</f>
        <v>0.98560687654276458</v>
      </c>
      <c r="Q34" s="9">
        <f t="shared" si="7"/>
        <v>0.92110813497936728</v>
      </c>
      <c r="R34" s="9">
        <f t="shared" si="8"/>
        <v>0.28490604785596596</v>
      </c>
      <c r="S34" s="9">
        <f t="shared" si="9"/>
        <v>0.59687192906661524</v>
      </c>
      <c r="T34" s="9">
        <f t="shared" ref="T34:T65" si="11">(J34-MIN(J$2:J$165))/(MAX(J$2:J$165)-MIN(J$2:J$165))</f>
        <v>0.64828303850156088</v>
      </c>
      <c r="U34" s="9">
        <f t="shared" ref="U34:U65" si="12">(K34-MIN(K$2:K$165))/(MAX(K$2:K$165)-MIN(K$2:K$165))</f>
        <v>4.9858988336866958E-2</v>
      </c>
      <c r="V34" s="9">
        <f t="shared" ref="V34:V65" si="13">1-((M34-MIN(M$2:M$165))/(MAX(M$2:M$165)-MIN(M$2:M$165)))</f>
        <v>0.31800562675836197</v>
      </c>
      <c r="W34" s="9">
        <f t="shared" ref="W34:W65" si="14">(N34-MIN(N$2:N$165))/(MAX(N$2:N$165)-MIN(N$2:N$165))</f>
        <v>0.77810278479239536</v>
      </c>
      <c r="X34" s="9">
        <f t="shared" ref="X34:X65" si="15">(O34-MIN(O$2:O$165))/(MAX(O$2:O$165)-MIN(O$2:O$165))</f>
        <v>3.0445379409882505E-2</v>
      </c>
      <c r="Y34" s="10" cm="1">
        <f t="array" ref="Y34">(0.1+(1-0.1)*(SUM(P34:X34/9)))*100</f>
        <v>56.13188806243781</v>
      </c>
      <c r="Z34" s="4" t="str">
        <f t="shared" ref="Z34:Z65" si="16">IF(Y34&gt;=$AA$4, "Highest", IF(Y34&gt;=$AA$3, "High", IF(Y34&gt;=$AA$2, "Moderate", IF(Y34&lt;=$AA$2, "Low"))))</f>
        <v>Moderate</v>
      </c>
    </row>
    <row r="35" spans="1:26" x14ac:dyDescent="0.35">
      <c r="A35" t="s">
        <v>145</v>
      </c>
      <c r="B35" t="s">
        <v>146</v>
      </c>
      <c r="C35" t="str">
        <f>VLOOKUP(B35,'LSOA_Ward lookup'!B$2:J$400, 4, FALSE)</f>
        <v>Eggbuckland</v>
      </c>
      <c r="D35">
        <f>VLOOKUP(B35,'Social Statistics'!D$2:BV$166, 8, FALSE)</f>
        <v>1522</v>
      </c>
      <c r="E35" s="52">
        <v>1.7341040462427744</v>
      </c>
      <c r="F35" s="47">
        <f>VLOOKUP(B35,'AGS provision'!$B$2:$H$167, 7, FALSE)</f>
        <v>36.432282287779238</v>
      </c>
      <c r="G35" s="3">
        <v>36.465386079552928</v>
      </c>
      <c r="H35" s="52">
        <f>VLOOKUP(B35,'Manmade surfaces'!$J$3:$M$167, 4, FALSE)</f>
        <v>37.099858023925577</v>
      </c>
      <c r="I35" s="9">
        <f>100*(VLOOKUP($A35,TES!$C$3:$AN$166, 11, FALSE))</f>
        <v>37.730000000000004</v>
      </c>
      <c r="J35" s="9">
        <f>VLOOKUP($A35,TES!$C$3:$AN$166, 23, FALSE)</f>
        <v>-2.0099999999999998</v>
      </c>
      <c r="K35" s="9">
        <f>VLOOKUP($A35,TES!$C$3:$AN$166, 27, FALSE)</f>
        <v>0.30711100000000002</v>
      </c>
      <c r="L35">
        <f>VLOOKUP($B35,IMD!$B$2:$F$166, 5, FALSE)</f>
        <v>4</v>
      </c>
      <c r="M35">
        <f>VLOOKUP($B35,IMD!$B$2:$F$166, 4, FALSE)</f>
        <v>10142</v>
      </c>
      <c r="N35" s="9">
        <f>VLOOKUP($A35,TES!$C$3:$AN$166, 28, FALSE)</f>
        <v>0.64502199999999998</v>
      </c>
      <c r="O35" s="9">
        <f>100*(VLOOKUP($A35,TES!$C$3:$AN$166, 33, FALSE))</f>
        <v>2.0394999999999999</v>
      </c>
      <c r="P35" s="51">
        <f t="shared" si="10"/>
        <v>0.98200166257467092</v>
      </c>
      <c r="Q35" s="9">
        <f t="shared" ref="Q35:Q66" si="17">1-((G35-MIN(G$2:G$165))/(MAX(G$2:G$165)-MIN(G$2:G$165)))</f>
        <v>0.63534613920447069</v>
      </c>
      <c r="R35" s="9">
        <f t="shared" si="8"/>
        <v>0.32617009908115574</v>
      </c>
      <c r="S35" s="9">
        <f t="shared" ref="S35:S66" si="18">1-((I35-MIN(I$2:I$165))/(MAX(I$2:I$165)-MIN(I$2:I$165)))</f>
        <v>0.24074103091583476</v>
      </c>
      <c r="T35" s="9">
        <f t="shared" si="11"/>
        <v>0.32049947970863685</v>
      </c>
      <c r="U35" s="9">
        <f t="shared" si="12"/>
        <v>0.46556780830460137</v>
      </c>
      <c r="V35" s="9">
        <f t="shared" si="13"/>
        <v>0.68571428571428572</v>
      </c>
      <c r="W35" s="9">
        <f t="shared" si="14"/>
        <v>0.5503282062855297</v>
      </c>
      <c r="X35" s="9">
        <f t="shared" si="15"/>
        <v>4.8096256053447341E-2</v>
      </c>
      <c r="Y35" s="10" cm="1">
        <f t="array" ref="Y35">(0.1+(1-0.1)*(SUM(P35:X35/9)))*100</f>
        <v>52.544649678426339</v>
      </c>
      <c r="Z35" s="4" t="str">
        <f t="shared" si="16"/>
        <v>Low</v>
      </c>
    </row>
    <row r="36" spans="1:26" x14ac:dyDescent="0.35">
      <c r="A36" t="s">
        <v>147</v>
      </c>
      <c r="B36" t="s">
        <v>148</v>
      </c>
      <c r="C36" t="str">
        <f>VLOOKUP(B36,'LSOA_Ward lookup'!B$2:J$400, 4, FALSE)</f>
        <v>Plymstock Radford</v>
      </c>
      <c r="D36">
        <f>VLOOKUP(B36,'Social Statistics'!D$2:BV$166, 8, FALSE)</f>
        <v>1868</v>
      </c>
      <c r="E36" s="52">
        <v>1.875</v>
      </c>
      <c r="F36" s="47">
        <f>VLOOKUP(B36,'AGS provision'!$B$2:$H$167, 7, FALSE)</f>
        <v>652.96429043629553</v>
      </c>
      <c r="G36" s="3">
        <v>100</v>
      </c>
      <c r="H36" s="52">
        <f>VLOOKUP(B36,'Manmade surfaces'!$J$3:$M$167, 4, FALSE)</f>
        <v>15.342086151226376</v>
      </c>
      <c r="I36" s="9">
        <f>100*(VLOOKUP($A36,TES!$C$3:$AN$166, 11, FALSE))</f>
        <v>19.769400000000001</v>
      </c>
      <c r="J36" s="9">
        <f>VLOOKUP($A36,TES!$C$3:$AN$166, 23, FALSE)</f>
        <v>-1.34</v>
      </c>
      <c r="K36" s="9">
        <f>VLOOKUP($A36,TES!$C$3:$AN$166, 27, FALSE)</f>
        <v>0.27467599999999998</v>
      </c>
      <c r="L36">
        <f>VLOOKUP($B36,IMD!$B$2:$F$166, 5, FALSE)</f>
        <v>7</v>
      </c>
      <c r="M36">
        <f>VLOOKUP($B36,IMD!$B$2:$F$166, 4, FALSE)</f>
        <v>21914</v>
      </c>
      <c r="N36" s="9">
        <f>VLOOKUP($A36,TES!$C$3:$AN$166, 28, FALSE)</f>
        <v>0.52834800000000004</v>
      </c>
      <c r="O36" s="9">
        <f>100*(VLOOKUP($A36,TES!$C$3:$AN$166, 33, FALSE))</f>
        <v>5.0240999999999998</v>
      </c>
      <c r="P36" s="51">
        <f t="shared" si="10"/>
        <v>0.98053929765886283</v>
      </c>
      <c r="Q36" s="9">
        <f t="shared" si="17"/>
        <v>0</v>
      </c>
      <c r="R36" s="9">
        <f t="shared" si="8"/>
        <v>2.9534348235045575E-2</v>
      </c>
      <c r="S36" s="9">
        <f t="shared" si="18"/>
        <v>0.64278790944845754</v>
      </c>
      <c r="T36" s="9">
        <f t="shared" si="11"/>
        <v>0.39021852237252863</v>
      </c>
      <c r="U36" s="9">
        <f t="shared" si="12"/>
        <v>0.3350767014937982</v>
      </c>
      <c r="V36" s="9">
        <f t="shared" si="13"/>
        <v>0.3177242888402626</v>
      </c>
      <c r="W36" s="9">
        <f t="shared" si="14"/>
        <v>0.43683342217795118</v>
      </c>
      <c r="X36" s="9">
        <f t="shared" si="15"/>
        <v>0.18355731655841948</v>
      </c>
      <c r="Y36" s="10" cm="1">
        <f t="array" ref="Y36">(0.1+(1-0.1)*(SUM(P36:X36/9)))*100</f>
        <v>43.162718067853255</v>
      </c>
      <c r="Z36" s="4" t="str">
        <f t="shared" si="16"/>
        <v>Low</v>
      </c>
    </row>
    <row r="37" spans="1:26" x14ac:dyDescent="0.35">
      <c r="A37" t="s">
        <v>149</v>
      </c>
      <c r="B37" t="s">
        <v>150</v>
      </c>
      <c r="C37" t="str">
        <f>VLOOKUP(B37,'LSOA_Ward lookup'!B$2:J$400, 4, FALSE)</f>
        <v>Plympton St Mary</v>
      </c>
      <c r="D37">
        <f>VLOOKUP(B37,'Social Statistics'!D$2:BV$166, 8, FALSE)</f>
        <v>1633</v>
      </c>
      <c r="E37" s="52">
        <v>1.88953488372093</v>
      </c>
      <c r="F37" s="47">
        <f>VLOOKUP(B37,'AGS provision'!$B$2:$H$167, 7, FALSE)</f>
        <v>14.526690059399879</v>
      </c>
      <c r="G37" s="3">
        <v>14.48609478021978</v>
      </c>
      <c r="H37" s="52">
        <f>VLOOKUP(B37,'Manmade surfaces'!$J$3:$M$167, 4, FALSE)</f>
        <v>52.047238250059081</v>
      </c>
      <c r="I37" s="9">
        <f>100*(VLOOKUP($A37,TES!$C$3:$AN$166, 11, FALSE))</f>
        <v>20.650500000000001</v>
      </c>
      <c r="J37" s="9">
        <f>VLOOKUP($A37,TES!$C$3:$AN$166, 23, FALSE)</f>
        <v>0.87</v>
      </c>
      <c r="K37" s="9">
        <f>VLOOKUP($A37,TES!$C$3:$AN$166, 27, FALSE)</f>
        <v>0.31831199999999998</v>
      </c>
      <c r="L37">
        <f>VLOOKUP($B37,IMD!$B$2:$F$166, 5, FALSE)</f>
        <v>10</v>
      </c>
      <c r="M37">
        <f>VLOOKUP($B37,IMD!$B$2:$F$166, 4, FALSE)</f>
        <v>31848</v>
      </c>
      <c r="N37" s="9">
        <f>VLOOKUP($A37,TES!$C$3:$AN$166, 28, FALSE)</f>
        <v>0.82031299999999996</v>
      </c>
      <c r="O37" s="9">
        <f>100*(VLOOKUP($A37,TES!$C$3:$AN$166, 33, FALSE))</f>
        <v>1.9007000000000001</v>
      </c>
      <c r="P37" s="51">
        <f t="shared" si="10"/>
        <v>0.9803884395011796</v>
      </c>
      <c r="Q37" s="9">
        <f t="shared" si="17"/>
        <v>0.85513905219780217</v>
      </c>
      <c r="R37" s="9">
        <f t="shared" si="8"/>
        <v>0.52995600981243474</v>
      </c>
      <c r="S37" s="9">
        <f t="shared" si="18"/>
        <v>0.62306454248548881</v>
      </c>
      <c r="T37" s="9">
        <f t="shared" si="11"/>
        <v>0.62018730489073881</v>
      </c>
      <c r="U37" s="9">
        <f t="shared" si="12"/>
        <v>0.5106311931477584</v>
      </c>
      <c r="V37" s="9">
        <f t="shared" si="13"/>
        <v>7.1897467958736971E-3</v>
      </c>
      <c r="W37" s="9">
        <f t="shared" si="14"/>
        <v>0.72084275280833288</v>
      </c>
      <c r="X37" s="9">
        <f t="shared" si="15"/>
        <v>4.1796586014550975E-2</v>
      </c>
      <c r="Y37" s="10" cm="1">
        <f t="array" ref="Y37">(0.1+(1-0.1)*(SUM(P37:X37/9)))*100</f>
        <v>58.891956276541592</v>
      </c>
      <c r="Z37" s="4" t="str">
        <f t="shared" si="16"/>
        <v>Moderate</v>
      </c>
    </row>
    <row r="38" spans="1:26" x14ac:dyDescent="0.35">
      <c r="A38" t="s">
        <v>151</v>
      </c>
      <c r="B38" t="s">
        <v>152</v>
      </c>
      <c r="C38" t="str">
        <f>VLOOKUP(B38,'LSOA_Ward lookup'!B$2:J$400, 4, FALSE)</f>
        <v>Budshead</v>
      </c>
      <c r="D38">
        <f>VLOOKUP(B38,'Social Statistics'!D$2:BV$166, 8, FALSE)</f>
        <v>1613</v>
      </c>
      <c r="E38" s="52">
        <v>1.8978102189781021</v>
      </c>
      <c r="F38" s="47">
        <f>VLOOKUP(B38,'AGS provision'!$B$2:$H$167, 7, FALSE)</f>
        <v>1.5260916305021698E-2</v>
      </c>
      <c r="G38" s="3">
        <v>1.5273918734491314E-2</v>
      </c>
      <c r="H38" s="52">
        <f>VLOOKUP(B38,'Manmade surfaces'!$J$3:$M$167, 4, FALSE)</f>
        <v>41.4566416443202</v>
      </c>
      <c r="I38" s="9">
        <f>100*(VLOOKUP($A38,TES!$C$3:$AN$166, 11, FALSE))</f>
        <v>26.224999999999998</v>
      </c>
      <c r="J38" s="9">
        <f>VLOOKUP($A38,TES!$C$3:$AN$166, 23, FALSE)</f>
        <v>-0.42</v>
      </c>
      <c r="K38" s="9">
        <f>VLOOKUP($A38,TES!$C$3:$AN$166, 27, FALSE)</f>
        <v>0.26734200000000002</v>
      </c>
      <c r="L38">
        <f>VLOOKUP($B38,IMD!$B$2:$F$166, 5, FALSE)</f>
        <v>8</v>
      </c>
      <c r="M38">
        <f>VLOOKUP($B38,IMD!$B$2:$F$166, 4, FALSE)</f>
        <v>24646</v>
      </c>
      <c r="N38" s="9">
        <f>VLOOKUP($A38,TES!$C$3:$AN$166, 28, FALSE)</f>
        <v>0.735043</v>
      </c>
      <c r="O38" s="9">
        <f>100*(VLOOKUP($A38,TES!$C$3:$AN$166, 33, FALSE))</f>
        <v>3.0377999999999998</v>
      </c>
      <c r="P38" s="51">
        <f t="shared" si="10"/>
        <v>0.98030254945519946</v>
      </c>
      <c r="Q38" s="9">
        <f t="shared" si="17"/>
        <v>0.99984726081265507</v>
      </c>
      <c r="R38" s="9">
        <f t="shared" si="8"/>
        <v>0.38556854245445987</v>
      </c>
      <c r="S38" s="9">
        <f t="shared" si="18"/>
        <v>0.49827971768118928</v>
      </c>
      <c r="T38" s="9">
        <f t="shared" si="11"/>
        <v>0.48595213319458896</v>
      </c>
      <c r="U38" s="9">
        <f t="shared" si="12"/>
        <v>0.30557086590414434</v>
      </c>
      <c r="V38" s="9">
        <f t="shared" si="13"/>
        <v>0.23232260081275402</v>
      </c>
      <c r="W38" s="9">
        <f t="shared" si="14"/>
        <v>0.63789625023832397</v>
      </c>
      <c r="X38" s="9">
        <f t="shared" si="15"/>
        <v>9.3405770461446297E-2</v>
      </c>
      <c r="Y38" s="10" cm="1">
        <f t="array" ref="Y38">(0.1+(1-0.1)*(SUM(P38:X38/9)))*100</f>
        <v>56.191456910147608</v>
      </c>
      <c r="Z38" s="4" t="str">
        <f t="shared" si="16"/>
        <v>Moderate</v>
      </c>
    </row>
    <row r="39" spans="1:26" x14ac:dyDescent="0.35">
      <c r="A39" t="s">
        <v>154</v>
      </c>
      <c r="B39" t="s">
        <v>155</v>
      </c>
      <c r="C39" t="str">
        <f>VLOOKUP(B39,'LSOA_Ward lookup'!B$2:J$400, 4, FALSE)</f>
        <v>Budshead</v>
      </c>
      <c r="D39">
        <f>VLOOKUP(B39,'Social Statistics'!D$2:BV$166, 8, FALSE)</f>
        <v>1957</v>
      </c>
      <c r="E39" s="52">
        <v>1.9607843137254901</v>
      </c>
      <c r="F39" s="47">
        <f>VLOOKUP(B39,'AGS provision'!$B$2:$H$167, 7, FALSE)</f>
        <v>29.196191607562596</v>
      </c>
      <c r="G39" s="3">
        <v>29.025200605383443</v>
      </c>
      <c r="H39" s="52">
        <f>VLOOKUP(B39,'Manmade surfaces'!$J$3:$M$167, 4, FALSE)</f>
        <v>41.923240492657079</v>
      </c>
      <c r="I39" s="9">
        <f>100*(VLOOKUP($A39,TES!$C$3:$AN$166, 11, FALSE))</f>
        <v>25.946000000000002</v>
      </c>
      <c r="J39" s="9">
        <f>VLOOKUP($A39,TES!$C$3:$AN$166, 23, FALSE)</f>
        <v>-0.75</v>
      </c>
      <c r="K39" s="9">
        <f>VLOOKUP($A39,TES!$C$3:$AN$166, 27, FALSE)</f>
        <v>0.28401700000000002</v>
      </c>
      <c r="L39">
        <f>VLOOKUP($B39,IMD!$B$2:$F$166, 5, FALSE)</f>
        <v>6</v>
      </c>
      <c r="M39">
        <f>VLOOKUP($B39,IMD!$B$2:$F$166, 4, FALSE)</f>
        <v>17413</v>
      </c>
      <c r="N39" s="9">
        <f>VLOOKUP($A39,TES!$C$3:$AN$166, 28, FALSE)</f>
        <v>0.63188599999999995</v>
      </c>
      <c r="O39" s="9">
        <f>100*(VLOOKUP($A39,TES!$C$3:$AN$166, 33, FALSE))</f>
        <v>6.339500000000001</v>
      </c>
      <c r="P39" s="51">
        <f t="shared" si="10"/>
        <v>0.97964893872822256</v>
      </c>
      <c r="Q39" s="9">
        <f t="shared" si="17"/>
        <v>0.7097479939461655</v>
      </c>
      <c r="R39" s="9">
        <f t="shared" si="8"/>
        <v>0.39192994290162664</v>
      </c>
      <c r="S39" s="9">
        <f t="shared" si="18"/>
        <v>0.50452511477875839</v>
      </c>
      <c r="T39" s="9">
        <f t="shared" si="11"/>
        <v>0.45161290322580644</v>
      </c>
      <c r="U39" s="9">
        <f t="shared" si="12"/>
        <v>0.37265701377126748</v>
      </c>
      <c r="V39" s="9">
        <f t="shared" si="13"/>
        <v>0.45842450765864329</v>
      </c>
      <c r="W39" s="9">
        <f t="shared" si="14"/>
        <v>0.53755014532904277</v>
      </c>
      <c r="X39" s="9">
        <f t="shared" si="15"/>
        <v>0.24325894457833519</v>
      </c>
      <c r="Y39" s="10" cm="1">
        <f t="array" ref="Y39">(0.1+(1-0.1)*(SUM(P39:X39/9)))*100</f>
        <v>56.493555049178688</v>
      </c>
      <c r="Z39" s="4" t="str">
        <f t="shared" si="16"/>
        <v>Moderate</v>
      </c>
    </row>
    <row r="40" spans="1:26" x14ac:dyDescent="0.35">
      <c r="A40" t="s">
        <v>156</v>
      </c>
      <c r="B40" t="s">
        <v>157</v>
      </c>
      <c r="C40" t="str">
        <f>VLOOKUP(B40,'LSOA_Ward lookup'!B$2:J$400, 4, FALSE)</f>
        <v>Eggbuckland</v>
      </c>
      <c r="D40">
        <f>VLOOKUP(B40,'Social Statistics'!D$2:BV$166, 8, FALSE)</f>
        <v>1609</v>
      </c>
      <c r="E40" s="52">
        <v>2.0215633423180592</v>
      </c>
      <c r="F40" s="47">
        <f>VLOOKUP(B40,'AGS provision'!$B$2:$H$167, 7, FALSE)</f>
        <v>7.8344188937228096E-2</v>
      </c>
      <c r="G40" s="3">
        <v>7.8411396144278611E-2</v>
      </c>
      <c r="H40" s="52">
        <f>VLOOKUP(B40,'Manmade surfaces'!$J$3:$M$167, 4, FALSE)</f>
        <v>38.092117347341592</v>
      </c>
      <c r="I40" s="9">
        <f>100*(VLOOKUP($A40,TES!$C$3:$AN$166, 11, FALSE))</f>
        <v>28.433399999999999</v>
      </c>
      <c r="J40" s="9">
        <f>VLOOKUP($A40,TES!$C$3:$AN$166, 23, FALSE)</f>
        <v>-0.02</v>
      </c>
      <c r="K40" s="9">
        <f>VLOOKUP($A40,TES!$C$3:$AN$166, 27, FALSE)</f>
        <v>0.32212600000000002</v>
      </c>
      <c r="L40">
        <f>VLOOKUP($B40,IMD!$B$2:$F$166, 5, FALSE)</f>
        <v>10</v>
      </c>
      <c r="M40">
        <f>VLOOKUP($B40,IMD!$B$2:$F$166, 4, FALSE)</f>
        <v>30625</v>
      </c>
      <c r="N40" s="9">
        <f>VLOOKUP($A40,TES!$C$3:$AN$166, 28, FALSE)</f>
        <v>0.93132499999999996</v>
      </c>
      <c r="O40" s="9">
        <f>100*(VLOOKUP($A40,TES!$C$3:$AN$166, 33, FALSE))</f>
        <v>3.9726999999999997</v>
      </c>
      <c r="P40" s="51">
        <f t="shared" si="10"/>
        <v>0.97901811068341016</v>
      </c>
      <c r="Q40" s="9">
        <f t="shared" si="17"/>
        <v>0.99921588603855727</v>
      </c>
      <c r="R40" s="9">
        <f t="shared" si="8"/>
        <v>0.33969811983427745</v>
      </c>
      <c r="S40" s="9">
        <f t="shared" si="18"/>
        <v>0.44884482538630799</v>
      </c>
      <c r="T40" s="9">
        <f t="shared" si="11"/>
        <v>0.52757544224765873</v>
      </c>
      <c r="U40" s="9">
        <f t="shared" si="12"/>
        <v>0.52597551506471252</v>
      </c>
      <c r="V40" s="9">
        <f t="shared" si="13"/>
        <v>4.5420443888715245E-2</v>
      </c>
      <c r="W40" s="9">
        <f t="shared" si="14"/>
        <v>0.8288298191071698</v>
      </c>
      <c r="X40" s="9">
        <f t="shared" si="15"/>
        <v>0.13583776988049689</v>
      </c>
      <c r="Y40" s="10" cm="1">
        <f t="array" ref="Y40">(0.1+(1-0.1)*(SUM(P40:X40/9)))*100</f>
        <v>58.304159321313051</v>
      </c>
      <c r="Z40" s="4" t="str">
        <f t="shared" si="16"/>
        <v>Moderate</v>
      </c>
    </row>
    <row r="41" spans="1:26" x14ac:dyDescent="0.35">
      <c r="A41" t="s">
        <v>158</v>
      </c>
      <c r="B41" t="s">
        <v>159</v>
      </c>
      <c r="C41" t="str">
        <f>VLOOKUP(B41,'LSOA_Ward lookup'!B$2:J$400, 4, FALSE)</f>
        <v>Efford and Lipson</v>
      </c>
      <c r="D41">
        <f>VLOOKUP(B41,'Social Statistics'!D$2:BV$166, 8, FALSE)</f>
        <v>1527</v>
      </c>
      <c r="E41" s="52">
        <v>2.3222060957910013</v>
      </c>
      <c r="F41" s="47">
        <f>VLOOKUP(B41,'AGS provision'!$B$2:$H$167, 7, FALSE)</f>
        <v>0.38407617157825807</v>
      </c>
      <c r="G41" s="3">
        <v>0.3829174908616188</v>
      </c>
      <c r="H41" s="52">
        <f>VLOOKUP(B41,'Manmade surfaces'!$J$3:$M$167, 4, FALSE)</f>
        <v>48.149432212270298</v>
      </c>
      <c r="I41" s="9">
        <f>100*(VLOOKUP($A41,TES!$C$3:$AN$166, 11, FALSE))</f>
        <v>12.0624</v>
      </c>
      <c r="J41" s="9">
        <f>VLOOKUP($A41,TES!$C$3:$AN$166, 23, FALSE)</f>
        <v>1.43</v>
      </c>
      <c r="K41" s="9">
        <f>VLOOKUP($A41,TES!$C$3:$AN$166, 27, FALSE)</f>
        <v>0.328455</v>
      </c>
      <c r="L41">
        <f>VLOOKUP($B41,IMD!$B$2:$F$166, 5, FALSE)</f>
        <v>5</v>
      </c>
      <c r="M41">
        <f>VLOOKUP($B41,IMD!$B$2:$F$166, 4, FALSE)</f>
        <v>13774</v>
      </c>
      <c r="N41" s="9">
        <f>VLOOKUP($A41,TES!$C$3:$AN$166, 28, FALSE)</f>
        <v>0.49657200000000001</v>
      </c>
      <c r="O41" s="9">
        <f>100*(VLOOKUP($A41,TES!$C$3:$AN$166, 33, FALSE))</f>
        <v>3.5409999999999995</v>
      </c>
      <c r="P41" s="51">
        <f t="shared" si="10"/>
        <v>0.97589772714401979</v>
      </c>
      <c r="Q41" s="9">
        <f t="shared" si="17"/>
        <v>0.99617082509138377</v>
      </c>
      <c r="R41" s="9">
        <f t="shared" si="8"/>
        <v>0.47681506195082174</v>
      </c>
      <c r="S41" s="9">
        <f t="shared" si="18"/>
        <v>0.81530860991786969</v>
      </c>
      <c r="T41" s="9">
        <f t="shared" si="11"/>
        <v>0.67845993756503642</v>
      </c>
      <c r="U41" s="9">
        <f t="shared" si="12"/>
        <v>0.5514380775745189</v>
      </c>
      <c r="V41" s="9">
        <f t="shared" si="13"/>
        <v>0.57217880587683645</v>
      </c>
      <c r="W41" s="9">
        <f t="shared" si="14"/>
        <v>0.40592327716018872</v>
      </c>
      <c r="X41" s="9">
        <f t="shared" si="15"/>
        <v>0.11624434368603315</v>
      </c>
      <c r="Y41" s="10" cm="1">
        <f t="array" ref="Y41">(0.1+(1-0.1)*(SUM(P41:X41/9)))*100</f>
        <v>65.88436665966708</v>
      </c>
      <c r="Z41" s="4" t="str">
        <f t="shared" si="16"/>
        <v>High</v>
      </c>
    </row>
    <row r="42" spans="1:26" x14ac:dyDescent="0.35">
      <c r="A42" t="s">
        <v>161</v>
      </c>
      <c r="B42" t="s">
        <v>162</v>
      </c>
      <c r="C42" t="str">
        <f>VLOOKUP(B42,'LSOA_Ward lookup'!B$2:J$400, 4, FALSE)</f>
        <v>Ham</v>
      </c>
      <c r="D42">
        <f>VLOOKUP(B42,'Social Statistics'!D$2:BV$166, 8, FALSE)</f>
        <v>1453</v>
      </c>
      <c r="E42" s="52">
        <v>2.4875621890547266</v>
      </c>
      <c r="F42" s="47">
        <f>VLOOKUP(B42,'AGS provision'!$B$2:$H$167, 7, FALSE)</f>
        <v>0.96155560908465243</v>
      </c>
      <c r="G42" s="3">
        <v>0.96176093048864431</v>
      </c>
      <c r="H42" s="52">
        <f>VLOOKUP(B42,'Manmade surfaces'!$J$3:$M$167, 4, FALSE)</f>
        <v>47.48527633364327</v>
      </c>
      <c r="I42" s="9">
        <f>100*(VLOOKUP($A42,TES!$C$3:$AN$166, 11, FALSE))</f>
        <v>4.0442999999999998</v>
      </c>
      <c r="J42" s="9">
        <f>VLOOKUP($A42,TES!$C$3:$AN$166, 23, FALSE)</f>
        <v>2.44</v>
      </c>
      <c r="K42" s="9">
        <f>VLOOKUP($A42,TES!$C$3:$AN$166, 27, FALSE)</f>
        <v>0.31512499999999999</v>
      </c>
      <c r="L42">
        <f>VLOOKUP($B42,IMD!$B$2:$F$166, 5, FALSE)</f>
        <v>2</v>
      </c>
      <c r="M42">
        <f>VLOOKUP($B42,IMD!$B$2:$F$166, 4, FALSE)</f>
        <v>4771</v>
      </c>
      <c r="N42" s="9">
        <f>VLOOKUP($A42,TES!$C$3:$AN$166, 28, FALSE)</f>
        <v>0.53481000000000001</v>
      </c>
      <c r="O42" s="9">
        <f>100*(VLOOKUP($A42,TES!$C$3:$AN$166, 33, FALSE))</f>
        <v>6.5292000000000003</v>
      </c>
      <c r="P42" s="51">
        <f t="shared" si="10"/>
        <v>0.97418148943132721</v>
      </c>
      <c r="Q42" s="9">
        <f t="shared" si="17"/>
        <v>0.99038239069511358</v>
      </c>
      <c r="R42" s="9">
        <f t="shared" si="8"/>
        <v>0.46776025712576563</v>
      </c>
      <c r="S42" s="9">
        <f t="shared" si="18"/>
        <v>0.99479326392510892</v>
      </c>
      <c r="T42" s="9">
        <f t="shared" si="11"/>
        <v>0.78355879292403741</v>
      </c>
      <c r="U42" s="9">
        <f t="shared" si="12"/>
        <v>0.49780939085375414</v>
      </c>
      <c r="V42" s="9">
        <f t="shared" si="13"/>
        <v>0.85361050328227572</v>
      </c>
      <c r="W42" s="9">
        <f t="shared" si="14"/>
        <v>0.44311934101936545</v>
      </c>
      <c r="X42" s="9">
        <f t="shared" si="15"/>
        <v>0.25186879620930519</v>
      </c>
      <c r="Y42" s="10" cm="1">
        <f t="array" ref="Y42">(0.1+(1-0.1)*(SUM(P42:X42/9)))*100</f>
        <v>72.570842254660533</v>
      </c>
      <c r="Z42" s="4" t="str">
        <f t="shared" si="16"/>
        <v>Highest</v>
      </c>
    </row>
    <row r="43" spans="1:26" x14ac:dyDescent="0.35">
      <c r="A43" t="s">
        <v>163</v>
      </c>
      <c r="B43" t="s">
        <v>164</v>
      </c>
      <c r="C43" t="str">
        <f>VLOOKUP(B43,'LSOA_Ward lookup'!B$2:J$400, 4, FALSE)</f>
        <v>Plympton Chaddlewood</v>
      </c>
      <c r="D43">
        <f>VLOOKUP(B43,'Social Statistics'!D$2:BV$166, 8, FALSE)</f>
        <v>1816</v>
      </c>
      <c r="E43" s="52">
        <v>2.5575447570332481</v>
      </c>
      <c r="F43" s="47">
        <f>VLOOKUP(B43,'AGS provision'!$B$2:$H$167, 7, FALSE)</f>
        <v>0.65496616189427315</v>
      </c>
      <c r="G43" s="3">
        <v>0.65371043021978026</v>
      </c>
      <c r="H43" s="52">
        <f>VLOOKUP(B43,'Manmade surfaces'!$J$3:$M$167, 4, FALSE)</f>
        <v>38.607175209302547</v>
      </c>
      <c r="I43" s="9">
        <f>100*(VLOOKUP($A43,TES!$C$3:$AN$166, 11, FALSE))</f>
        <v>18.880199999999999</v>
      </c>
      <c r="J43" s="9">
        <f>VLOOKUP($A43,TES!$C$3:$AN$166, 23, FALSE)</f>
        <v>-0.1</v>
      </c>
      <c r="K43" s="9">
        <f>VLOOKUP($A43,TES!$C$3:$AN$166, 27, FALSE)</f>
        <v>0.25849499999999997</v>
      </c>
      <c r="L43">
        <f>VLOOKUP($B43,IMD!$B$2:$F$166, 5, FALSE)</f>
        <v>9</v>
      </c>
      <c r="M43">
        <f>VLOOKUP($B43,IMD!$B$2:$F$166, 4, FALSE)</f>
        <v>27393</v>
      </c>
      <c r="N43" s="9">
        <f>VLOOKUP($A43,TES!$C$3:$AN$166, 28, FALSE)</f>
        <v>0.65967200000000004</v>
      </c>
      <c r="O43" s="9">
        <f>100*(VLOOKUP($A43,TES!$C$3:$AN$166, 33, FALSE))</f>
        <v>2.9169</v>
      </c>
      <c r="P43" s="51">
        <f t="shared" si="10"/>
        <v>0.97345513747159473</v>
      </c>
      <c r="Q43" s="9">
        <f t="shared" si="17"/>
        <v>0.99346289569780222</v>
      </c>
      <c r="R43" s="9">
        <f t="shared" si="8"/>
        <v>0.34672018884510702</v>
      </c>
      <c r="S43" s="9">
        <f t="shared" si="18"/>
        <v>0.66269259439167816</v>
      </c>
      <c r="T43" s="9">
        <f t="shared" si="11"/>
        <v>0.51925078043704476</v>
      </c>
      <c r="U43" s="9">
        <f t="shared" si="12"/>
        <v>0.26997799332960509</v>
      </c>
      <c r="V43" s="9">
        <f t="shared" si="13"/>
        <v>0.14645201625507975</v>
      </c>
      <c r="W43" s="9">
        <f t="shared" si="14"/>
        <v>0.5645790126963498</v>
      </c>
      <c r="X43" s="9">
        <f t="shared" si="15"/>
        <v>8.7918521846874459E-2</v>
      </c>
      <c r="Y43" s="10" cm="1">
        <f t="array" ref="Y43">(0.1+(1-0.1)*(SUM(P43:X43/9)))*100</f>
        <v>55.64509140971137</v>
      </c>
      <c r="Z43" s="4" t="str">
        <f t="shared" si="16"/>
        <v>Moderate</v>
      </c>
    </row>
    <row r="44" spans="1:26" x14ac:dyDescent="0.35">
      <c r="A44" t="s">
        <v>165</v>
      </c>
      <c r="B44" t="s">
        <v>166</v>
      </c>
      <c r="C44" t="str">
        <f>VLOOKUP(B44,'LSOA_Ward lookup'!B$2:J$400, 4, FALSE)</f>
        <v>Efford and Lipson</v>
      </c>
      <c r="D44">
        <f>VLOOKUP(B44,'Social Statistics'!D$2:BV$166, 8, FALSE)</f>
        <v>1451</v>
      </c>
      <c r="E44" s="52">
        <v>2.65625</v>
      </c>
      <c r="F44" s="47">
        <f>VLOOKUP(B44,'AGS provision'!$B$2:$H$167, 7, FALSE)</f>
        <v>117.31538416815989</v>
      </c>
      <c r="G44" s="3">
        <v>100</v>
      </c>
      <c r="H44" s="52">
        <f>VLOOKUP(B44,'Manmade surfaces'!$J$3:$M$167, 4, FALSE)</f>
        <v>34.666764647135288</v>
      </c>
      <c r="I44" s="9">
        <f>100*(VLOOKUP($A44,TES!$C$3:$AN$166, 11, FALSE))</f>
        <v>45.419199999999996</v>
      </c>
      <c r="J44" s="9">
        <f>VLOOKUP($A44,TES!$C$3:$AN$166, 23, FALSE)</f>
        <v>-3.77</v>
      </c>
      <c r="K44" s="9">
        <f>VLOOKUP($A44,TES!$C$3:$AN$166, 27, FALSE)</f>
        <v>0.32192199999999999</v>
      </c>
      <c r="L44">
        <f>VLOOKUP($B44,IMD!$B$2:$F$166, 5, FALSE)</f>
        <v>2</v>
      </c>
      <c r="M44">
        <f>VLOOKUP($B44,IMD!$B$2:$F$166, 4, FALSE)</f>
        <v>4755</v>
      </c>
      <c r="N44" s="9">
        <f>VLOOKUP($A44,TES!$C$3:$AN$166, 28, FALSE)</f>
        <v>0.69050400000000001</v>
      </c>
      <c r="O44" s="9">
        <f>100*(VLOOKUP($A44,TES!$C$3:$AN$166, 33, FALSE))</f>
        <v>4.4228999999999994</v>
      </c>
      <c r="P44" s="51">
        <f t="shared" si="10"/>
        <v>0.97243067168338904</v>
      </c>
      <c r="Q44" s="9">
        <f t="shared" si="17"/>
        <v>0</v>
      </c>
      <c r="R44" s="9">
        <f t="shared" si="8"/>
        <v>0.29299838991324689</v>
      </c>
      <c r="S44" s="9">
        <f t="shared" si="18"/>
        <v>6.8618782304260661E-2</v>
      </c>
      <c r="T44" s="9">
        <f t="shared" si="11"/>
        <v>0.13735691987513007</v>
      </c>
      <c r="U44" s="9">
        <f t="shared" si="12"/>
        <v>0.5251547909768628</v>
      </c>
      <c r="V44" s="9">
        <f t="shared" si="13"/>
        <v>0.85411065958111909</v>
      </c>
      <c r="W44" s="9">
        <f t="shared" si="14"/>
        <v>0.5945708804955584</v>
      </c>
      <c r="X44" s="9">
        <f t="shared" si="15"/>
        <v>0.15627084950233514</v>
      </c>
      <c r="Y44" s="10" cm="1">
        <f t="array" ref="Y44">(0.1+(1-0.1)*(SUM(P44:X44/9)))*100</f>
        <v>46.015119443319023</v>
      </c>
      <c r="Z44" s="4" t="str">
        <f t="shared" si="16"/>
        <v>Low</v>
      </c>
    </row>
    <row r="45" spans="1:26" x14ac:dyDescent="0.35">
      <c r="A45" t="s">
        <v>167</v>
      </c>
      <c r="B45" t="s">
        <v>168</v>
      </c>
      <c r="C45" t="str">
        <f>VLOOKUP(B45,'LSOA_Ward lookup'!B$2:J$400, 4, FALSE)</f>
        <v>St Budeaux</v>
      </c>
      <c r="D45">
        <f>VLOOKUP(B45,'Social Statistics'!D$2:BV$166, 8, FALSE)</f>
        <v>1405</v>
      </c>
      <c r="E45" s="52">
        <v>3.1111111111111112</v>
      </c>
      <c r="F45" s="47">
        <f>VLOOKUP(B45,'AGS provision'!$B$2:$H$167, 7, FALSE)</f>
        <v>0.22639240071174377</v>
      </c>
      <c r="G45" s="3">
        <v>0.22675991945830362</v>
      </c>
      <c r="H45" s="52">
        <f>VLOOKUP(B45,'Manmade surfaces'!$J$3:$M$167, 4, FALSE)</f>
        <v>34.025338143860921</v>
      </c>
      <c r="I45" s="9">
        <f>100*(VLOOKUP($A45,TES!$C$3:$AN$166, 11, FALSE))</f>
        <v>23.7377</v>
      </c>
      <c r="J45" s="9">
        <f>VLOOKUP($A45,TES!$C$3:$AN$166, 23, FALSE)</f>
        <v>-2.5099999999999998</v>
      </c>
      <c r="K45" s="9">
        <f>VLOOKUP($A45,TES!$C$3:$AN$166, 27, FALSE)</f>
        <v>0.235149</v>
      </c>
      <c r="L45">
        <f>VLOOKUP($B45,IMD!$B$2:$F$166, 5, FALSE)</f>
        <v>4</v>
      </c>
      <c r="M45">
        <f>VLOOKUP($B45,IMD!$B$2:$F$166, 4, FALSE)</f>
        <v>10936</v>
      </c>
      <c r="N45" s="9">
        <f>VLOOKUP($A45,TES!$C$3:$AN$166, 28, FALSE)</f>
        <v>0.65845100000000001</v>
      </c>
      <c r="O45" s="9">
        <f>100*(VLOOKUP($A45,TES!$C$3:$AN$166, 33, FALSE))</f>
        <v>1.7767999999999999</v>
      </c>
      <c r="P45" s="51">
        <f t="shared" si="10"/>
        <v>0.96770964944877991</v>
      </c>
      <c r="Q45" s="9">
        <f t="shared" si="17"/>
        <v>0.99773240080541692</v>
      </c>
      <c r="R45" s="9">
        <f t="shared" si="8"/>
        <v>0.28425346724723943</v>
      </c>
      <c r="S45" s="9">
        <f t="shared" si="18"/>
        <v>0.5539577685800563</v>
      </c>
      <c r="T45" s="9">
        <f t="shared" si="11"/>
        <v>0.26847034339229969</v>
      </c>
      <c r="U45" s="9">
        <f t="shared" si="12"/>
        <v>0.17605336315833936</v>
      </c>
      <c r="V45" s="9">
        <f t="shared" si="13"/>
        <v>0.66089402938418251</v>
      </c>
      <c r="W45" s="9">
        <f t="shared" si="14"/>
        <v>0.56339128337023303</v>
      </c>
      <c r="X45" s="9">
        <f t="shared" si="15"/>
        <v>3.6173177384729208E-2</v>
      </c>
      <c r="Y45" s="10" cm="1">
        <f t="array" ref="Y45">(0.1+(1-0.1)*(SUM(P45:X45/9)))*100</f>
        <v>55.086354827712768</v>
      </c>
      <c r="Z45" s="4" t="str">
        <f t="shared" si="16"/>
        <v>Moderate</v>
      </c>
    </row>
    <row r="46" spans="1:26" x14ac:dyDescent="0.35">
      <c r="A46" t="s">
        <v>169</v>
      </c>
      <c r="B46" t="s">
        <v>170</v>
      </c>
      <c r="C46" t="str">
        <f>VLOOKUP(B46,'LSOA_Ward lookup'!B$2:J$400, 4, FALSE)</f>
        <v>Plympton Chaddlewood</v>
      </c>
      <c r="D46">
        <f>VLOOKUP(B46,'Social Statistics'!D$2:BV$166, 8, FALSE)</f>
        <v>1730</v>
      </c>
      <c r="E46" s="52">
        <v>3.4165571616294348</v>
      </c>
      <c r="F46" s="47">
        <f>VLOOKUP(B46,'AGS provision'!$B$2:$H$167, 7, FALSE)</f>
        <v>0.24971566473988441</v>
      </c>
      <c r="G46" s="3">
        <v>0.25051226376811592</v>
      </c>
      <c r="H46" s="52">
        <f>VLOOKUP(B46,'Manmade surfaces'!$J$3:$M$167, 4, FALSE)</f>
        <v>47.863044161954548</v>
      </c>
      <c r="I46" s="9">
        <f>100*(VLOOKUP($A46,TES!$C$3:$AN$166, 11, FALSE))</f>
        <v>15.388999999999999</v>
      </c>
      <c r="J46" s="9">
        <f>VLOOKUP($A46,TES!$C$3:$AN$166, 23, FALSE)</f>
        <v>2.04</v>
      </c>
      <c r="K46" s="9">
        <f>VLOOKUP($A46,TES!$C$3:$AN$166, 27, FALSE)</f>
        <v>0.25404100000000002</v>
      </c>
      <c r="L46">
        <f>VLOOKUP($B46,IMD!$B$2:$F$166, 5, FALSE)</f>
        <v>8</v>
      </c>
      <c r="M46">
        <f>VLOOKUP($B46,IMD!$B$2:$F$166, 4, FALSE)</f>
        <v>23740</v>
      </c>
      <c r="N46" s="9">
        <f>VLOOKUP($A46,TES!$C$3:$AN$166, 28, FALSE)</f>
        <v>0.51832500000000004</v>
      </c>
      <c r="O46" s="9">
        <f>100*(VLOOKUP($A46,TES!$C$3:$AN$166, 33, FALSE))</f>
        <v>2.2530000000000001</v>
      </c>
      <c r="P46" s="51">
        <f t="shared" si="10"/>
        <v>0.96453941229122631</v>
      </c>
      <c r="Q46" s="9">
        <f t="shared" si="17"/>
        <v>0.99749487736231879</v>
      </c>
      <c r="R46" s="9">
        <f t="shared" si="8"/>
        <v>0.47291057509270912</v>
      </c>
      <c r="S46" s="9">
        <f t="shared" si="18"/>
        <v>0.74084288237387774</v>
      </c>
      <c r="T46" s="9">
        <f t="shared" si="11"/>
        <v>0.74193548387096775</v>
      </c>
      <c r="U46" s="9">
        <f t="shared" si="12"/>
        <v>0.2520588507448876</v>
      </c>
      <c r="V46" s="9">
        <f t="shared" si="13"/>
        <v>0.26064395123476092</v>
      </c>
      <c r="W46" s="9">
        <f t="shared" si="14"/>
        <v>0.42708353598985221</v>
      </c>
      <c r="X46" s="9">
        <f t="shared" si="15"/>
        <v>5.7786310472066782E-2</v>
      </c>
      <c r="Y46" s="10" cm="1">
        <f t="array" ref="Y46">(0.1+(1-0.1)*(SUM(P46:X46/9)))*100</f>
        <v>59.152958794326679</v>
      </c>
      <c r="Z46" s="4" t="str">
        <f t="shared" si="16"/>
        <v>High</v>
      </c>
    </row>
    <row r="47" spans="1:26" x14ac:dyDescent="0.35">
      <c r="A47" t="s">
        <v>171</v>
      </c>
      <c r="B47" t="s">
        <v>172</v>
      </c>
      <c r="C47" t="str">
        <f>VLOOKUP(B47,'LSOA_Ward lookup'!B$2:J$400, 4, FALSE)</f>
        <v>Plymstock Radford</v>
      </c>
      <c r="D47">
        <f>VLOOKUP(B47,'Social Statistics'!D$2:BV$166, 8, FALSE)</f>
        <v>1532</v>
      </c>
      <c r="E47" s="52">
        <v>3.5386631716906947</v>
      </c>
      <c r="F47" s="47">
        <f>VLOOKUP(B47,'AGS provision'!$B$2:$H$167, 7, FALSE)</f>
        <v>1.5210263381201043</v>
      </c>
      <c r="G47" s="3">
        <v>1.5224073246244283</v>
      </c>
      <c r="H47" s="52">
        <f>VLOOKUP(B47,'Manmade surfaces'!$J$3:$M$167, 4, FALSE)</f>
        <v>42.083522721157266</v>
      </c>
      <c r="I47" s="9">
        <f>100*(VLOOKUP($A47,TES!$C$3:$AN$166, 11, FALSE))</f>
        <v>13.4795</v>
      </c>
      <c r="J47" s="9">
        <f>VLOOKUP($A47,TES!$C$3:$AN$166, 23, FALSE)</f>
        <v>1.66</v>
      </c>
      <c r="K47" s="9">
        <f>VLOOKUP($A47,TES!$C$3:$AN$166, 27, FALSE)</f>
        <v>0.25839499999999999</v>
      </c>
      <c r="L47">
        <f>VLOOKUP($B47,IMD!$B$2:$F$166, 5, FALSE)</f>
        <v>9</v>
      </c>
      <c r="M47">
        <f>VLOOKUP($B47,IMD!$B$2:$F$166, 4, FALSE)</f>
        <v>27300</v>
      </c>
      <c r="N47" s="9">
        <f>VLOOKUP($A47,TES!$C$3:$AN$166, 28, FALSE)</f>
        <v>0.83174199999999998</v>
      </c>
      <c r="O47" s="9">
        <f>100*(VLOOKUP($A47,TES!$C$3:$AN$166, 33, FALSE))</f>
        <v>3.7181999999999999</v>
      </c>
      <c r="P47" s="51">
        <f t="shared" si="10"/>
        <v>0.96327206897609774</v>
      </c>
      <c r="Q47" s="9">
        <f t="shared" si="17"/>
        <v>0.98477592675375569</v>
      </c>
      <c r="R47" s="9">
        <f t="shared" si="8"/>
        <v>0.39411515926829416</v>
      </c>
      <c r="S47" s="9">
        <f t="shared" si="18"/>
        <v>0.78358691734810137</v>
      </c>
      <c r="T47" s="9">
        <f t="shared" si="11"/>
        <v>0.70239334027055156</v>
      </c>
      <c r="U47" s="9">
        <f t="shared" si="12"/>
        <v>0.26957567760026707</v>
      </c>
      <c r="V47" s="9">
        <f t="shared" si="13"/>
        <v>0.14935917474210691</v>
      </c>
      <c r="W47" s="9">
        <f t="shared" si="14"/>
        <v>0.7319603273113543</v>
      </c>
      <c r="X47" s="9">
        <f t="shared" si="15"/>
        <v>0.12428686192012854</v>
      </c>
      <c r="Y47" s="10" cm="1">
        <f t="array" ref="Y47">(0.1+(1-0.1)*(SUM(P47:X47/9)))*100</f>
        <v>61.033254541906565</v>
      </c>
      <c r="Z47" s="4" t="str">
        <f t="shared" si="16"/>
        <v>High</v>
      </c>
    </row>
    <row r="48" spans="1:26" x14ac:dyDescent="0.35">
      <c r="A48" t="s">
        <v>173</v>
      </c>
      <c r="B48" t="s">
        <v>174</v>
      </c>
      <c r="C48" t="str">
        <f>VLOOKUP(B48,'LSOA_Ward lookup'!B$2:J$400, 4, FALSE)</f>
        <v>Southway</v>
      </c>
      <c r="D48">
        <f>VLOOKUP(B48,'Social Statistics'!D$2:BV$166, 8, FALSE)</f>
        <v>1599</v>
      </c>
      <c r="E48" s="52">
        <v>3.8904899135446689</v>
      </c>
      <c r="F48" s="47">
        <f>VLOOKUP(B48,'AGS provision'!$B$2:$H$167, 7, FALSE)</f>
        <v>5.4104267661038143</v>
      </c>
      <c r="G48" s="3">
        <v>5.4252135893416922</v>
      </c>
      <c r="H48" s="52">
        <f>VLOOKUP(B48,'Manmade surfaces'!$J$3:$M$167, 4, FALSE)</f>
        <v>20.142953486951981</v>
      </c>
      <c r="I48" s="9">
        <f>100*(VLOOKUP($A48,TES!$C$3:$AN$166, 11, FALSE))</f>
        <v>22.832000000000001</v>
      </c>
      <c r="J48" s="9">
        <f>VLOOKUP($A48,TES!$C$3:$AN$166, 23, FALSE)</f>
        <v>-1.53</v>
      </c>
      <c r="K48" s="9">
        <f>VLOOKUP($A48,TES!$C$3:$AN$166, 27, FALSE)</f>
        <v>0.22252</v>
      </c>
      <c r="L48">
        <f>VLOOKUP($B48,IMD!$B$2:$F$166, 5, FALSE)</f>
        <v>4</v>
      </c>
      <c r="M48">
        <f>VLOOKUP($B48,IMD!$B$2:$F$166, 4, FALSE)</f>
        <v>13411</v>
      </c>
      <c r="N48" s="9">
        <f>VLOOKUP($A48,TES!$C$3:$AN$166, 28, FALSE)</f>
        <v>0.80270600000000003</v>
      </c>
      <c r="O48" s="9">
        <f>100*(VLOOKUP($A48,TES!$C$3:$AN$166, 33, FALSE))</f>
        <v>2.2528000000000001</v>
      </c>
      <c r="P48" s="51">
        <f t="shared" si="10"/>
        <v>0.95962044471003249</v>
      </c>
      <c r="Q48" s="9">
        <f t="shared" si="17"/>
        <v>0.94574786410658307</v>
      </c>
      <c r="R48" s="9">
        <f t="shared" si="8"/>
        <v>9.4987230781003573E-2</v>
      </c>
      <c r="S48" s="9">
        <f t="shared" si="18"/>
        <v>0.57423180496453097</v>
      </c>
      <c r="T48" s="9">
        <f t="shared" si="11"/>
        <v>0.37044745057232048</v>
      </c>
      <c r="U48" s="9">
        <f t="shared" si="12"/>
        <v>0.12524490970023452</v>
      </c>
      <c r="V48" s="9">
        <f t="shared" si="13"/>
        <v>0.58352610190684584</v>
      </c>
      <c r="W48" s="9">
        <f t="shared" si="14"/>
        <v>0.70371552083049616</v>
      </c>
      <c r="X48" s="9">
        <f t="shared" si="15"/>
        <v>5.7777233137716787E-2</v>
      </c>
      <c r="Y48" s="10" cm="1">
        <f t="array" ref="Y48">(0.1+(1-0.1)*(SUM(P48:X48/9)))*100</f>
        <v>54.152985607097648</v>
      </c>
      <c r="Z48" s="4" t="str">
        <f t="shared" si="16"/>
        <v>Low</v>
      </c>
    </row>
    <row r="49" spans="1:26" x14ac:dyDescent="0.35">
      <c r="A49" t="s">
        <v>175</v>
      </c>
      <c r="B49" t="s">
        <v>176</v>
      </c>
      <c r="C49" t="str">
        <f>VLOOKUP(B49,'LSOA_Ward lookup'!B$2:J$400, 4, FALSE)</f>
        <v>Peverell</v>
      </c>
      <c r="D49">
        <f>VLOOKUP(B49,'Social Statistics'!D$2:BV$166, 8, FALSE)</f>
        <v>1500</v>
      </c>
      <c r="E49" s="52">
        <v>4.6280991735537187</v>
      </c>
      <c r="F49" s="47">
        <f>VLOOKUP(B49,'AGS provision'!$B$2:$H$167, 7, FALSE)</f>
        <v>0</v>
      </c>
      <c r="G49" s="3">
        <v>0</v>
      </c>
      <c r="H49" s="52">
        <f>VLOOKUP(B49,'Manmade surfaces'!$J$3:$M$167, 4, FALSE)</f>
        <v>46.307856609295712</v>
      </c>
      <c r="I49" s="9">
        <f>100*(VLOOKUP($A49,TES!$C$3:$AN$166, 11, FALSE))</f>
        <v>10.008100000000001</v>
      </c>
      <c r="J49" s="9">
        <f>VLOOKUP($A49,TES!$C$3:$AN$166, 23, FALSE)</f>
        <v>3.55</v>
      </c>
      <c r="K49" s="9">
        <f>VLOOKUP($A49,TES!$C$3:$AN$166, 27, FALSE)</f>
        <v>0.33351399999999998</v>
      </c>
      <c r="L49">
        <f>VLOOKUP($B49,IMD!$B$2:$F$166, 5, FALSE)</f>
        <v>9</v>
      </c>
      <c r="M49">
        <f>VLOOKUP($B49,IMD!$B$2:$F$166, 4, FALSE)</f>
        <v>30180</v>
      </c>
      <c r="N49" s="9">
        <f>VLOOKUP($A49,TES!$C$3:$AN$166, 28, FALSE)</f>
        <v>0.70441699999999996</v>
      </c>
      <c r="O49" s="9">
        <f>100*(VLOOKUP($A49,TES!$C$3:$AN$166, 33, FALSE))</f>
        <v>5.7332999999999998</v>
      </c>
      <c r="P49" s="51">
        <f t="shared" si="10"/>
        <v>0.95196476777504446</v>
      </c>
      <c r="Q49" s="9">
        <f t="shared" si="17"/>
        <v>1</v>
      </c>
      <c r="R49" s="9">
        <f t="shared" si="8"/>
        <v>0.45170784210660175</v>
      </c>
      <c r="S49" s="9">
        <f t="shared" si="18"/>
        <v>0.86129398360079601</v>
      </c>
      <c r="T49" s="9">
        <f t="shared" si="11"/>
        <v>0.89906347554630606</v>
      </c>
      <c r="U49" s="9">
        <f t="shared" si="12"/>
        <v>0.57179123032173174</v>
      </c>
      <c r="V49" s="9">
        <f t="shared" si="13"/>
        <v>5.9331040950296954E-2</v>
      </c>
      <c r="W49" s="9">
        <f t="shared" si="14"/>
        <v>0.60810476920502865</v>
      </c>
      <c r="X49" s="9">
        <f t="shared" si="15"/>
        <v>0.21574554416350095</v>
      </c>
      <c r="Y49" s="10" cm="1">
        <f t="array" ref="Y49">(0.1+(1-0.1)*(SUM(P49:X49/9)))*100</f>
        <v>66.190026536693068</v>
      </c>
      <c r="Z49" s="4" t="str">
        <f t="shared" si="16"/>
        <v>Highest</v>
      </c>
    </row>
    <row r="50" spans="1:26" x14ac:dyDescent="0.35">
      <c r="A50" t="s">
        <v>177</v>
      </c>
      <c r="B50" t="s">
        <v>178</v>
      </c>
      <c r="C50" t="str">
        <f>VLOOKUP(B50,'LSOA_Ward lookup'!B$2:J$400, 4, FALSE)</f>
        <v>St Peter and the Waterfront</v>
      </c>
      <c r="D50">
        <f>VLOOKUP(B50,'Social Statistics'!D$2:BV$166, 8, FALSE)</f>
        <v>2514</v>
      </c>
      <c r="E50" s="52">
        <v>4.71976401179941</v>
      </c>
      <c r="F50" s="47">
        <f>VLOOKUP(B50,'AGS provision'!$B$2:$H$167, 7, FALSE)</f>
        <v>0.13857703420843276</v>
      </c>
      <c r="G50" s="3">
        <v>0.13910606666666667</v>
      </c>
      <c r="H50" s="52">
        <f>VLOOKUP(B50,'Manmade surfaces'!$J$3:$M$167, 4, FALSE)</f>
        <v>84.228777847638113</v>
      </c>
      <c r="I50" s="9">
        <f>100*(VLOOKUP($A50,TES!$C$3:$AN$166, 11, FALSE))</f>
        <v>7.7911999999999999</v>
      </c>
      <c r="J50" s="9">
        <f>VLOOKUP($A50,TES!$C$3:$AN$166, 23, FALSE)</f>
        <v>2.97</v>
      </c>
      <c r="K50" s="9">
        <f>VLOOKUP($A50,TES!$C$3:$AN$166, 27, FALSE)</f>
        <v>0.31873600000000002</v>
      </c>
      <c r="L50">
        <f>VLOOKUP($B50,IMD!$B$2:$F$166, 5, FALSE)</f>
        <v>1</v>
      </c>
      <c r="M50">
        <f>VLOOKUP($B50,IMD!$B$2:$F$166, 4, FALSE)</f>
        <v>3334</v>
      </c>
      <c r="N50" s="9">
        <f>VLOOKUP($A50,TES!$C$3:$AN$166, 28, FALSE)</f>
        <v>0.352719</v>
      </c>
      <c r="O50" s="9">
        <f>100*(VLOOKUP($A50,TES!$C$3:$AN$166, 33, FALSE))</f>
        <v>23.012699999999999</v>
      </c>
      <c r="P50" s="51">
        <f t="shared" si="10"/>
        <v>0.95101337463784563</v>
      </c>
      <c r="Q50" s="9">
        <f t="shared" si="17"/>
        <v>0.99860893933333328</v>
      </c>
      <c r="R50" s="9">
        <f t="shared" si="8"/>
        <v>0.9687047575134744</v>
      </c>
      <c r="S50" s="9">
        <f t="shared" si="18"/>
        <v>0.91091914785026273</v>
      </c>
      <c r="T50" s="9">
        <f t="shared" si="11"/>
        <v>0.83870967741935498</v>
      </c>
      <c r="U50" s="9">
        <f t="shared" si="12"/>
        <v>0.51233701184015201</v>
      </c>
      <c r="V50" s="9">
        <f t="shared" si="13"/>
        <v>0.8985307908721476</v>
      </c>
      <c r="W50" s="9">
        <f t="shared" si="14"/>
        <v>0.26599008571884369</v>
      </c>
      <c r="X50" s="9">
        <f t="shared" si="15"/>
        <v>1</v>
      </c>
      <c r="Y50" s="10" cm="1">
        <f t="array" ref="Y50">(0.1+(1-0.1)*(SUM(P50:X50/9)))*100</f>
        <v>83.448137851854156</v>
      </c>
      <c r="Z50" s="4" t="str">
        <f t="shared" si="16"/>
        <v>Highest</v>
      </c>
    </row>
    <row r="51" spans="1:26" x14ac:dyDescent="0.35">
      <c r="A51" t="s">
        <v>179</v>
      </c>
      <c r="B51" t="s">
        <v>180</v>
      </c>
      <c r="C51" t="str">
        <f>VLOOKUP(B51,'LSOA_Ward lookup'!B$2:J$400, 4, FALSE)</f>
        <v>Devonport</v>
      </c>
      <c r="D51">
        <f>VLOOKUP(B51,'Social Statistics'!D$2:BV$166, 8, FALSE)</f>
        <v>1411</v>
      </c>
      <c r="E51" s="52">
        <v>5.2910052910052912</v>
      </c>
      <c r="F51" s="47">
        <f>VLOOKUP(B51,'AGS provision'!$B$2:$H$167, 7, FALSE)</f>
        <v>0.70136920623671151</v>
      </c>
      <c r="G51" s="3">
        <v>0.70201403333333334</v>
      </c>
      <c r="H51" s="52">
        <f>VLOOKUP(B51,'Manmade surfaces'!$J$3:$M$167, 4, FALSE)</f>
        <v>78.062085080371162</v>
      </c>
      <c r="I51" s="9">
        <f>100*(VLOOKUP($A51,TES!$C$3:$AN$166, 11, FALSE))</f>
        <v>6.3618999999999994</v>
      </c>
      <c r="J51" s="9">
        <f>VLOOKUP($A51,TES!$C$3:$AN$166, 23, FALSE)</f>
        <v>4</v>
      </c>
      <c r="K51" s="9">
        <f>VLOOKUP($A51,TES!$C$3:$AN$166, 27, FALSE)</f>
        <v>0.325156</v>
      </c>
      <c r="L51">
        <f>VLOOKUP($B51,IMD!$B$2:$F$166, 5, FALSE)</f>
        <v>1</v>
      </c>
      <c r="M51">
        <f>VLOOKUP($B51,IMD!$B$2:$F$166, 4, FALSE)</f>
        <v>1267</v>
      </c>
      <c r="N51" s="9">
        <f>VLOOKUP($A51,TES!$C$3:$AN$166, 28, FALSE)</f>
        <v>0.579955</v>
      </c>
      <c r="O51" s="9">
        <f>100*(VLOOKUP($A51,TES!$C$3:$AN$166, 33, FALSE))</f>
        <v>8.5754999999999999</v>
      </c>
      <c r="P51" s="51">
        <f t="shared" si="10"/>
        <v>0.94508443783806106</v>
      </c>
      <c r="Q51" s="9">
        <f t="shared" si="17"/>
        <v>0.99297985966666669</v>
      </c>
      <c r="R51" s="9">
        <f t="shared" si="8"/>
        <v>0.88463082062516663</v>
      </c>
      <c r="S51" s="9">
        <f t="shared" si="18"/>
        <v>0.94291393663720058</v>
      </c>
      <c r="T51" s="9">
        <f t="shared" si="11"/>
        <v>0.94588969823100943</v>
      </c>
      <c r="U51" s="9">
        <f t="shared" si="12"/>
        <v>0.53816568166365597</v>
      </c>
      <c r="V51" s="9">
        <f t="shared" si="13"/>
        <v>0.96314473272897783</v>
      </c>
      <c r="W51" s="9">
        <f t="shared" si="14"/>
        <v>0.48703419804438075</v>
      </c>
      <c r="X51" s="9">
        <f t="shared" si="15"/>
        <v>0.34474354261127682</v>
      </c>
      <c r="Y51" s="10" cm="1">
        <f t="array" ref="Y51">(0.1+(1-0.1)*(SUM(P51:X51/9)))*100</f>
        <v>80.44586908046395</v>
      </c>
      <c r="Z51" s="4" t="str">
        <f t="shared" si="16"/>
        <v>Highest</v>
      </c>
    </row>
    <row r="52" spans="1:26" x14ac:dyDescent="0.35">
      <c r="A52" t="s">
        <v>182</v>
      </c>
      <c r="B52" t="s">
        <v>183</v>
      </c>
      <c r="C52" t="str">
        <f>VLOOKUP(B52,'LSOA_Ward lookup'!B$2:J$400, 4, FALSE)</f>
        <v>Ham</v>
      </c>
      <c r="D52">
        <f>VLOOKUP(B52,'Social Statistics'!D$2:BV$166, 8, FALSE)</f>
        <v>1506</v>
      </c>
      <c r="E52" s="52">
        <v>5.3008595988538678</v>
      </c>
      <c r="F52" s="47">
        <f>VLOOKUP(B52,'AGS provision'!$B$2:$H$167, 7, FALSE)</f>
        <v>90.31138737848606</v>
      </c>
      <c r="G52" s="3">
        <v>90.27126849966821</v>
      </c>
      <c r="H52" s="52">
        <f>VLOOKUP(B52,'Manmade surfaces'!$J$3:$M$167, 4, FALSE)</f>
        <v>37.846397363781861</v>
      </c>
      <c r="I52" s="9">
        <f>100*(VLOOKUP($A52,TES!$C$3:$AN$166, 11, FALSE))</f>
        <v>37.7408</v>
      </c>
      <c r="J52" s="9">
        <f>VLOOKUP($A52,TES!$C$3:$AN$166, 23, FALSE)</f>
        <v>-1.64</v>
      </c>
      <c r="K52" s="9">
        <f>VLOOKUP($A52,TES!$C$3:$AN$166, 27, FALSE)</f>
        <v>0.30352800000000002</v>
      </c>
      <c r="L52">
        <f>VLOOKUP($B52,IMD!$B$2:$F$166, 5, FALSE)</f>
        <v>2</v>
      </c>
      <c r="M52">
        <f>VLOOKUP($B52,IMD!$B$2:$F$166, 4, FALSE)</f>
        <v>4757</v>
      </c>
      <c r="N52" s="9">
        <f>VLOOKUP($A52,TES!$C$3:$AN$166, 28, FALSE)</f>
        <v>0.73569799999999996</v>
      </c>
      <c r="O52" s="9">
        <f>100*(VLOOKUP($A52,TES!$C$3:$AN$166, 33, FALSE))</f>
        <v>3.5193000000000003</v>
      </c>
      <c r="P52" s="51">
        <f t="shared" si="10"/>
        <v>0.9449821595704242</v>
      </c>
      <c r="Q52" s="9">
        <f t="shared" si="17"/>
        <v>9.7287315003317887E-2</v>
      </c>
      <c r="R52" s="9">
        <f t="shared" si="8"/>
        <v>0.33634808324746163</v>
      </c>
      <c r="S52" s="9">
        <f t="shared" si="18"/>
        <v>0.24049927360883216</v>
      </c>
      <c r="T52" s="9">
        <f t="shared" si="11"/>
        <v>0.35900104058272636</v>
      </c>
      <c r="U52" s="9">
        <f t="shared" si="12"/>
        <v>0.45115283572241832</v>
      </c>
      <c r="V52" s="9">
        <f t="shared" si="13"/>
        <v>0.85404814004376362</v>
      </c>
      <c r="W52" s="9">
        <f t="shared" si="14"/>
        <v>0.63853340233382483</v>
      </c>
      <c r="X52" s="9">
        <f t="shared" si="15"/>
        <v>0.11525945290905876</v>
      </c>
      <c r="Y52" s="10" cm="1">
        <f t="array" ref="Y52">(0.1+(1-0.1)*(SUM(P52:X52/9)))*100</f>
        <v>50.371117030218272</v>
      </c>
      <c r="Z52" s="4" t="str">
        <f t="shared" si="16"/>
        <v>Low</v>
      </c>
    </row>
    <row r="53" spans="1:26" x14ac:dyDescent="0.35">
      <c r="A53" t="s">
        <v>184</v>
      </c>
      <c r="B53" t="s">
        <v>185</v>
      </c>
      <c r="C53" t="str">
        <f>VLOOKUP(B53,'LSOA_Ward lookup'!B$2:J$400, 4, FALSE)</f>
        <v>Compton</v>
      </c>
      <c r="D53">
        <f>VLOOKUP(B53,'Social Statistics'!D$2:BV$166, 8, FALSE)</f>
        <v>1516</v>
      </c>
      <c r="E53" s="52">
        <v>5.7441253263707575</v>
      </c>
      <c r="F53" s="47">
        <f>VLOOKUP(B53,'AGS provision'!$B$2:$H$167, 7, FALSE)</f>
        <v>0.10080507453825857</v>
      </c>
      <c r="G53" s="3">
        <v>0.10082916094986807</v>
      </c>
      <c r="H53" s="52">
        <f>VLOOKUP(B53,'Manmade surfaces'!$J$3:$M$167, 4, FALSE)</f>
        <v>50.222501247174542</v>
      </c>
      <c r="I53" s="9">
        <f>100*(VLOOKUP($A53,TES!$C$3:$AN$166, 11, FALSE))</f>
        <v>18.273500000000002</v>
      </c>
      <c r="J53" s="9">
        <f>VLOOKUP($A53,TES!$C$3:$AN$166, 23, FALSE)</f>
        <v>2.2400000000000002</v>
      </c>
      <c r="K53" s="9">
        <f>VLOOKUP($A53,TES!$C$3:$AN$166, 27, FALSE)</f>
        <v>0.34090900000000002</v>
      </c>
      <c r="L53">
        <f>VLOOKUP($B53,IMD!$B$2:$F$166, 5, FALSE)</f>
        <v>5</v>
      </c>
      <c r="M53">
        <f>VLOOKUP($B53,IMD!$B$2:$F$166, 4, FALSE)</f>
        <v>15464</v>
      </c>
      <c r="N53" s="9">
        <f>VLOOKUP($A53,TES!$C$3:$AN$166, 28, FALSE)</f>
        <v>0.50049399999999999</v>
      </c>
      <c r="O53" s="9">
        <f>100*(VLOOKUP($A53,TES!$C$3:$AN$166, 33, FALSE))</f>
        <v>7.9156000000000004</v>
      </c>
      <c r="P53" s="51">
        <f t="shared" si="10"/>
        <v>0.94038148630043283</v>
      </c>
      <c r="Q53" s="9">
        <f t="shared" si="17"/>
        <v>0.99899170839050133</v>
      </c>
      <c r="R53" s="9">
        <f t="shared" si="8"/>
        <v>0.50507835992648675</v>
      </c>
      <c r="S53" s="9">
        <f t="shared" si="18"/>
        <v>0.676273534961912</v>
      </c>
      <c r="T53" s="9">
        <f t="shared" si="11"/>
        <v>0.76274713839750263</v>
      </c>
      <c r="U53" s="9">
        <f t="shared" si="12"/>
        <v>0.60154247850628217</v>
      </c>
      <c r="V53" s="9">
        <f t="shared" si="13"/>
        <v>0.51934979681150362</v>
      </c>
      <c r="W53" s="9">
        <f t="shared" si="14"/>
        <v>0.40973840772286696</v>
      </c>
      <c r="X53" s="9">
        <f t="shared" si="15"/>
        <v>0.31479287792346905</v>
      </c>
      <c r="Y53" s="10" cm="1">
        <f t="array" ref="Y53">(0.1+(1-0.1)*(SUM(P53:X53/9)))*100</f>
        <v>67.288957889409573</v>
      </c>
      <c r="Z53" s="4" t="str">
        <f t="shared" si="16"/>
        <v>Highest</v>
      </c>
    </row>
    <row r="54" spans="1:26" x14ac:dyDescent="0.35">
      <c r="A54" t="s">
        <v>186</v>
      </c>
      <c r="B54" t="s">
        <v>187</v>
      </c>
      <c r="C54" t="str">
        <f>VLOOKUP(B54,'LSOA_Ward lookup'!B$2:J$400, 4, FALSE)</f>
        <v>Plympton Erle</v>
      </c>
      <c r="D54">
        <f>VLOOKUP(B54,'Social Statistics'!D$2:BV$166, 8, FALSE)</f>
        <v>1378</v>
      </c>
      <c r="E54" s="52">
        <v>5.8724832214765099</v>
      </c>
      <c r="F54" s="47">
        <f>VLOOKUP(B54,'AGS provision'!$B$2:$H$167, 7, FALSE)</f>
        <v>2.8883454281567491E-2</v>
      </c>
      <c r="G54" s="3">
        <v>2.8828957277335265E-2</v>
      </c>
      <c r="H54" s="52">
        <f>VLOOKUP(B54,'Manmade surfaces'!$J$3:$M$167, 4, FALSE)</f>
        <v>28.098404793856179</v>
      </c>
      <c r="I54" s="9">
        <f>100*(VLOOKUP($A54,TES!$C$3:$AN$166, 11, FALSE))</f>
        <v>20.189299999999999</v>
      </c>
      <c r="J54" s="9">
        <f>VLOOKUP($A54,TES!$C$3:$AN$166, 23, FALSE)</f>
        <v>-0.25</v>
      </c>
      <c r="K54" s="9">
        <f>VLOOKUP($A54,TES!$C$3:$AN$166, 27, FALSE)</f>
        <v>0.25384699999999999</v>
      </c>
      <c r="L54">
        <f>VLOOKUP($B54,IMD!$B$2:$F$166, 5, FALSE)</f>
        <v>6</v>
      </c>
      <c r="M54">
        <f>VLOOKUP($B54,IMD!$B$2:$F$166, 4, FALSE)</f>
        <v>19563</v>
      </c>
      <c r="N54" s="9">
        <f>VLOOKUP($A54,TES!$C$3:$AN$166, 28, FALSE)</f>
        <v>0.76051000000000002</v>
      </c>
      <c r="O54" s="9">
        <f>100*(VLOOKUP($A54,TES!$C$3:$AN$166, 33, FALSE))</f>
        <v>2.0334000000000003</v>
      </c>
      <c r="P54" s="51">
        <f t="shared" si="10"/>
        <v>0.93904925441254594</v>
      </c>
      <c r="Q54" s="9">
        <f t="shared" si="17"/>
        <v>0.99971171042722662</v>
      </c>
      <c r="R54" s="9">
        <f t="shared" si="8"/>
        <v>0.20344830324515001</v>
      </c>
      <c r="S54" s="9">
        <f t="shared" si="18"/>
        <v>0.63338847489193673</v>
      </c>
      <c r="T54" s="9">
        <f t="shared" si="11"/>
        <v>0.50364203954214359</v>
      </c>
      <c r="U54" s="9">
        <f t="shared" si="12"/>
        <v>0.25127835822997163</v>
      </c>
      <c r="V54" s="9">
        <f t="shared" si="13"/>
        <v>0.39121600500156295</v>
      </c>
      <c r="W54" s="9">
        <f t="shared" si="14"/>
        <v>0.66266930736217078</v>
      </c>
      <c r="X54" s="9">
        <f t="shared" si="15"/>
        <v>4.7819397355772522E-2</v>
      </c>
      <c r="Y54" s="10" cm="1">
        <f t="array" ref="Y54">(0.1+(1-0.1)*(SUM(P54:X54/9)))*100</f>
        <v>56.322228504684816</v>
      </c>
      <c r="Z54" s="4" t="str">
        <f t="shared" si="16"/>
        <v>Moderate</v>
      </c>
    </row>
    <row r="55" spans="1:26" x14ac:dyDescent="0.35">
      <c r="A55" t="s">
        <v>189</v>
      </c>
      <c r="B55" t="s">
        <v>190</v>
      </c>
      <c r="C55" t="str">
        <f>VLOOKUP(B55,'LSOA_Ward lookup'!B$2:J$400, 4, FALSE)</f>
        <v>Moor View</v>
      </c>
      <c r="D55">
        <f>VLOOKUP(B55,'Social Statistics'!D$2:BV$166, 8, FALSE)</f>
        <v>1526</v>
      </c>
      <c r="E55" s="52">
        <v>6.2318840579710146</v>
      </c>
      <c r="F55" s="47">
        <f>VLOOKUP(B55,'AGS provision'!$B$2:$H$167, 7, FALSE)</f>
        <v>0.17939890629095673</v>
      </c>
      <c r="G55" s="3">
        <v>0.17956138098360655</v>
      </c>
      <c r="H55" s="52">
        <f>VLOOKUP(B55,'Manmade surfaces'!$J$3:$M$167, 4, FALSE)</f>
        <v>49.747762762470472</v>
      </c>
      <c r="I55" s="9">
        <f>100*(VLOOKUP($A55,TES!$C$3:$AN$166, 11, FALSE))</f>
        <v>17.3492</v>
      </c>
      <c r="J55" s="9">
        <f>VLOOKUP($A55,TES!$C$3:$AN$166, 23, FALSE)</f>
        <v>1.63</v>
      </c>
      <c r="K55" s="9">
        <f>VLOOKUP($A55,TES!$C$3:$AN$166, 27, FALSE)</f>
        <v>0.25713799999999998</v>
      </c>
      <c r="L55">
        <f>VLOOKUP($B55,IMD!$B$2:$F$166, 5, FALSE)</f>
        <v>4</v>
      </c>
      <c r="M55">
        <f>VLOOKUP($B55,IMD!$B$2:$F$166, 4, FALSE)</f>
        <v>11622</v>
      </c>
      <c r="N55" s="9">
        <f>VLOOKUP($A55,TES!$C$3:$AN$166, 28, FALSE)</f>
        <v>0.84115499999999999</v>
      </c>
      <c r="O55" s="9">
        <f>100*(VLOOKUP($A55,TES!$C$3:$AN$166, 33, FALSE))</f>
        <v>4.4474</v>
      </c>
      <c r="P55" s="51">
        <f t="shared" si="10"/>
        <v>0.93531901830578579</v>
      </c>
      <c r="Q55" s="9">
        <f t="shared" si="17"/>
        <v>0.99820438619016394</v>
      </c>
      <c r="R55" s="9">
        <f t="shared" si="8"/>
        <v>0.49860598730994893</v>
      </c>
      <c r="S55" s="9">
        <f t="shared" si="18"/>
        <v>0.69696393115289135</v>
      </c>
      <c r="T55" s="9">
        <f t="shared" si="11"/>
        <v>0.6992715920915713</v>
      </c>
      <c r="U55" s="9">
        <f t="shared" si="12"/>
        <v>0.26451856888248748</v>
      </c>
      <c r="V55" s="9">
        <f t="shared" si="13"/>
        <v>0.63944982807127226</v>
      </c>
      <c r="W55" s="9">
        <f t="shared" si="14"/>
        <v>0.74111683521204019</v>
      </c>
      <c r="X55" s="9">
        <f t="shared" si="15"/>
        <v>0.15738282296020953</v>
      </c>
      <c r="Y55" s="10" cm="1">
        <f t="array" ref="Y55">(0.1+(1-0.1)*(SUM(P55:X55/9)))*100</f>
        <v>66.308329701763697</v>
      </c>
      <c r="Z55" s="4" t="str">
        <f t="shared" si="16"/>
        <v>Highest</v>
      </c>
    </row>
    <row r="56" spans="1:26" x14ac:dyDescent="0.35">
      <c r="A56" t="s">
        <v>191</v>
      </c>
      <c r="B56" t="s">
        <v>192</v>
      </c>
      <c r="C56" t="str">
        <f>VLOOKUP(B56,'LSOA_Ward lookup'!B$2:J$400, 4, FALSE)</f>
        <v>Drake</v>
      </c>
      <c r="D56">
        <f>VLOOKUP(B56,'Social Statistics'!D$2:BV$166, 8, FALSE)</f>
        <v>1652</v>
      </c>
      <c r="E56" s="52">
        <v>6.5101387406616862</v>
      </c>
      <c r="F56" s="47">
        <f>VLOOKUP(B56,'AGS provision'!$B$2:$H$167, 7, FALSE)</f>
        <v>0</v>
      </c>
      <c r="G56" s="3">
        <v>0</v>
      </c>
      <c r="H56" s="52">
        <f>VLOOKUP(B56,'Manmade surfaces'!$J$3:$M$167, 4, FALSE)</f>
        <v>62.355171719983538</v>
      </c>
      <c r="I56" s="9">
        <f>100*(VLOOKUP($A56,TES!$C$3:$AN$166, 11, FALSE))</f>
        <v>7.043099999999999</v>
      </c>
      <c r="J56" s="9">
        <f>VLOOKUP($A56,TES!$C$3:$AN$166, 23, FALSE)</f>
        <v>4.41</v>
      </c>
      <c r="K56" s="9">
        <f>VLOOKUP($A56,TES!$C$3:$AN$166, 27, FALSE)</f>
        <v>0.339586</v>
      </c>
      <c r="L56">
        <f>VLOOKUP($B56,IMD!$B$2:$F$166, 5, FALSE)</f>
        <v>6</v>
      </c>
      <c r="M56">
        <f>VLOOKUP($B56,IMD!$B$2:$F$166, 4, FALSE)</f>
        <v>20108</v>
      </c>
      <c r="N56" s="9">
        <f>VLOOKUP($A56,TES!$C$3:$AN$166, 28, FALSE)</f>
        <v>0.24623500000000001</v>
      </c>
      <c r="O56" s="9">
        <f>100*(VLOOKUP($A56,TES!$C$3:$AN$166, 33, FALSE))</f>
        <v>14.3117</v>
      </c>
      <c r="P56" s="51">
        <f t="shared" si="10"/>
        <v>0.93243100147652136</v>
      </c>
      <c r="Q56" s="9">
        <f t="shared" si="17"/>
        <v>1</v>
      </c>
      <c r="R56" s="9">
        <f t="shared" si="8"/>
        <v>0.67048977413411481</v>
      </c>
      <c r="S56" s="9">
        <f t="shared" si="18"/>
        <v>0.92766531834736499</v>
      </c>
      <c r="T56" s="9">
        <f t="shared" si="11"/>
        <v>0.98855359001040588</v>
      </c>
      <c r="U56" s="9">
        <f t="shared" si="12"/>
        <v>0.59621984140713946</v>
      </c>
      <c r="V56" s="9">
        <f t="shared" si="13"/>
        <v>0.37417943107221008</v>
      </c>
      <c r="W56" s="9">
        <f t="shared" si="14"/>
        <v>0.16240763726493465</v>
      </c>
      <c r="X56" s="9">
        <f t="shared" si="15"/>
        <v>0.60509056910347714</v>
      </c>
      <c r="Y56" s="10" cm="1">
        <f t="array" ref="Y56">(0.1+(1-0.1)*(SUM(P56:X56/9)))*100</f>
        <v>72.570371628161681</v>
      </c>
      <c r="Z56" s="4" t="str">
        <f t="shared" si="16"/>
        <v>Highest</v>
      </c>
    </row>
    <row r="57" spans="1:26" x14ac:dyDescent="0.35">
      <c r="A57" t="s">
        <v>193</v>
      </c>
      <c r="B57" t="s">
        <v>194</v>
      </c>
      <c r="C57" t="str">
        <f>VLOOKUP(B57,'LSOA_Ward lookup'!B$2:J$400, 4, FALSE)</f>
        <v>St Budeaux</v>
      </c>
      <c r="D57">
        <f>VLOOKUP(B57,'Social Statistics'!D$2:BV$166, 8, FALSE)</f>
        <v>1490</v>
      </c>
      <c r="E57" s="52">
        <v>6.5217391304347823</v>
      </c>
      <c r="F57" s="47">
        <f>VLOOKUP(B57,'AGS provision'!$B$2:$H$167, 7, FALSE)</f>
        <v>51.482952546308724</v>
      </c>
      <c r="G57" s="3">
        <v>51.528500364674279</v>
      </c>
      <c r="H57" s="52">
        <f>VLOOKUP(B57,'Manmade surfaces'!$J$3:$M$167, 4, FALSE)</f>
        <v>32.760969259013777</v>
      </c>
      <c r="I57" s="9">
        <f>100*(VLOOKUP($A57,TES!$C$3:$AN$166, 11, FALSE))</f>
        <v>41.618100000000005</v>
      </c>
      <c r="J57" s="9">
        <f>VLOOKUP($A57,TES!$C$3:$AN$166, 23, FALSE)</f>
        <v>-1.88</v>
      </c>
      <c r="K57" s="9">
        <f>VLOOKUP($A57,TES!$C$3:$AN$166, 27, FALSE)</f>
        <v>0.27297399999999999</v>
      </c>
      <c r="L57">
        <f>VLOOKUP($B57,IMD!$B$2:$F$166, 5, FALSE)</f>
        <v>3</v>
      </c>
      <c r="M57">
        <f>VLOOKUP($B57,IMD!$B$2:$F$166, 4, FALSE)</f>
        <v>7932</v>
      </c>
      <c r="N57" s="9">
        <f>VLOOKUP($A57,TES!$C$3:$AN$166, 28, FALSE)</f>
        <v>0.61020600000000003</v>
      </c>
      <c r="O57" s="9">
        <f>100*(VLOOKUP($A57,TES!$C$3:$AN$166, 33, FALSE))</f>
        <v>3.7559</v>
      </c>
      <c r="P57" s="51">
        <f t="shared" si="10"/>
        <v>0.93231060055256654</v>
      </c>
      <c r="Q57" s="9">
        <f t="shared" si="17"/>
        <v>0.48471499635325721</v>
      </c>
      <c r="R57" s="9">
        <f t="shared" si="8"/>
        <v>0.26701562618072389</v>
      </c>
      <c r="S57" s="9">
        <f t="shared" si="18"/>
        <v>0.15370616190128683</v>
      </c>
      <c r="T57" s="9">
        <f t="shared" si="11"/>
        <v>0.33402705515088449</v>
      </c>
      <c r="U57" s="9">
        <f t="shared" si="12"/>
        <v>0.32822928778046428</v>
      </c>
      <c r="V57" s="9">
        <f t="shared" si="13"/>
        <v>0.7547983744920288</v>
      </c>
      <c r="W57" s="9">
        <f t="shared" si="14"/>
        <v>0.51646089734361078</v>
      </c>
      <c r="X57" s="9">
        <f t="shared" si="15"/>
        <v>0.12599793944510257</v>
      </c>
      <c r="Y57" s="10" cm="1">
        <f t="array" ref="Y57">(0.1+(1-0.1)*(SUM(P57:X57/9)))*100</f>
        <v>48.972609391999256</v>
      </c>
      <c r="Z57" s="4" t="str">
        <f t="shared" si="16"/>
        <v>Low</v>
      </c>
    </row>
    <row r="58" spans="1:26" x14ac:dyDescent="0.35">
      <c r="A58" t="s">
        <v>195</v>
      </c>
      <c r="B58" t="s">
        <v>196</v>
      </c>
      <c r="C58" t="str">
        <f>VLOOKUP(B58,'LSOA_Ward lookup'!B$2:J$400, 4, FALSE)</f>
        <v>St Budeaux</v>
      </c>
      <c r="D58">
        <f>VLOOKUP(B58,'Social Statistics'!D$2:BV$166, 8, FALSE)</f>
        <v>1488</v>
      </c>
      <c r="E58" s="52">
        <v>6.8535825545171329</v>
      </c>
      <c r="F58" s="47">
        <f>VLOOKUP(B58,'AGS provision'!$B$2:$H$167, 7, FALSE)</f>
        <v>5.3931713602150539</v>
      </c>
      <c r="G58" s="3">
        <v>5.4051905037037038</v>
      </c>
      <c r="H58" s="52">
        <f>VLOOKUP(B58,'Manmade surfaces'!$J$3:$M$167, 4, FALSE)</f>
        <v>42.558614686506829</v>
      </c>
      <c r="I58" s="9">
        <f>100*(VLOOKUP($A58,TES!$C$3:$AN$166, 11, FALSE))</f>
        <v>11.6472</v>
      </c>
      <c r="J58" s="9">
        <f>VLOOKUP($A58,TES!$C$3:$AN$166, 23, FALSE)</f>
        <v>1.85</v>
      </c>
      <c r="K58" s="9">
        <f>VLOOKUP($A58,TES!$C$3:$AN$166, 27, FALSE)</f>
        <v>0.26720699999999997</v>
      </c>
      <c r="L58">
        <f>VLOOKUP($B58,IMD!$B$2:$F$166, 5, FALSE)</f>
        <v>1</v>
      </c>
      <c r="M58">
        <f>VLOOKUP($B58,IMD!$B$2:$F$166, 4, FALSE)</f>
        <v>706</v>
      </c>
      <c r="N58" s="9">
        <f>VLOOKUP($A58,TES!$C$3:$AN$166, 28, FALSE)</f>
        <v>0.72843800000000003</v>
      </c>
      <c r="O58" s="9">
        <f>100*(VLOOKUP($A58,TES!$C$3:$AN$166, 33, FALSE))</f>
        <v>3.6962000000000002</v>
      </c>
      <c r="P58" s="51">
        <f t="shared" si="10"/>
        <v>0.92886638396593701</v>
      </c>
      <c r="Q58" s="9">
        <f t="shared" si="17"/>
        <v>0.94594809496296295</v>
      </c>
      <c r="R58" s="9">
        <f t="shared" si="8"/>
        <v>0.40059235108218821</v>
      </c>
      <c r="S58" s="9">
        <f t="shared" si="18"/>
        <v>0.82460283527597267</v>
      </c>
      <c r="T58" s="9">
        <f t="shared" si="11"/>
        <v>0.72216441207075965</v>
      </c>
      <c r="U58" s="9">
        <f t="shared" si="12"/>
        <v>0.30502773966953772</v>
      </c>
      <c r="V58" s="9">
        <f t="shared" si="13"/>
        <v>0.98068146295717407</v>
      </c>
      <c r="W58" s="9">
        <f t="shared" si="14"/>
        <v>0.63147122796231947</v>
      </c>
      <c r="X58" s="9">
        <f t="shared" si="15"/>
        <v>0.12328835514162913</v>
      </c>
      <c r="Y58" s="10" cm="1">
        <f t="array" ref="Y58">(0.1+(1-0.1)*(SUM(P58:X58/9)))*100</f>
        <v>68.626428630884803</v>
      </c>
      <c r="Z58" s="4" t="str">
        <f t="shared" si="16"/>
        <v>Highest</v>
      </c>
    </row>
    <row r="59" spans="1:26" x14ac:dyDescent="0.35">
      <c r="A59" t="s">
        <v>197</v>
      </c>
      <c r="B59" t="s">
        <v>198</v>
      </c>
      <c r="C59" t="str">
        <f>VLOOKUP(B59,'LSOA_Ward lookup'!B$2:J$400, 4, FALSE)</f>
        <v>Devonport</v>
      </c>
      <c r="D59">
        <f>VLOOKUP(B59,'Social Statistics'!D$2:BV$166, 8, FALSE)</f>
        <v>2379</v>
      </c>
      <c r="E59" s="52">
        <v>7.0990359333917619</v>
      </c>
      <c r="F59" s="47">
        <f>VLOOKUP(B59,'AGS provision'!$B$2:$H$167, 7, FALSE)</f>
        <v>0.50776527952921402</v>
      </c>
      <c r="G59" s="3">
        <v>0.50851393939393941</v>
      </c>
      <c r="H59" s="52">
        <f>VLOOKUP(B59,'Manmade surfaces'!$J$3:$M$167, 4, FALSE)</f>
        <v>75.797943830280872</v>
      </c>
      <c r="I59" s="9">
        <f>100*(VLOOKUP($A59,TES!$C$3:$AN$166, 11, FALSE))</f>
        <v>8.8608999999999991</v>
      </c>
      <c r="J59" s="9">
        <f>VLOOKUP($A59,TES!$C$3:$AN$166, 23, FALSE)</f>
        <v>2.92</v>
      </c>
      <c r="K59" s="9">
        <f>VLOOKUP($A59,TES!$C$3:$AN$166, 27, FALSE)</f>
        <v>0.39796100000000001</v>
      </c>
      <c r="L59">
        <f>VLOOKUP($B59,IMD!$B$2:$F$166, 5, FALSE)</f>
        <v>3</v>
      </c>
      <c r="M59">
        <f>VLOOKUP($B59,IMD!$B$2:$F$166, 4, FALSE)</f>
        <v>6828</v>
      </c>
      <c r="N59" s="9">
        <f>VLOOKUP($A59,TES!$C$3:$AN$166, 28, FALSE)</f>
        <v>0.483489</v>
      </c>
      <c r="O59" s="9">
        <f>100*(VLOOKUP($A59,TES!$C$3:$AN$166, 33, FALSE))</f>
        <v>9.7561</v>
      </c>
      <c r="P59" s="51">
        <f t="shared" si="10"/>
        <v>0.92631881322198739</v>
      </c>
      <c r="Q59" s="9">
        <f t="shared" si="17"/>
        <v>0.9949148606060606</v>
      </c>
      <c r="R59" s="9">
        <f t="shared" si="8"/>
        <v>0.85376252934645769</v>
      </c>
      <c r="S59" s="9">
        <f t="shared" si="18"/>
        <v>0.88697398198908062</v>
      </c>
      <c r="T59" s="9">
        <f t="shared" si="11"/>
        <v>0.83350676378772115</v>
      </c>
      <c r="U59" s="9">
        <f t="shared" si="12"/>
        <v>0.83107164840823777</v>
      </c>
      <c r="V59" s="9">
        <f t="shared" si="13"/>
        <v>0.78930915911222255</v>
      </c>
      <c r="W59" s="9">
        <f t="shared" si="14"/>
        <v>0.39319677202211639</v>
      </c>
      <c r="X59" s="9">
        <f t="shared" si="15"/>
        <v>0.39832704727929602</v>
      </c>
      <c r="Y59" s="10" cm="1">
        <f t="array" ref="Y59">(0.1+(1-0.1)*(SUM(P59:X59/9)))*100</f>
        <v>79.073815757731808</v>
      </c>
      <c r="Z59" s="4" t="str">
        <f t="shared" si="16"/>
        <v>Highest</v>
      </c>
    </row>
    <row r="60" spans="1:26" x14ac:dyDescent="0.35">
      <c r="A60" t="s">
        <v>199</v>
      </c>
      <c r="B60" t="s">
        <v>200</v>
      </c>
      <c r="C60" t="str">
        <f>VLOOKUP(B60,'LSOA_Ward lookup'!B$2:J$400, 4, FALSE)</f>
        <v>Drake</v>
      </c>
      <c r="D60">
        <f>VLOOKUP(B60,'Social Statistics'!D$2:BV$166, 8, FALSE)</f>
        <v>2740</v>
      </c>
      <c r="E60" s="52">
        <v>7.5921908893709329</v>
      </c>
      <c r="F60" s="47">
        <f>VLOOKUP(B60,'AGS provision'!$B$2:$H$167, 7, FALSE)</f>
        <v>1.0979558277372263</v>
      </c>
      <c r="G60" s="3">
        <v>1.1002169941499087</v>
      </c>
      <c r="H60" s="52">
        <f>VLOOKUP(B60,'Manmade surfaces'!$J$3:$M$167, 4, FALSE)</f>
        <v>81.384965294671403</v>
      </c>
      <c r="I60" s="9">
        <f>100*(VLOOKUP($A60,TES!$C$3:$AN$166, 11, FALSE))</f>
        <v>5.8525</v>
      </c>
      <c r="J60" s="9">
        <f>VLOOKUP($A60,TES!$C$3:$AN$166, 23, FALSE)</f>
        <v>3.59</v>
      </c>
      <c r="K60" s="9">
        <f>VLOOKUP($A60,TES!$C$3:$AN$166, 27, FALSE)</f>
        <v>0.37175200000000003</v>
      </c>
      <c r="L60">
        <f>VLOOKUP($B60,IMD!$B$2:$F$166, 5, FALSE)</f>
        <v>5</v>
      </c>
      <c r="M60">
        <f>VLOOKUP($B60,IMD!$B$2:$F$166, 4, FALSE)</f>
        <v>16125</v>
      </c>
      <c r="N60" s="9">
        <f>VLOOKUP($A60,TES!$C$3:$AN$166, 28, FALSE)</f>
        <v>7.9278000000000001E-2</v>
      </c>
      <c r="O60" s="9">
        <f>100*(VLOOKUP($A60,TES!$C$3:$AN$166, 33, FALSE))</f>
        <v>14.9635</v>
      </c>
      <c r="P60" s="51">
        <f t="shared" si="10"/>
        <v>0.92120033759192488</v>
      </c>
      <c r="Q60" s="9">
        <f t="shared" si="17"/>
        <v>0.98899783005850095</v>
      </c>
      <c r="R60" s="9">
        <f t="shared" si="8"/>
        <v>0.92993348640857965</v>
      </c>
      <c r="S60" s="9">
        <f t="shared" si="18"/>
        <v>0.95431682295082698</v>
      </c>
      <c r="T60" s="9">
        <f t="shared" si="11"/>
        <v>0.90322580645161288</v>
      </c>
      <c r="U60" s="9">
        <f t="shared" si="12"/>
        <v>0.7256287189060231</v>
      </c>
      <c r="V60" s="9">
        <f t="shared" si="13"/>
        <v>0.4986870897155361</v>
      </c>
      <c r="W60" s="9">
        <f t="shared" si="14"/>
        <v>0</v>
      </c>
      <c r="X60" s="9">
        <f t="shared" si="15"/>
        <v>0.63467360175011012</v>
      </c>
      <c r="Y60" s="10" cm="1">
        <f t="array" ref="Y60">(0.1+(1-0.1)*(SUM(P60:X60/9)))*100</f>
        <v>75.566636938331143</v>
      </c>
      <c r="Z60" s="4" t="str">
        <f t="shared" si="16"/>
        <v>Highest</v>
      </c>
    </row>
    <row r="61" spans="1:26" x14ac:dyDescent="0.35">
      <c r="A61" t="s">
        <v>201</v>
      </c>
      <c r="B61" t="s">
        <v>202</v>
      </c>
      <c r="C61" t="str">
        <f>VLOOKUP(B61,'LSOA_Ward lookup'!B$2:J$400, 4, FALSE)</f>
        <v>Honicknowle</v>
      </c>
      <c r="D61">
        <f>VLOOKUP(B61,'Social Statistics'!D$2:BV$166, 8, FALSE)</f>
        <v>1592</v>
      </c>
      <c r="E61" s="52">
        <v>7.7175697865353037</v>
      </c>
      <c r="F61" s="47">
        <f>VLOOKUP(B61,'AGS provision'!$B$2:$H$167, 7, FALSE)</f>
        <v>12.791553632537688</v>
      </c>
      <c r="G61" s="3">
        <v>12.786257293157565</v>
      </c>
      <c r="H61" s="52">
        <f>VLOOKUP(B61,'Manmade surfaces'!$J$3:$M$167, 4, FALSE)</f>
        <v>34.708783551538538</v>
      </c>
      <c r="I61" s="9">
        <f>100*(VLOOKUP($A61,TES!$C$3:$AN$166, 11, FALSE))</f>
        <v>19.910499999999999</v>
      </c>
      <c r="J61" s="9">
        <f>VLOOKUP($A61,TES!$C$3:$AN$166, 23, FALSE)</f>
        <v>-0.73</v>
      </c>
      <c r="K61" s="9">
        <f>VLOOKUP($A61,TES!$C$3:$AN$166, 27, FALSE)</f>
        <v>0.27397500000000002</v>
      </c>
      <c r="L61">
        <f>VLOOKUP($B61,IMD!$B$2:$F$166, 5, FALSE)</f>
        <v>1</v>
      </c>
      <c r="M61">
        <f>VLOOKUP($B61,IMD!$B$2:$F$166, 4, FALSE)</f>
        <v>3181</v>
      </c>
      <c r="N61" s="9">
        <f>VLOOKUP($A61,TES!$C$3:$AN$166, 28, FALSE)</f>
        <v>0.67366199999999998</v>
      </c>
      <c r="O61" s="9">
        <f>100*(VLOOKUP($A61,TES!$C$3:$AN$166, 33, FALSE))</f>
        <v>2.8931</v>
      </c>
      <c r="P61" s="51">
        <f t="shared" si="10"/>
        <v>0.91989902484655106</v>
      </c>
      <c r="Q61" s="9">
        <f t="shared" si="17"/>
        <v>0.87213742706842434</v>
      </c>
      <c r="R61" s="9">
        <f t="shared" si="8"/>
        <v>0.29357125690212404</v>
      </c>
      <c r="S61" s="9">
        <f t="shared" si="18"/>
        <v>0.63962939500233917</v>
      </c>
      <c r="T61" s="9">
        <f t="shared" si="11"/>
        <v>0.45369406867845991</v>
      </c>
      <c r="U61" s="9">
        <f t="shared" si="12"/>
        <v>0.33225646823113852</v>
      </c>
      <c r="V61" s="9">
        <f t="shared" si="13"/>
        <v>0.90331353547983739</v>
      </c>
      <c r="W61" s="9">
        <f t="shared" si="14"/>
        <v>0.5781878032552149</v>
      </c>
      <c r="X61" s="9">
        <f t="shared" si="15"/>
        <v>8.683831905922508E-2</v>
      </c>
      <c r="Y61" s="10" cm="1">
        <f t="array" ref="Y61">(0.1+(1-0.1)*(SUM(P61:X61/9)))*100</f>
        <v>60.79527298523314</v>
      </c>
      <c r="Z61" s="4" t="str">
        <f t="shared" si="16"/>
        <v>High</v>
      </c>
    </row>
    <row r="62" spans="1:26" x14ac:dyDescent="0.35">
      <c r="A62" t="s">
        <v>204</v>
      </c>
      <c r="B62" t="s">
        <v>205</v>
      </c>
      <c r="C62" t="str">
        <f>VLOOKUP(B62,'LSOA_Ward lookup'!B$2:J$400, 4, FALSE)</f>
        <v>Compton</v>
      </c>
      <c r="D62">
        <f>VLOOKUP(B62,'Social Statistics'!D$2:BV$166, 8, FALSE)</f>
        <v>1324</v>
      </c>
      <c r="E62" s="52">
        <v>7.7294685990338161</v>
      </c>
      <c r="F62" s="47">
        <f>VLOOKUP(B62,'AGS provision'!$B$2:$H$167, 7, FALSE)</f>
        <v>3.2019030966767371E-2</v>
      </c>
      <c r="G62" s="3">
        <v>3.2076429652042361E-2</v>
      </c>
      <c r="H62" s="52">
        <f>VLOOKUP(B62,'Manmade surfaces'!$J$3:$M$167, 4, FALSE)</f>
        <v>39.137836400013995</v>
      </c>
      <c r="I62" s="9">
        <f>100*(VLOOKUP($A62,TES!$C$3:$AN$166, 11, FALSE))</f>
        <v>16.3642</v>
      </c>
      <c r="J62" s="9">
        <f>VLOOKUP($A62,TES!$C$3:$AN$166, 23, FALSE)</f>
        <v>0.74</v>
      </c>
      <c r="K62" s="9">
        <f>VLOOKUP($A62,TES!$C$3:$AN$166, 27, FALSE)</f>
        <v>0.32568399999999997</v>
      </c>
      <c r="L62">
        <f>VLOOKUP($B62,IMD!$B$2:$F$166, 5, FALSE)</f>
        <v>6</v>
      </c>
      <c r="M62">
        <f>VLOOKUP($B62,IMD!$B$2:$F$166, 4, FALSE)</f>
        <v>18205</v>
      </c>
      <c r="N62" s="9">
        <f>VLOOKUP($A62,TES!$C$3:$AN$166, 28, FALSE)</f>
        <v>0.70025800000000005</v>
      </c>
      <c r="O62" s="9">
        <f>100*(VLOOKUP($A62,TES!$C$3:$AN$166, 33, FALSE))</f>
        <v>4.4494999999999996</v>
      </c>
      <c r="P62" s="51">
        <f t="shared" si="10"/>
        <v>0.91977552658081962</v>
      </c>
      <c r="Q62" s="9">
        <f t="shared" si="17"/>
        <v>0.99967923570347961</v>
      </c>
      <c r="R62" s="9">
        <f t="shared" si="8"/>
        <v>0.35395498667608793</v>
      </c>
      <c r="S62" s="9">
        <f t="shared" si="18"/>
        <v>0.71901309294896909</v>
      </c>
      <c r="T62" s="9">
        <f t="shared" si="11"/>
        <v>0.60665972944849123</v>
      </c>
      <c r="U62" s="9">
        <f t="shared" si="12"/>
        <v>0.54028990871456084</v>
      </c>
      <c r="V62" s="9">
        <f t="shared" si="13"/>
        <v>0.43366677086589556</v>
      </c>
      <c r="W62" s="9">
        <f t="shared" si="14"/>
        <v>0.60405909658642121</v>
      </c>
      <c r="X62" s="9">
        <f t="shared" si="15"/>
        <v>0.15747813497088445</v>
      </c>
      <c r="Y62" s="10" cm="1">
        <f t="array" ref="Y62">(0.1+(1-0.1)*(SUM(P62:X62/9)))*100</f>
        <v>63.345764824956099</v>
      </c>
      <c r="Z62" s="4" t="str">
        <f t="shared" si="16"/>
        <v>High</v>
      </c>
    </row>
    <row r="63" spans="1:26" x14ac:dyDescent="0.35">
      <c r="A63" t="s">
        <v>206</v>
      </c>
      <c r="B63" t="s">
        <v>207</v>
      </c>
      <c r="C63" t="str">
        <f>VLOOKUP(B63,'LSOA_Ward lookup'!B$2:J$400, 4, FALSE)</f>
        <v>Sutton and Mount Gould</v>
      </c>
      <c r="D63">
        <f>VLOOKUP(B63,'Social Statistics'!D$2:BV$166, 8, FALSE)</f>
        <v>1607</v>
      </c>
      <c r="E63" s="52">
        <v>8.891752577319588</v>
      </c>
      <c r="F63" s="47">
        <f>VLOOKUP(B63,'AGS provision'!$B$2:$H$167, 7, FALSE)</f>
        <v>2.449740852520224</v>
      </c>
      <c r="G63" s="3">
        <v>2.4472866848974517</v>
      </c>
      <c r="H63" s="52">
        <f>VLOOKUP(B63,'Manmade surfaces'!$J$3:$M$167, 4, FALSE)</f>
        <v>61.721791985358507</v>
      </c>
      <c r="I63" s="9">
        <f>100*(VLOOKUP($A63,TES!$C$3:$AN$166, 11, FALSE))</f>
        <v>9.4433000000000007</v>
      </c>
      <c r="J63" s="9">
        <f>VLOOKUP($A63,TES!$C$3:$AN$166, 23, FALSE)</f>
        <v>3.59</v>
      </c>
      <c r="K63" s="9">
        <f>VLOOKUP($A63,TES!$C$3:$AN$166, 27, FALSE)</f>
        <v>0.37595000000000001</v>
      </c>
      <c r="L63">
        <f>VLOOKUP($B63,IMD!$B$2:$F$166, 5, FALSE)</f>
        <v>4</v>
      </c>
      <c r="M63">
        <f>VLOOKUP($B63,IMD!$B$2:$F$166, 4, FALSE)</f>
        <v>12374</v>
      </c>
      <c r="N63" s="9">
        <f>VLOOKUP($A63,TES!$C$3:$AN$166, 28, FALSE)</f>
        <v>0.42704599999999998</v>
      </c>
      <c r="O63" s="9">
        <f>100*(VLOOKUP($A63,TES!$C$3:$AN$166, 33, FALSE))</f>
        <v>9.6393000000000004</v>
      </c>
      <c r="P63" s="51">
        <f t="shared" si="10"/>
        <v>0.90771213322759714</v>
      </c>
      <c r="Q63" s="9">
        <f t="shared" si="17"/>
        <v>0.97552713315102546</v>
      </c>
      <c r="R63" s="9">
        <f t="shared" si="8"/>
        <v>0.66185455752046174</v>
      </c>
      <c r="S63" s="9">
        <f t="shared" si="18"/>
        <v>0.87393699535960279</v>
      </c>
      <c r="T63" s="9">
        <f t="shared" si="11"/>
        <v>0.90322580645161288</v>
      </c>
      <c r="U63" s="9">
        <f t="shared" si="12"/>
        <v>0.74251793322363524</v>
      </c>
      <c r="V63" s="9">
        <f t="shared" si="13"/>
        <v>0.61594248202563295</v>
      </c>
      <c r="W63" s="9">
        <f t="shared" si="14"/>
        <v>0.33829177091317991</v>
      </c>
      <c r="X63" s="9">
        <f t="shared" si="15"/>
        <v>0.3930258840188991</v>
      </c>
      <c r="Y63" s="10" cm="1">
        <f t="array" ref="Y63">(0.1+(1-0.1)*(SUM(P63:X63/9)))*100</f>
        <v>74.120346958916471</v>
      </c>
      <c r="Z63" s="4" t="str">
        <f t="shared" si="16"/>
        <v>Highest</v>
      </c>
    </row>
    <row r="64" spans="1:26" x14ac:dyDescent="0.35">
      <c r="A64" t="s">
        <v>209</v>
      </c>
      <c r="B64" t="s">
        <v>210</v>
      </c>
      <c r="C64" t="str">
        <f>VLOOKUP(B64,'LSOA_Ward lookup'!B$2:J$400, 4, FALSE)</f>
        <v>Budshead</v>
      </c>
      <c r="D64">
        <f>VLOOKUP(B64,'Social Statistics'!D$2:BV$166, 8, FALSE)</f>
        <v>1544</v>
      </c>
      <c r="E64" s="52">
        <v>10.353535353535353</v>
      </c>
      <c r="F64" s="47">
        <f>VLOOKUP(B64,'AGS provision'!$B$2:$H$167, 7, FALSE)</f>
        <v>0.34896826878238341</v>
      </c>
      <c r="G64" s="3">
        <v>0.3483673878474467</v>
      </c>
      <c r="H64" s="52">
        <f>VLOOKUP(B64,'Manmade surfaces'!$J$3:$M$167, 4, FALSE)</f>
        <v>36.027994117664178</v>
      </c>
      <c r="I64" s="9">
        <f>100*(VLOOKUP($A64,TES!$C$3:$AN$166, 11, FALSE))</f>
        <v>10.219799999999999</v>
      </c>
      <c r="J64" s="9">
        <f>VLOOKUP($A64,TES!$C$3:$AN$166, 23, FALSE)</f>
        <v>-0.7</v>
      </c>
      <c r="K64" s="9">
        <f>VLOOKUP($A64,TES!$C$3:$AN$166, 27, FALSE)</f>
        <v>0.24086199999999999</v>
      </c>
      <c r="L64">
        <f>VLOOKUP($B64,IMD!$B$2:$F$166, 5, FALSE)</f>
        <v>2</v>
      </c>
      <c r="M64">
        <f>VLOOKUP($B64,IMD!$B$2:$F$166, 4, FALSE)</f>
        <v>3899</v>
      </c>
      <c r="N64" s="9">
        <f>VLOOKUP($A64,TES!$C$3:$AN$166, 28, FALSE)</f>
        <v>0.67099600000000004</v>
      </c>
      <c r="O64" s="9">
        <f>100*(VLOOKUP($A64,TES!$C$3:$AN$166, 33, FALSE))</f>
        <v>3.4348999999999998</v>
      </c>
      <c r="P64" s="51">
        <f t="shared" si="10"/>
        <v>0.89254022949675127</v>
      </c>
      <c r="Q64" s="9">
        <f t="shared" si="17"/>
        <v>0.99651632612152552</v>
      </c>
      <c r="R64" s="9">
        <f t="shared" si="8"/>
        <v>0.31155678497440892</v>
      </c>
      <c r="S64" s="9">
        <f t="shared" si="18"/>
        <v>0.85655509268482688</v>
      </c>
      <c r="T64" s="9">
        <f t="shared" si="11"/>
        <v>0.45681581685744016</v>
      </c>
      <c r="U64" s="9">
        <f t="shared" si="12"/>
        <v>0.19903766077542329</v>
      </c>
      <c r="V64" s="9">
        <f t="shared" si="13"/>
        <v>0.88086902156924041</v>
      </c>
      <c r="W64" s="9">
        <f t="shared" si="14"/>
        <v>0.57559444831383288</v>
      </c>
      <c r="X64" s="9">
        <f t="shared" si="15"/>
        <v>0.11142881781336093</v>
      </c>
      <c r="Y64" s="10" cm="1">
        <f t="array" ref="Y64">(0.1+(1-0.1)*(SUM(P64:X64/9)))*100</f>
        <v>62.809141986068106</v>
      </c>
      <c r="Z64" s="4" t="str">
        <f t="shared" si="16"/>
        <v>High</v>
      </c>
    </row>
    <row r="65" spans="1:26" x14ac:dyDescent="0.35">
      <c r="A65" t="s">
        <v>211</v>
      </c>
      <c r="B65" t="s">
        <v>212</v>
      </c>
      <c r="C65" t="str">
        <f>VLOOKUP(B65,'LSOA_Ward lookup'!B$2:J$400, 4, FALSE)</f>
        <v>Ham</v>
      </c>
      <c r="D65">
        <f>VLOOKUP(B65,'Social Statistics'!D$2:BV$166, 8, FALSE)</f>
        <v>1728</v>
      </c>
      <c r="E65" s="52">
        <v>10.41095890410959</v>
      </c>
      <c r="F65" s="47">
        <f>VLOOKUP(B65,'AGS provision'!$B$2:$H$167, 7, FALSE)</f>
        <v>2.7646439924768518</v>
      </c>
      <c r="G65" s="3">
        <v>2.7668475819339897</v>
      </c>
      <c r="H65" s="52">
        <f>VLOOKUP(B65,'Manmade surfaces'!$J$3:$M$167, 4, FALSE)</f>
        <v>40.398684738051251</v>
      </c>
      <c r="I65" s="9">
        <f>100*(VLOOKUP($A65,TES!$C$3:$AN$166, 11, FALSE))</f>
        <v>10.186399999999999</v>
      </c>
      <c r="J65" s="9">
        <f>VLOOKUP($A65,TES!$C$3:$AN$166, 23, FALSE)</f>
        <v>2.06</v>
      </c>
      <c r="K65" s="9">
        <f>VLOOKUP($A65,TES!$C$3:$AN$166, 27, FALSE)</f>
        <v>0.295039</v>
      </c>
      <c r="L65">
        <f>VLOOKUP($B65,IMD!$B$2:$F$166, 5, FALSE)</f>
        <v>6</v>
      </c>
      <c r="M65">
        <f>VLOOKUP($B65,IMD!$B$2:$F$166, 4, FALSE)</f>
        <v>17127</v>
      </c>
      <c r="N65" s="9">
        <f>VLOOKUP($A65,TES!$C$3:$AN$166, 28, FALSE)</f>
        <v>0.79127700000000001</v>
      </c>
      <c r="O65" s="9">
        <f>100*(VLOOKUP($A65,TES!$C$3:$AN$166, 33, FALSE))</f>
        <v>3.0075000000000003</v>
      </c>
      <c r="P65" s="51">
        <f t="shared" si="10"/>
        <v>0.89194422809669982</v>
      </c>
      <c r="Q65" s="9">
        <f t="shared" si="17"/>
        <v>0.97233152418066016</v>
      </c>
      <c r="R65" s="9">
        <f t="shared" si="8"/>
        <v>0.37114483017867783</v>
      </c>
      <c r="S65" s="9">
        <f t="shared" si="18"/>
        <v>0.85730274954166852</v>
      </c>
      <c r="T65" s="9">
        <f t="shared" si="11"/>
        <v>0.74401664932362133</v>
      </c>
      <c r="U65" s="9">
        <f t="shared" si="12"/>
        <v>0.41700025345890945</v>
      </c>
      <c r="V65" s="9">
        <f t="shared" si="13"/>
        <v>0.46736480150046888</v>
      </c>
      <c r="W65" s="9">
        <f t="shared" si="14"/>
        <v>0.69259794632747473</v>
      </c>
      <c r="X65" s="9">
        <f t="shared" si="15"/>
        <v>9.2030554307422102E-2</v>
      </c>
      <c r="Y65" s="10" cm="1">
        <f t="array" ref="Y65">(0.1+(1-0.1)*(SUM(P65:X65/9)))*100</f>
        <v>65.057335369156036</v>
      </c>
      <c r="Z65" s="4" t="str">
        <f t="shared" si="16"/>
        <v>High</v>
      </c>
    </row>
    <row r="66" spans="1:26" x14ac:dyDescent="0.35">
      <c r="A66" t="s">
        <v>213</v>
      </c>
      <c r="B66" t="s">
        <v>214</v>
      </c>
      <c r="C66" t="str">
        <f>VLOOKUP(B66,'LSOA_Ward lookup'!B$2:J$400, 4, FALSE)</f>
        <v>Moor View</v>
      </c>
      <c r="D66">
        <f>VLOOKUP(B66,'Social Statistics'!D$2:BV$166, 8, FALSE)</f>
        <v>1359</v>
      </c>
      <c r="E66" s="52">
        <v>10.77170418006431</v>
      </c>
      <c r="F66" s="47">
        <f>VLOOKUP(B66,'AGS provision'!$B$2:$H$167, 7, FALSE)</f>
        <v>33.109766742457694</v>
      </c>
      <c r="G66" s="3">
        <v>33.069579662013226</v>
      </c>
      <c r="H66" s="52">
        <f>VLOOKUP(B66,'Manmade surfaces'!$J$3:$M$167, 4, FALSE)</f>
        <v>27.110909139851174</v>
      </c>
      <c r="I66" s="9">
        <f>100*(VLOOKUP($A66,TES!$C$3:$AN$166, 11, FALSE))</f>
        <v>29.802600000000002</v>
      </c>
      <c r="J66" s="9">
        <f>VLOOKUP($A66,TES!$C$3:$AN$166, 23, FALSE)</f>
        <v>0.09</v>
      </c>
      <c r="K66" s="9">
        <f>VLOOKUP($A66,TES!$C$3:$AN$166, 27, FALSE)</f>
        <v>0.253278</v>
      </c>
      <c r="L66">
        <f>VLOOKUP($B66,IMD!$B$2:$F$166, 5, FALSE)</f>
        <v>3</v>
      </c>
      <c r="M66">
        <f>VLOOKUP($B66,IMD!$B$2:$F$166, 4, FALSE)</f>
        <v>8250</v>
      </c>
      <c r="N66" s="9">
        <f>VLOOKUP($A66,TES!$C$3:$AN$166, 28, FALSE)</f>
        <v>0.81648900000000002</v>
      </c>
      <c r="O66" s="9">
        <f>100*(VLOOKUP($A66,TES!$C$3:$AN$166, 33, FALSE))</f>
        <v>1.6153</v>
      </c>
      <c r="P66" s="51">
        <f t="shared" ref="P66:P97" si="19">1-((E66-MIN(E$2:E$165))/(MAX(E$2:E$165)-MIN(E$2:E$165)))</f>
        <v>0.88820003799732583</v>
      </c>
      <c r="Q66" s="9">
        <f t="shared" si="17"/>
        <v>0.66930420337986773</v>
      </c>
      <c r="R66" s="9">
        <f t="shared" si="8"/>
        <v>0.18998522823467073</v>
      </c>
      <c r="S66" s="9">
        <f t="shared" si="18"/>
        <v>0.41819537124296824</v>
      </c>
      <c r="T66" s="9">
        <f t="shared" ref="T66:T97" si="20">(J66-MIN(J$2:J$165))/(MAX(J$2:J$165)-MIN(J$2:J$165))</f>
        <v>0.53902185223725285</v>
      </c>
      <c r="U66" s="9">
        <f t="shared" ref="U66:U97" si="21">(K66-MIN(K$2:K$165))/(MAX(K$2:K$165)-MIN(K$2:K$165))</f>
        <v>0.24898918173003809</v>
      </c>
      <c r="V66" s="9">
        <f t="shared" ref="V66:V97" si="22">1-((M66-MIN(M$2:M$165))/(MAX(M$2:M$165)-MIN(M$2:M$165)))</f>
        <v>0.74485776805251636</v>
      </c>
      <c r="W66" s="9">
        <f t="shared" ref="W66:W97" si="23">(N66-MIN(N$2:N$165))/(MAX(N$2:N$165)-MIN(N$2:N$165))</f>
        <v>0.71712295187215713</v>
      </c>
      <c r="X66" s="9">
        <f t="shared" ref="X66:X97" si="24">(O66-MIN(O$2:O$165))/(MAX(O$2:O$165)-MIN(O$2:O$165))</f>
        <v>2.884322989710842E-2</v>
      </c>
      <c r="Y66" s="10" cm="1">
        <f t="array" ref="Y66">(0.1+(1-0.1)*(SUM(P66:X66/9)))*100</f>
        <v>54.445198246439055</v>
      </c>
      <c r="Z66" s="4" t="str">
        <f t="shared" ref="Z66:Z97" si="25">IF(Y66&gt;=$AA$4, "Highest", IF(Y66&gt;=$AA$3, "High", IF(Y66&gt;=$AA$2, "Moderate", IF(Y66&lt;=$AA$2, "Low"))))</f>
        <v>Moderate</v>
      </c>
    </row>
    <row r="67" spans="1:26" x14ac:dyDescent="0.35">
      <c r="A67" t="s">
        <v>215</v>
      </c>
      <c r="B67" t="s">
        <v>216</v>
      </c>
      <c r="C67" t="str">
        <f>VLOOKUP(B67,'LSOA_Ward lookup'!B$2:J$400, 4, FALSE)</f>
        <v>Plymstock Radford</v>
      </c>
      <c r="D67">
        <f>VLOOKUP(B67,'Social Statistics'!D$2:BV$166, 8, FALSE)</f>
        <v>1884</v>
      </c>
      <c r="E67" s="52">
        <v>11.028632025450689</v>
      </c>
      <c r="F67" s="47">
        <f>VLOOKUP(B67,'AGS provision'!$B$2:$H$167, 7, FALSE)</f>
        <v>11.47613776539278</v>
      </c>
      <c r="G67" s="3">
        <v>11.491088659404888</v>
      </c>
      <c r="H67" s="52">
        <f>VLOOKUP(B67,'Manmade surfaces'!$J$3:$M$167, 4, FALSE)</f>
        <v>27.291762730320091</v>
      </c>
      <c r="I67" s="9">
        <f>100*(VLOOKUP($A67,TES!$C$3:$AN$166, 11, FALSE))</f>
        <v>13.802700000000002</v>
      </c>
      <c r="J67" s="9">
        <f>VLOOKUP($A67,TES!$C$3:$AN$166, 23, FALSE)</f>
        <v>-3.91</v>
      </c>
      <c r="K67" s="9">
        <f>VLOOKUP($A67,TES!$C$3:$AN$166, 27, FALSE)</f>
        <v>0.22028900000000001</v>
      </c>
      <c r="L67">
        <f>VLOOKUP($B67,IMD!$B$2:$F$166, 5, FALSE)</f>
        <v>8</v>
      </c>
      <c r="M67">
        <f>VLOOKUP($B67,IMD!$B$2:$F$166, 4, FALSE)</f>
        <v>24993</v>
      </c>
      <c r="N67" s="9">
        <f>VLOOKUP($A67,TES!$C$3:$AN$166, 28, FALSE)</f>
        <v>0.77903699999999998</v>
      </c>
      <c r="O67" s="9">
        <f>100*(VLOOKUP($A67,TES!$C$3:$AN$166, 33, FALSE))</f>
        <v>2.2317</v>
      </c>
      <c r="P67" s="51">
        <f t="shared" si="19"/>
        <v>0.88553337329214499</v>
      </c>
      <c r="Q67" s="9">
        <f t="shared" ref="Q67:Q98" si="26">1-((G67-MIN(G$2:G$165))/(MAX(G$2:G$165)-MIN(G$2:G$165)))</f>
        <v>0.88508911340595109</v>
      </c>
      <c r="R67" s="9">
        <f t="shared" ref="R67:R130" si="27">(H67-MIN(H$2:H$165))/(MAX(H$2:H$165)-MIN(H$2:H$165))</f>
        <v>0.19245090536906873</v>
      </c>
      <c r="S67" s="9">
        <f t="shared" ref="S67:S98" si="28">1-((I67-MIN(I$2:I$165))/(MAX(I$2:I$165)-MIN(I$2:I$165)))</f>
        <v>0.77635210608668781</v>
      </c>
      <c r="T67" s="9">
        <f t="shared" si="20"/>
        <v>0.12278876170655564</v>
      </c>
      <c r="U67" s="9">
        <f t="shared" si="21"/>
        <v>0.11626924577870225</v>
      </c>
      <c r="V67" s="9">
        <f t="shared" si="22"/>
        <v>0.221475461081588</v>
      </c>
      <c r="W67" s="9">
        <f t="shared" si="23"/>
        <v>0.68069147052758128</v>
      </c>
      <c r="X67" s="9">
        <f t="shared" si="24"/>
        <v>5.6819574363792334E-2</v>
      </c>
      <c r="Y67" s="10" cm="1">
        <f t="array" ref="Y67">(0.1+(1-0.1)*(SUM(P67:X67/9)))*100</f>
        <v>49.374700116120721</v>
      </c>
      <c r="Z67" s="4" t="str">
        <f t="shared" si="25"/>
        <v>Low</v>
      </c>
    </row>
    <row r="68" spans="1:26" x14ac:dyDescent="0.35">
      <c r="A68" t="s">
        <v>217</v>
      </c>
      <c r="B68" t="s">
        <v>218</v>
      </c>
      <c r="C68" t="str">
        <f>VLOOKUP(B68,'LSOA_Ward lookup'!B$2:J$400, 4, FALSE)</f>
        <v>St Budeaux</v>
      </c>
      <c r="D68">
        <f>VLOOKUP(B68,'Social Statistics'!D$2:BV$166, 8, FALSE)</f>
        <v>1334</v>
      </c>
      <c r="E68" s="52">
        <v>11.340206185567011</v>
      </c>
      <c r="F68" s="47">
        <f>VLOOKUP(B68,'AGS provision'!$B$2:$H$167, 7, FALSE)</f>
        <v>25.337895389805098</v>
      </c>
      <c r="G68" s="3">
        <v>25.400055626596544</v>
      </c>
      <c r="H68" s="52">
        <f>VLOOKUP(B68,'Manmade surfaces'!$J$3:$M$167, 4, FALSE)</f>
        <v>43.212352383062061</v>
      </c>
      <c r="I68" s="9">
        <f>100*(VLOOKUP($A68,TES!$C$3:$AN$166, 11, FALSE))</f>
        <v>23.6951</v>
      </c>
      <c r="J68" s="9">
        <f>VLOOKUP($A68,TES!$C$3:$AN$166, 23, FALSE)</f>
        <v>-2.2400000000000002</v>
      </c>
      <c r="K68" s="9">
        <f>VLOOKUP($A68,TES!$C$3:$AN$166, 27, FALSE)</f>
        <v>0.215749</v>
      </c>
      <c r="L68">
        <f>VLOOKUP($B68,IMD!$B$2:$F$166, 5, FALSE)</f>
        <v>1</v>
      </c>
      <c r="M68">
        <f>VLOOKUP($B68,IMD!$B$2:$F$166, 4, FALSE)</f>
        <v>984</v>
      </c>
      <c r="N68" s="9">
        <f>VLOOKUP($A68,TES!$C$3:$AN$166, 28, FALSE)</f>
        <v>0.61893200000000004</v>
      </c>
      <c r="O68" s="9">
        <f>100*(VLOOKUP($A68,TES!$C$3:$AN$166, 33, FALSE))</f>
        <v>2.9963000000000002</v>
      </c>
      <c r="P68" s="51">
        <f t="shared" si="19"/>
        <v>0.88229953223229785</v>
      </c>
      <c r="Q68" s="9">
        <f t="shared" si="26"/>
        <v>0.74599944373403448</v>
      </c>
      <c r="R68" s="9">
        <f t="shared" si="27"/>
        <v>0.40950511906269055</v>
      </c>
      <c r="S68" s="9">
        <f t="shared" si="28"/>
        <v>0.55491136684656683</v>
      </c>
      <c r="T68" s="9">
        <f t="shared" si="20"/>
        <v>0.29656607700312171</v>
      </c>
      <c r="U68" s="9">
        <f t="shared" si="21"/>
        <v>9.800411166675381E-2</v>
      </c>
      <c r="V68" s="9">
        <f t="shared" si="22"/>
        <v>0.97199124726477026</v>
      </c>
      <c r="W68" s="9">
        <f t="shared" si="23"/>
        <v>0.52494912510748903</v>
      </c>
      <c r="X68" s="9">
        <f t="shared" si="24"/>
        <v>9.1522223583822393E-2</v>
      </c>
      <c r="Y68" s="10" cm="1">
        <f t="array" ref="Y68">(0.1+(1-0.1)*(SUM(P68:X68/9)))*100</f>
        <v>55.757482465015464</v>
      </c>
      <c r="Z68" s="4" t="str">
        <f t="shared" si="25"/>
        <v>Moderate</v>
      </c>
    </row>
    <row r="69" spans="1:26" x14ac:dyDescent="0.35">
      <c r="A69" t="s">
        <v>219</v>
      </c>
      <c r="B69" t="s">
        <v>220</v>
      </c>
      <c r="C69" t="str">
        <f>VLOOKUP(B69,'LSOA_Ward lookup'!B$2:J$400, 4, FALSE)</f>
        <v>Moor View</v>
      </c>
      <c r="D69">
        <f>VLOOKUP(B69,'Social Statistics'!D$2:BV$166, 8, FALSE)</f>
        <v>1324</v>
      </c>
      <c r="E69" s="52">
        <v>11.794871794871794</v>
      </c>
      <c r="F69" s="47">
        <f>VLOOKUP(B69,'AGS provision'!$B$2:$H$167, 7, FALSE)</f>
        <v>25.270987554380664</v>
      </c>
      <c r="G69" s="3">
        <v>25.220123395629241</v>
      </c>
      <c r="H69" s="52">
        <f>VLOOKUP(B69,'Manmade surfaces'!$J$3:$M$167, 4, FALSE)</f>
        <v>43.850226577289483</v>
      </c>
      <c r="I69" s="9">
        <f>100*(VLOOKUP($A69,TES!$C$3:$AN$166, 11, FALSE))</f>
        <v>18.224799999999998</v>
      </c>
      <c r="J69" s="9">
        <f>VLOOKUP($A69,TES!$C$3:$AN$166, 23, FALSE)</f>
        <v>0.81</v>
      </c>
      <c r="K69" s="9">
        <f>VLOOKUP($A69,TES!$C$3:$AN$166, 27, FALSE)</f>
        <v>0.26620500000000002</v>
      </c>
      <c r="L69">
        <f>VLOOKUP($B69,IMD!$B$2:$F$166, 5, FALSE)</f>
        <v>9</v>
      </c>
      <c r="M69">
        <f>VLOOKUP($B69,IMD!$B$2:$F$166, 4, FALSE)</f>
        <v>27212</v>
      </c>
      <c r="N69" s="9">
        <f>VLOOKUP($A69,TES!$C$3:$AN$166, 28, FALSE)</f>
        <v>0.78137699999999999</v>
      </c>
      <c r="O69" s="9">
        <f>100*(VLOOKUP($A69,TES!$C$3:$AN$166, 33, FALSE))</f>
        <v>5.1320999999999994</v>
      </c>
      <c r="P69" s="51">
        <f t="shared" si="19"/>
        <v>0.87758053911900069</v>
      </c>
      <c r="Q69" s="9">
        <f t="shared" si="26"/>
        <v>0.74779876604370754</v>
      </c>
      <c r="R69" s="9">
        <f t="shared" si="27"/>
        <v>0.41820161113260834</v>
      </c>
      <c r="S69" s="9">
        <f t="shared" si="28"/>
        <v>0.67736368133700742</v>
      </c>
      <c r="T69" s="9">
        <f t="shared" si="20"/>
        <v>0.61394380853277841</v>
      </c>
      <c r="U69" s="9">
        <f t="shared" si="21"/>
        <v>0.30099653606157051</v>
      </c>
      <c r="V69" s="9">
        <f t="shared" si="22"/>
        <v>0.15211003438574555</v>
      </c>
      <c r="W69" s="9">
        <f t="shared" si="23"/>
        <v>0.68296770854814914</v>
      </c>
      <c r="X69" s="9">
        <f t="shared" si="24"/>
        <v>0.18845907710741663</v>
      </c>
      <c r="Y69" s="10" cm="1">
        <f t="array" ref="Y69">(0.1+(1-0.1)*(SUM(P69:X69/9)))*100</f>
        <v>56.594217622679842</v>
      </c>
      <c r="Z69" s="4" t="str">
        <f t="shared" si="25"/>
        <v>Moderate</v>
      </c>
    </row>
    <row r="70" spans="1:26" x14ac:dyDescent="0.35">
      <c r="A70" t="s">
        <v>221</v>
      </c>
      <c r="B70" t="s">
        <v>222</v>
      </c>
      <c r="C70" t="str">
        <f>VLOOKUP(B70,'LSOA_Ward lookup'!B$2:J$400, 4, FALSE)</f>
        <v>Efford and Lipson</v>
      </c>
      <c r="D70">
        <f>VLOOKUP(B70,'Social Statistics'!D$2:BV$166, 8, FALSE)</f>
        <v>1602</v>
      </c>
      <c r="E70" s="52">
        <v>11.801242236024844</v>
      </c>
      <c r="F70" s="47">
        <f>VLOOKUP(B70,'AGS provision'!$B$2:$H$167, 7, FALSE)</f>
        <v>50.278747926342078</v>
      </c>
      <c r="G70" s="3">
        <v>50.322574058088698</v>
      </c>
      <c r="H70" s="52">
        <f>VLOOKUP(B70,'Manmade surfaces'!$J$3:$M$167, 4, FALSE)</f>
        <v>35.922158144530634</v>
      </c>
      <c r="I70" s="9">
        <f>100*(VLOOKUP($A70,TES!$C$3:$AN$166, 11, FALSE))</f>
        <v>30.035899999999998</v>
      </c>
      <c r="J70" s="9">
        <f>VLOOKUP($A70,TES!$C$3:$AN$166, 23, FALSE)</f>
        <v>-0.98</v>
      </c>
      <c r="K70" s="9">
        <f>VLOOKUP($A70,TES!$C$3:$AN$166, 27, FALSE)</f>
        <v>0.31882700000000003</v>
      </c>
      <c r="L70">
        <f>VLOOKUP($B70,IMD!$B$2:$F$166, 5, FALSE)</f>
        <v>2</v>
      </c>
      <c r="M70">
        <f>VLOOKUP($B70,IMD!$B$2:$F$166, 4, FALSE)</f>
        <v>3814</v>
      </c>
      <c r="N70" s="9">
        <f>VLOOKUP($A70,TES!$C$3:$AN$166, 28, FALSE)</f>
        <v>0.69671300000000003</v>
      </c>
      <c r="O70" s="9">
        <f>100*(VLOOKUP($A70,TES!$C$3:$AN$166, 33, FALSE))</f>
        <v>4.3640999999999996</v>
      </c>
      <c r="P70" s="51">
        <f t="shared" si="19"/>
        <v>0.87751442004750135</v>
      </c>
      <c r="Q70" s="9">
        <f t="shared" si="26"/>
        <v>0.49677425941911302</v>
      </c>
      <c r="R70" s="9">
        <f t="shared" si="27"/>
        <v>0.31011386455311379</v>
      </c>
      <c r="S70" s="9">
        <f t="shared" si="28"/>
        <v>0.4129729657129938</v>
      </c>
      <c r="T70" s="9">
        <f t="shared" si="20"/>
        <v>0.42767950052029136</v>
      </c>
      <c r="U70" s="9">
        <f t="shared" si="21"/>
        <v>0.5127031191538497</v>
      </c>
      <c r="V70" s="9">
        <f t="shared" si="22"/>
        <v>0.88352610190684588</v>
      </c>
      <c r="W70" s="9">
        <f t="shared" si="23"/>
        <v>0.60061069326038996</v>
      </c>
      <c r="X70" s="9">
        <f t="shared" si="24"/>
        <v>0.15360211320343667</v>
      </c>
      <c r="Y70" s="10" cm="1">
        <f t="array" ref="Y70">(0.1+(1-0.1)*(SUM(P70:X70/9)))*100</f>
        <v>56.754970377775358</v>
      </c>
      <c r="Z70" s="4" t="str">
        <f t="shared" si="25"/>
        <v>Moderate</v>
      </c>
    </row>
    <row r="71" spans="1:26" x14ac:dyDescent="0.35">
      <c r="A71" t="s">
        <v>223</v>
      </c>
      <c r="B71" t="s">
        <v>224</v>
      </c>
      <c r="C71" t="str">
        <f>VLOOKUP(B71,'LSOA_Ward lookup'!B$2:J$400, 4, FALSE)</f>
        <v>Drake</v>
      </c>
      <c r="D71">
        <f>VLOOKUP(B71,'Social Statistics'!D$2:BV$166, 8, FALSE)</f>
        <v>1784</v>
      </c>
      <c r="E71" s="52">
        <v>11.924119241192411</v>
      </c>
      <c r="F71" s="47">
        <f>VLOOKUP(B71,'AGS provision'!$B$2:$H$167, 7, FALSE)</f>
        <v>0</v>
      </c>
      <c r="G71" s="3">
        <v>0</v>
      </c>
      <c r="H71" s="52">
        <f>VLOOKUP(B71,'Manmade surfaces'!$J$3:$M$167, 4, FALSE)</f>
        <v>69.743615693630289</v>
      </c>
      <c r="I71" s="9">
        <f>100*(VLOOKUP($A71,TES!$C$3:$AN$166, 11, FALSE))</f>
        <v>9.5047999999999995</v>
      </c>
      <c r="J71" s="9">
        <f>VLOOKUP($A71,TES!$C$3:$AN$166, 23, FALSE)</f>
        <v>2.42</v>
      </c>
      <c r="K71" s="9">
        <f>VLOOKUP($A71,TES!$C$3:$AN$166, 27, FALSE)</f>
        <v>0.32069300000000001</v>
      </c>
      <c r="L71">
        <f>VLOOKUP($B71,IMD!$B$2:$F$166, 5, FALSE)</f>
        <v>4</v>
      </c>
      <c r="M71">
        <f>VLOOKUP($B71,IMD!$B$2:$F$166, 4, FALSE)</f>
        <v>12787</v>
      </c>
      <c r="N71" s="9">
        <f>VLOOKUP($A71,TES!$C$3:$AN$166, 28, FALSE)</f>
        <v>0.14230999999999999</v>
      </c>
      <c r="O71" s="9">
        <f>100*(VLOOKUP($A71,TES!$C$3:$AN$166, 33, FALSE))</f>
        <v>15.574199999999999</v>
      </c>
      <c r="P71" s="51">
        <f t="shared" si="19"/>
        <v>0.87623907454236194</v>
      </c>
      <c r="Q71" s="9">
        <f t="shared" si="26"/>
        <v>1</v>
      </c>
      <c r="R71" s="9">
        <f t="shared" si="27"/>
        <v>0.77122052168171418</v>
      </c>
      <c r="S71" s="9">
        <f t="shared" si="28"/>
        <v>0.87256032180583754</v>
      </c>
      <c r="T71" s="9">
        <f t="shared" si="20"/>
        <v>0.78147762747138405</v>
      </c>
      <c r="U71" s="9">
        <f t="shared" si="21"/>
        <v>0.52021033066329792</v>
      </c>
      <c r="V71" s="9">
        <f t="shared" si="22"/>
        <v>0.60303219756173809</v>
      </c>
      <c r="W71" s="9">
        <f t="shared" si="23"/>
        <v>6.131445936428756E-2</v>
      </c>
      <c r="X71" s="9">
        <f t="shared" si="24"/>
        <v>0.6623912421878192</v>
      </c>
      <c r="Y71" s="10" cm="1">
        <f t="array" ref="Y71">(0.1+(1-0.1)*(SUM(P71:X71/9)))*100</f>
        <v>71.484457752784408</v>
      </c>
      <c r="Z71" s="4" t="str">
        <f t="shared" si="25"/>
        <v>Highest</v>
      </c>
    </row>
    <row r="72" spans="1:26" x14ac:dyDescent="0.35">
      <c r="A72" t="s">
        <v>225</v>
      </c>
      <c r="B72" t="s">
        <v>226</v>
      </c>
      <c r="C72" t="str">
        <f>VLOOKUP(B72,'LSOA_Ward lookup'!B$2:J$400, 4, FALSE)</f>
        <v>Honicknowle</v>
      </c>
      <c r="D72">
        <f>VLOOKUP(B72,'Social Statistics'!D$2:BV$166, 8, FALSE)</f>
        <v>1474</v>
      </c>
      <c r="E72" s="52">
        <v>12.111801242236025</v>
      </c>
      <c r="F72" s="47">
        <f>VLOOKUP(B72,'AGS provision'!$B$2:$H$167, 7, FALSE)</f>
        <v>72.427235160108552</v>
      </c>
      <c r="G72" s="3">
        <v>72.590536479945612</v>
      </c>
      <c r="H72" s="52">
        <f>VLOOKUP(B72,'Manmade surfaces'!$J$3:$M$167, 4, FALSE)</f>
        <v>28.596541835792888</v>
      </c>
      <c r="I72" s="9">
        <f>100*(VLOOKUP($A72,TES!$C$3:$AN$166, 11, FALSE))</f>
        <v>27.862599999999997</v>
      </c>
      <c r="J72" s="9">
        <f>VLOOKUP($A72,TES!$C$3:$AN$166, 23, FALSE)</f>
        <v>-1.45</v>
      </c>
      <c r="K72" s="9">
        <f>VLOOKUP($A72,TES!$C$3:$AN$166, 27, FALSE)</f>
        <v>0.23983399999999999</v>
      </c>
      <c r="L72">
        <f>VLOOKUP($B72,IMD!$B$2:$F$166, 5, FALSE)</f>
        <v>4</v>
      </c>
      <c r="M72">
        <f>VLOOKUP($B72,IMD!$B$2:$F$166, 4, FALSE)</f>
        <v>10859</v>
      </c>
      <c r="N72" s="9">
        <f>VLOOKUP($A72,TES!$C$3:$AN$166, 28, FALSE)</f>
        <v>0.80562299999999998</v>
      </c>
      <c r="O72" s="9">
        <f>100*(VLOOKUP($A72,TES!$C$3:$AN$166, 33, FALSE))</f>
        <v>2.5780000000000003</v>
      </c>
      <c r="P72" s="51">
        <f t="shared" si="19"/>
        <v>0.87429111531190928</v>
      </c>
      <c r="Q72" s="9">
        <f t="shared" si="26"/>
        <v>0.27409463520054389</v>
      </c>
      <c r="R72" s="9">
        <f t="shared" si="27"/>
        <v>0.21023968134782078</v>
      </c>
      <c r="S72" s="9">
        <f t="shared" si="28"/>
        <v>0.46162214676011637</v>
      </c>
      <c r="T72" s="9">
        <f t="shared" si="20"/>
        <v>0.37877211238293446</v>
      </c>
      <c r="U72" s="9">
        <f t="shared" si="21"/>
        <v>0.19490185507782792</v>
      </c>
      <c r="V72" s="9">
        <f t="shared" si="22"/>
        <v>0.66330103157236642</v>
      </c>
      <c r="W72" s="9">
        <f t="shared" si="23"/>
        <v>0.70655303634587918</v>
      </c>
      <c r="X72" s="9">
        <f t="shared" si="24"/>
        <v>7.253697879080831E-2</v>
      </c>
      <c r="Y72" s="10" cm="1">
        <f t="array" ref="Y72">(0.1+(1-0.1)*(SUM(P72:X72/9)))*100</f>
        <v>48.363125927902061</v>
      </c>
      <c r="Z72" s="4" t="str">
        <f t="shared" si="25"/>
        <v>Low</v>
      </c>
    </row>
    <row r="73" spans="1:26" x14ac:dyDescent="0.35">
      <c r="A73" t="s">
        <v>227</v>
      </c>
      <c r="B73" t="s">
        <v>228</v>
      </c>
      <c r="C73" t="str">
        <f>VLOOKUP(B73,'LSOA_Ward lookup'!B$2:J$400, 4, FALSE)</f>
        <v>Honicknowle</v>
      </c>
      <c r="D73">
        <f>VLOOKUP(B73,'Social Statistics'!D$2:BV$166, 8, FALSE)</f>
        <v>1377</v>
      </c>
      <c r="E73" s="52">
        <v>12.148148148148149</v>
      </c>
      <c r="F73" s="47">
        <f>VLOOKUP(B73,'AGS provision'!$B$2:$H$167, 7, FALSE)</f>
        <v>81.637255872185918</v>
      </c>
      <c r="G73" s="3">
        <v>81.30150201735357</v>
      </c>
      <c r="H73" s="52">
        <f>VLOOKUP(B73,'Manmade surfaces'!$J$3:$M$167, 4, FALSE)</f>
        <v>37.183402978266123</v>
      </c>
      <c r="I73" s="9">
        <f>100*(VLOOKUP($A73,TES!$C$3:$AN$166, 11, FALSE))</f>
        <v>24.438499999999998</v>
      </c>
      <c r="J73" s="9">
        <f>VLOOKUP($A73,TES!$C$3:$AN$166, 23, FALSE)</f>
        <v>0.62</v>
      </c>
      <c r="K73" s="9">
        <f>VLOOKUP($A73,TES!$C$3:$AN$166, 27, FALSE)</f>
        <v>0.27335900000000002</v>
      </c>
      <c r="L73">
        <f>VLOOKUP($B73,IMD!$B$2:$F$166, 5, FALSE)</f>
        <v>2</v>
      </c>
      <c r="M73">
        <f>VLOOKUP($B73,IMD!$B$2:$F$166, 4, FALSE)</f>
        <v>5413</v>
      </c>
      <c r="N73" s="9">
        <f>VLOOKUP($A73,TES!$C$3:$AN$166, 28, FALSE)</f>
        <v>0.73857899999999999</v>
      </c>
      <c r="O73" s="9">
        <f>100*(VLOOKUP($A73,TES!$C$3:$AN$166, 33, FALSE))</f>
        <v>4.0697999999999999</v>
      </c>
      <c r="P73" s="51">
        <f t="shared" si="19"/>
        <v>0.87391386927618808</v>
      </c>
      <c r="Q73" s="9">
        <f t="shared" si="26"/>
        <v>0.18698497982646434</v>
      </c>
      <c r="R73" s="9">
        <f t="shared" si="27"/>
        <v>0.32730911370109061</v>
      </c>
      <c r="S73" s="9">
        <f t="shared" si="28"/>
        <v>0.53827040554788241</v>
      </c>
      <c r="T73" s="9">
        <f t="shared" si="20"/>
        <v>0.59417273673257032</v>
      </c>
      <c r="U73" s="9">
        <f t="shared" si="21"/>
        <v>0.32977820333841595</v>
      </c>
      <c r="V73" s="9">
        <f t="shared" si="22"/>
        <v>0.83354173179118474</v>
      </c>
      <c r="W73" s="9">
        <f t="shared" si="23"/>
        <v>0.64133589880273767</v>
      </c>
      <c r="X73" s="9">
        <f t="shared" si="24"/>
        <v>0.14024481570741937</v>
      </c>
      <c r="Y73" s="10" cm="1">
        <f t="array" ref="Y73">(0.1+(1-0.1)*(SUM(P73:X73/9)))*100</f>
        <v>54.655517547239526</v>
      </c>
      <c r="Z73" s="4" t="str">
        <f t="shared" si="25"/>
        <v>Moderate</v>
      </c>
    </row>
    <row r="74" spans="1:26" x14ac:dyDescent="0.35">
      <c r="A74" t="s">
        <v>229</v>
      </c>
      <c r="B74" t="s">
        <v>230</v>
      </c>
      <c r="C74" t="str">
        <f>VLOOKUP(B74,'LSOA_Ward lookup'!B$2:J$400, 4, FALSE)</f>
        <v>Ham</v>
      </c>
      <c r="D74">
        <f>VLOOKUP(B74,'Social Statistics'!D$2:BV$166, 8, FALSE)</f>
        <v>2494</v>
      </c>
      <c r="E74" s="52">
        <v>12.33644859813084</v>
      </c>
      <c r="F74" s="47">
        <f>VLOOKUP(B74,'AGS provision'!$B$2:$H$167, 7, FALSE)</f>
        <v>22.209819500000002</v>
      </c>
      <c r="G74" s="3">
        <v>22.223776504211791</v>
      </c>
      <c r="H74" s="52">
        <f>VLOOKUP(B74,'Manmade surfaces'!$J$3:$M$167, 4, FALSE)</f>
        <v>41.158177805585908</v>
      </c>
      <c r="I74" s="9">
        <f>100*(VLOOKUP($A74,TES!$C$3:$AN$166, 11, FALSE))</f>
        <v>27.1523</v>
      </c>
      <c r="J74" s="9">
        <f>VLOOKUP($A74,TES!$C$3:$AN$166, 23, FALSE)</f>
        <v>-0.04</v>
      </c>
      <c r="K74" s="9">
        <f>VLOOKUP($A74,TES!$C$3:$AN$166, 27, FALSE)</f>
        <v>0.32847100000000001</v>
      </c>
      <c r="L74">
        <f>VLOOKUP($B74,IMD!$B$2:$F$166, 5, FALSE)</f>
        <v>6</v>
      </c>
      <c r="M74">
        <f>VLOOKUP($B74,IMD!$B$2:$F$166, 4, FALSE)</f>
        <v>18165</v>
      </c>
      <c r="N74" s="9">
        <f>VLOOKUP($A74,TES!$C$3:$AN$166, 28, FALSE)</f>
        <v>0.67426299999999995</v>
      </c>
      <c r="O74" s="9">
        <f>100*(VLOOKUP($A74,TES!$C$3:$AN$166, 33, FALSE))</f>
        <v>6.9794999999999998</v>
      </c>
      <c r="P74" s="51">
        <f t="shared" si="19"/>
        <v>0.87195949113868654</v>
      </c>
      <c r="Q74" s="9">
        <f t="shared" si="26"/>
        <v>0.7777622349578821</v>
      </c>
      <c r="R74" s="9">
        <f t="shared" si="27"/>
        <v>0.38149941968668011</v>
      </c>
      <c r="S74" s="9">
        <f t="shared" si="28"/>
        <v>0.47752216668270919</v>
      </c>
      <c r="T74" s="9">
        <f t="shared" si="20"/>
        <v>0.52549427679500527</v>
      </c>
      <c r="U74" s="9">
        <f t="shared" si="21"/>
        <v>0.55150244809121307</v>
      </c>
      <c r="V74" s="9">
        <f t="shared" si="22"/>
        <v>0.43491716161300409</v>
      </c>
      <c r="W74" s="9">
        <f t="shared" si="23"/>
        <v>0.57877242678101026</v>
      </c>
      <c r="X74" s="9">
        <f t="shared" si="24"/>
        <v>0.27230641449831844</v>
      </c>
      <c r="Y74" s="10" cm="1">
        <f t="array" ref="Y74">(0.1+(1-0.1)*(SUM(P74:X74/9)))*100</f>
        <v>58.717360402445095</v>
      </c>
      <c r="Z74" s="4" t="str">
        <f t="shared" si="25"/>
        <v>Moderate</v>
      </c>
    </row>
    <row r="75" spans="1:26" x14ac:dyDescent="0.35">
      <c r="A75" t="s">
        <v>231</v>
      </c>
      <c r="B75" t="s">
        <v>232</v>
      </c>
      <c r="C75" t="str">
        <f>VLOOKUP(B75,'LSOA_Ward lookup'!B$2:J$400, 4, FALSE)</f>
        <v>Budshead</v>
      </c>
      <c r="D75">
        <f>VLOOKUP(B75,'Social Statistics'!D$2:BV$166, 8, FALSE)</f>
        <v>1627</v>
      </c>
      <c r="E75" s="52">
        <v>12.35813366960908</v>
      </c>
      <c r="F75" s="47">
        <f>VLOOKUP(B75,'AGS provision'!$B$2:$H$167, 7, FALSE)</f>
        <v>21.143451724646589</v>
      </c>
      <c r="G75" s="3">
        <v>21.122276527931245</v>
      </c>
      <c r="H75" s="52">
        <f>VLOOKUP(B75,'Manmade surfaces'!$J$3:$M$167, 4, FALSE)</f>
        <v>29.223249536648133</v>
      </c>
      <c r="I75" s="9">
        <f>100*(VLOOKUP($A75,TES!$C$3:$AN$166, 11, FALSE))</f>
        <v>18.213099999999997</v>
      </c>
      <c r="J75" s="9">
        <f>VLOOKUP($A75,TES!$C$3:$AN$166, 23, FALSE)</f>
        <v>-1.19</v>
      </c>
      <c r="K75" s="9">
        <f>VLOOKUP($A75,TES!$C$3:$AN$166, 27, FALSE)</f>
        <v>0.257295</v>
      </c>
      <c r="L75">
        <f>VLOOKUP($B75,IMD!$B$2:$F$166, 5, FALSE)</f>
        <v>1</v>
      </c>
      <c r="M75">
        <f>VLOOKUP($B75,IMD!$B$2:$F$166, 4, FALSE)</f>
        <v>2111</v>
      </c>
      <c r="N75" s="9">
        <f>VLOOKUP($A75,TES!$C$3:$AN$166, 28, FALSE)</f>
        <v>0.64969500000000002</v>
      </c>
      <c r="O75" s="9">
        <f>100*(VLOOKUP($A75,TES!$C$3:$AN$166, 33, FALSE))</f>
        <v>5.2858000000000001</v>
      </c>
      <c r="P75" s="51">
        <f t="shared" si="19"/>
        <v>0.87173442088733499</v>
      </c>
      <c r="Q75" s="9">
        <f t="shared" si="26"/>
        <v>0.78877723472068761</v>
      </c>
      <c r="R75" s="9">
        <f t="shared" si="27"/>
        <v>0.21878393443089961</v>
      </c>
      <c r="S75" s="9">
        <f t="shared" si="28"/>
        <v>0.67762558508626047</v>
      </c>
      <c r="T75" s="9">
        <f t="shared" si="20"/>
        <v>0.40582726326742979</v>
      </c>
      <c r="U75" s="9">
        <f t="shared" si="21"/>
        <v>0.26515020457754834</v>
      </c>
      <c r="V75" s="9">
        <f t="shared" si="22"/>
        <v>0.93676148796498904</v>
      </c>
      <c r="W75" s="9">
        <f t="shared" si="23"/>
        <v>0.55487387306762959</v>
      </c>
      <c r="X75" s="9">
        <f t="shared" si="24"/>
        <v>0.19543500855538765</v>
      </c>
      <c r="Y75" s="10" cm="1">
        <f t="array" ref="Y75">(0.1+(1-0.1)*(SUM(P75:X75/9)))*100</f>
        <v>59.149690125581664</v>
      </c>
      <c r="Z75" s="4" t="str">
        <f t="shared" si="25"/>
        <v>High</v>
      </c>
    </row>
    <row r="76" spans="1:26" x14ac:dyDescent="0.35">
      <c r="A76" t="s">
        <v>233</v>
      </c>
      <c r="B76" t="s">
        <v>234</v>
      </c>
      <c r="C76" t="str">
        <f>VLOOKUP(B76,'LSOA_Ward lookup'!B$2:J$400, 4, FALSE)</f>
        <v>Plympton St Mary</v>
      </c>
      <c r="D76">
        <f>VLOOKUP(B76,'Social Statistics'!D$2:BV$166, 8, FALSE)</f>
        <v>1476</v>
      </c>
      <c r="E76" s="52">
        <v>12.361331220285262</v>
      </c>
      <c r="F76" s="47">
        <f>VLOOKUP(B76,'AGS provision'!$B$2:$H$167, 7, FALSE)</f>
        <v>1.1643141476964769</v>
      </c>
      <c r="G76" s="3">
        <v>1.1630565737483085</v>
      </c>
      <c r="H76" s="52">
        <f>VLOOKUP(B76,'Manmade surfaces'!$J$3:$M$167, 4, FALSE)</f>
        <v>17.576322488490753</v>
      </c>
      <c r="I76" s="9">
        <f>100*(VLOOKUP($A76,TES!$C$3:$AN$166, 11, FALSE))</f>
        <v>18.8094</v>
      </c>
      <c r="J76" s="9">
        <f>VLOOKUP($A76,TES!$C$3:$AN$166, 23, FALSE)</f>
        <v>1.47</v>
      </c>
      <c r="K76" s="9">
        <f>VLOOKUP($A76,TES!$C$3:$AN$166, 27, FALSE)</f>
        <v>0.29872900000000002</v>
      </c>
      <c r="L76">
        <f>VLOOKUP($B76,IMD!$B$2:$F$166, 5, FALSE)</f>
        <v>8</v>
      </c>
      <c r="M76">
        <f>VLOOKUP($B76,IMD!$B$2:$F$166, 4, FALSE)</f>
        <v>26782</v>
      </c>
      <c r="N76" s="9">
        <f>VLOOKUP($A76,TES!$C$3:$AN$166, 28, FALSE)</f>
        <v>0.79926600000000003</v>
      </c>
      <c r="O76" s="9">
        <f>100*(VLOOKUP($A76,TES!$C$3:$AN$166, 33, FALSE))</f>
        <v>1.151</v>
      </c>
      <c r="P76" s="51">
        <f t="shared" si="19"/>
        <v>0.87170123337697236</v>
      </c>
      <c r="Q76" s="9">
        <f t="shared" si="26"/>
        <v>0.98836943426251689</v>
      </c>
      <c r="R76" s="9">
        <f t="shared" si="27"/>
        <v>5.9994929279361044E-2</v>
      </c>
      <c r="S76" s="9">
        <f t="shared" si="28"/>
        <v>0.66427744784869569</v>
      </c>
      <c r="T76" s="9">
        <f t="shared" si="20"/>
        <v>0.68262226847034335</v>
      </c>
      <c r="U76" s="9">
        <f t="shared" si="21"/>
        <v>0.43184570387148435</v>
      </c>
      <c r="V76" s="9">
        <f t="shared" si="22"/>
        <v>0.16555173491716157</v>
      </c>
      <c r="W76" s="9">
        <f t="shared" si="23"/>
        <v>0.70036925639000325</v>
      </c>
      <c r="X76" s="9">
        <f t="shared" si="24"/>
        <v>7.7701982035955387E-3</v>
      </c>
      <c r="Y76" s="10" cm="1">
        <f t="array" ref="Y76">(0.1+(1-0.1)*(SUM(P76:X76/9)))*100</f>
        <v>55.725022066201348</v>
      </c>
      <c r="Z76" s="4" t="str">
        <f t="shared" si="25"/>
        <v>Moderate</v>
      </c>
    </row>
    <row r="77" spans="1:26" x14ac:dyDescent="0.35">
      <c r="A77" t="s">
        <v>235</v>
      </c>
      <c r="B77" t="s">
        <v>236</v>
      </c>
      <c r="C77" t="str">
        <f>VLOOKUP(B77,'LSOA_Ward lookup'!B$2:J$400, 4, FALSE)</f>
        <v>St Budeaux</v>
      </c>
      <c r="D77">
        <f>VLOOKUP(B77,'Social Statistics'!D$2:BV$166, 8, FALSE)</f>
        <v>1942</v>
      </c>
      <c r="E77" s="52">
        <v>12.433862433862434</v>
      </c>
      <c r="F77" s="47">
        <f>VLOOKUP(B77,'AGS provision'!$B$2:$H$167, 7, FALSE)</f>
        <v>10.430512228115344</v>
      </c>
      <c r="G77" s="3">
        <v>10.421878986625515</v>
      </c>
      <c r="H77" s="52">
        <f>VLOOKUP(B77,'Manmade surfaces'!$J$3:$M$167, 4, FALSE)</f>
        <v>39.257738249608551</v>
      </c>
      <c r="I77" s="9">
        <f>100*(VLOOKUP($A77,TES!$C$3:$AN$166, 11, FALSE))</f>
        <v>13.3277</v>
      </c>
      <c r="J77" s="9">
        <f>VLOOKUP($A77,TES!$C$3:$AN$166, 23, FALSE)</f>
        <v>0.34</v>
      </c>
      <c r="K77" s="9">
        <f>VLOOKUP($A77,TES!$C$3:$AN$166, 27, FALSE)</f>
        <v>0.23844599999999999</v>
      </c>
      <c r="L77">
        <f>VLOOKUP($B77,IMD!$B$2:$F$166, 5, FALSE)</f>
        <v>1</v>
      </c>
      <c r="M77">
        <f>VLOOKUP($B77,IMD!$B$2:$F$166, 4, FALSE)</f>
        <v>2878</v>
      </c>
      <c r="N77" s="9">
        <f>VLOOKUP($A77,TES!$C$3:$AN$166, 28, FALSE)</f>
        <v>0.66896</v>
      </c>
      <c r="O77" s="9">
        <f>100*(VLOOKUP($A77,TES!$C$3:$AN$166, 33, FALSE))</f>
        <v>3.4483000000000001</v>
      </c>
      <c r="P77" s="51">
        <f t="shared" si="19"/>
        <v>0.87094842891944335</v>
      </c>
      <c r="Q77" s="9">
        <f t="shared" si="26"/>
        <v>0.89578121013374479</v>
      </c>
      <c r="R77" s="9">
        <f t="shared" si="27"/>
        <v>0.35558967497921085</v>
      </c>
      <c r="S77" s="9">
        <f t="shared" si="28"/>
        <v>0.78698495060763907</v>
      </c>
      <c r="T77" s="9">
        <f t="shared" si="20"/>
        <v>0.56503642039542146</v>
      </c>
      <c r="U77" s="9">
        <f t="shared" si="21"/>
        <v>0.18931771275461551</v>
      </c>
      <c r="V77" s="9">
        <f t="shared" si="22"/>
        <v>0.91278524538918415</v>
      </c>
      <c r="W77" s="9">
        <f t="shared" si="23"/>
        <v>0.57361392668568068</v>
      </c>
      <c r="X77" s="9">
        <f t="shared" si="24"/>
        <v>0.1120369992148106</v>
      </c>
      <c r="Y77" s="10" cm="1">
        <f t="array" ref="Y77">(0.1+(1-0.1)*(SUM(P77:X77/9)))*100</f>
        <v>62.620945690797505</v>
      </c>
      <c r="Z77" s="4" t="str">
        <f t="shared" si="25"/>
        <v>High</v>
      </c>
    </row>
    <row r="78" spans="1:26" x14ac:dyDescent="0.35">
      <c r="A78" t="s">
        <v>237</v>
      </c>
      <c r="B78" t="s">
        <v>238</v>
      </c>
      <c r="C78" t="str">
        <f>VLOOKUP(B78,'LSOA_Ward lookup'!B$2:J$400, 4, FALSE)</f>
        <v>Efford and Lipson</v>
      </c>
      <c r="D78">
        <f>VLOOKUP(B78,'Social Statistics'!D$2:BV$166, 8, FALSE)</f>
        <v>1556</v>
      </c>
      <c r="E78" s="52">
        <v>12.532981530343006</v>
      </c>
      <c r="F78" s="47">
        <f>VLOOKUP(B78,'AGS provision'!$B$2:$H$167, 7, FALSE)</f>
        <v>0.12192101542416453</v>
      </c>
      <c r="G78" s="3">
        <v>0.12226453479381444</v>
      </c>
      <c r="H78" s="52">
        <f>VLOOKUP(B78,'Manmade surfaces'!$J$3:$M$167, 4, FALSE)</f>
        <v>56.356343695482238</v>
      </c>
      <c r="I78" s="9">
        <f>100*(VLOOKUP($A78,TES!$C$3:$AN$166, 11, FALSE))</f>
        <v>14.5091</v>
      </c>
      <c r="J78" s="9">
        <f>VLOOKUP($A78,TES!$C$3:$AN$166, 23, FALSE)</f>
        <v>1.95</v>
      </c>
      <c r="K78" s="9">
        <f>VLOOKUP($A78,TES!$C$3:$AN$166, 27, FALSE)</f>
        <v>0.37339</v>
      </c>
      <c r="L78">
        <f>VLOOKUP($B78,IMD!$B$2:$F$166, 5, FALSE)</f>
        <v>3</v>
      </c>
      <c r="M78">
        <f>VLOOKUP($B78,IMD!$B$2:$F$166, 4, FALSE)</f>
        <v>9330</v>
      </c>
      <c r="N78" s="9">
        <f>VLOOKUP($A78,TES!$C$3:$AN$166, 28, FALSE)</f>
        <v>0.37943300000000002</v>
      </c>
      <c r="O78" s="9">
        <f>100*(VLOOKUP($A78,TES!$C$3:$AN$166, 33, FALSE))</f>
        <v>12.973699999999999</v>
      </c>
      <c r="P78" s="51">
        <f t="shared" si="19"/>
        <v>0.86991966772854701</v>
      </c>
      <c r="Q78" s="9">
        <f t="shared" si="26"/>
        <v>0.99877735465206186</v>
      </c>
      <c r="R78" s="9">
        <f t="shared" si="27"/>
        <v>0.58870443022776398</v>
      </c>
      <c r="S78" s="9">
        <f t="shared" si="28"/>
        <v>0.76053938741384597</v>
      </c>
      <c r="T78" s="9">
        <f t="shared" si="20"/>
        <v>0.7325702393340271</v>
      </c>
      <c r="U78" s="9">
        <f t="shared" si="21"/>
        <v>0.73221865055258062</v>
      </c>
      <c r="V78" s="9">
        <f t="shared" si="22"/>
        <v>0.71109721788058766</v>
      </c>
      <c r="W78" s="9">
        <f t="shared" si="23"/>
        <v>0.29197616370236917</v>
      </c>
      <c r="X78" s="9">
        <f t="shared" si="24"/>
        <v>0.54436320230201207</v>
      </c>
      <c r="Y78" s="10" cm="1">
        <f t="array" ref="Y78">(0.1+(1-0.1)*(SUM(P78:X78/9)))*100</f>
        <v>72.30166313793795</v>
      </c>
      <c r="Z78" s="4" t="str">
        <f t="shared" si="25"/>
        <v>Highest</v>
      </c>
    </row>
    <row r="79" spans="1:26" x14ac:dyDescent="0.35">
      <c r="A79" t="s">
        <v>239</v>
      </c>
      <c r="B79" t="s">
        <v>240</v>
      </c>
      <c r="C79" t="str">
        <f>VLOOKUP(B79,'LSOA_Ward lookup'!B$2:J$400, 4, FALSE)</f>
        <v>Devonport</v>
      </c>
      <c r="D79">
        <f>VLOOKUP(B79,'Social Statistics'!D$2:BV$166, 8, FALSE)</f>
        <v>1047</v>
      </c>
      <c r="E79" s="52">
        <v>12.745098039215685</v>
      </c>
      <c r="F79" s="47">
        <f>VLOOKUP(B79,'AGS provision'!$B$2:$H$167, 7, FALSE)</f>
        <v>0</v>
      </c>
      <c r="G79" s="3">
        <v>0</v>
      </c>
      <c r="H79" s="52">
        <f>VLOOKUP(B79,'Manmade surfaces'!$J$3:$M$167, 4, FALSE)</f>
        <v>66.954831813645356</v>
      </c>
      <c r="I79" s="9">
        <f>100*(VLOOKUP($A79,TES!$C$3:$AN$166, 11, FALSE))</f>
        <v>13.322700000000001</v>
      </c>
      <c r="J79" s="9">
        <f>VLOOKUP($A79,TES!$C$3:$AN$166, 23, FALSE)</f>
        <v>1.55</v>
      </c>
      <c r="K79" s="9">
        <f>VLOOKUP($A79,TES!$C$3:$AN$166, 27, FALSE)</f>
        <v>0.30217300000000002</v>
      </c>
      <c r="L79">
        <f>VLOOKUP($B79,IMD!$B$2:$F$166, 5, FALSE)</f>
        <v>3</v>
      </c>
      <c r="M79">
        <f>VLOOKUP($B79,IMD!$B$2:$F$166, 4, FALSE)</f>
        <v>8121</v>
      </c>
      <c r="N79" s="9">
        <f>VLOOKUP($A79,TES!$C$3:$AN$166, 28, FALSE)</f>
        <v>0.58245100000000005</v>
      </c>
      <c r="O79" s="9">
        <f>100*(VLOOKUP($A79,TES!$C$3:$AN$166, 33, FALSE))</f>
        <v>7.0542999999999996</v>
      </c>
      <c r="P79" s="51">
        <f t="shared" si="19"/>
        <v>0.86771810173344699</v>
      </c>
      <c r="Q79" s="9">
        <f t="shared" si="26"/>
        <v>1</v>
      </c>
      <c r="R79" s="9">
        <f t="shared" si="27"/>
        <v>0.73319948694401371</v>
      </c>
      <c r="S79" s="9">
        <f t="shared" si="28"/>
        <v>0.78709687528680694</v>
      </c>
      <c r="T79" s="9">
        <f t="shared" si="20"/>
        <v>0.69094693028095733</v>
      </c>
      <c r="U79" s="9">
        <f t="shared" si="21"/>
        <v>0.4457014575898875</v>
      </c>
      <c r="V79" s="9">
        <f t="shared" si="22"/>
        <v>0.74889027821194121</v>
      </c>
      <c r="W79" s="9">
        <f t="shared" si="23"/>
        <v>0.48946218526631985</v>
      </c>
      <c r="X79" s="9">
        <f t="shared" si="24"/>
        <v>0.27570133754521647</v>
      </c>
      <c r="Y79" s="10" cm="1">
        <f t="array" ref="Y79">(0.1+(1-0.1)*(SUM(P79:X79/9)))*100</f>
        <v>70.387166528585894</v>
      </c>
      <c r="Z79" s="4" t="str">
        <f t="shared" si="25"/>
        <v>Highest</v>
      </c>
    </row>
    <row r="80" spans="1:26" x14ac:dyDescent="0.35">
      <c r="A80" t="s">
        <v>241</v>
      </c>
      <c r="B80" t="s">
        <v>242</v>
      </c>
      <c r="C80" t="str">
        <f>VLOOKUP(B80,'LSOA_Ward lookup'!B$2:J$400, 4, FALSE)</f>
        <v>Plympton St Mary</v>
      </c>
      <c r="D80">
        <f>VLOOKUP(B80,'Social Statistics'!D$2:BV$166, 8, FALSE)</f>
        <v>1532</v>
      </c>
      <c r="E80" s="52">
        <v>12.962962962962962</v>
      </c>
      <c r="F80" s="47">
        <f>VLOOKUP(B80,'AGS provision'!$B$2:$H$167, 7, FALSE)</f>
        <v>16.126905069190602</v>
      </c>
      <c r="G80" s="3">
        <v>16.110377668187745</v>
      </c>
      <c r="H80" s="52">
        <f>VLOOKUP(B80,'Manmade surfaces'!$J$3:$M$167, 4, FALSE)</f>
        <v>56.06591233651649</v>
      </c>
      <c r="I80" s="9">
        <f>100*(VLOOKUP($A80,TES!$C$3:$AN$166, 11, FALSE))</f>
        <v>22.433500000000002</v>
      </c>
      <c r="J80" s="9">
        <f>VLOOKUP($A80,TES!$C$3:$AN$166, 23, FALSE)</f>
        <v>0.94</v>
      </c>
      <c r="K80" s="9">
        <f>VLOOKUP($A80,TES!$C$3:$AN$166, 27, FALSE)</f>
        <v>0.27764299999999997</v>
      </c>
      <c r="L80">
        <f>VLOOKUP($B80,IMD!$B$2:$F$166, 5, FALSE)</f>
        <v>9</v>
      </c>
      <c r="M80">
        <f>VLOOKUP($B80,IMD!$B$2:$F$166, 4, FALSE)</f>
        <v>27966</v>
      </c>
      <c r="N80" s="9">
        <f>VLOOKUP($A80,TES!$C$3:$AN$166, 28, FALSE)</f>
        <v>0.93308100000000005</v>
      </c>
      <c r="O80" s="9">
        <f>100*(VLOOKUP($A80,TES!$C$3:$AN$166, 33, FALSE))</f>
        <v>0.97979999999999989</v>
      </c>
      <c r="P80" s="51">
        <f t="shared" si="19"/>
        <v>0.86545687270324956</v>
      </c>
      <c r="Q80" s="9">
        <f t="shared" si="26"/>
        <v>0.83889622331812252</v>
      </c>
      <c r="R80" s="9">
        <f t="shared" si="27"/>
        <v>0.58474481870411521</v>
      </c>
      <c r="S80" s="9">
        <f t="shared" si="28"/>
        <v>0.58315220189421324</v>
      </c>
      <c r="T80" s="9">
        <f t="shared" si="20"/>
        <v>0.627471383975026</v>
      </c>
      <c r="U80" s="9">
        <f t="shared" si="21"/>
        <v>0.34701340918325874</v>
      </c>
      <c r="V80" s="9">
        <f t="shared" si="22"/>
        <v>0.12854016880275088</v>
      </c>
      <c r="W80" s="9">
        <f t="shared" si="23"/>
        <v>0.83053797037388666</v>
      </c>
      <c r="X80" s="9">
        <f t="shared" si="24"/>
        <v>0</v>
      </c>
      <c r="Y80" s="10" cm="1">
        <f t="array" ref="Y80">(0.1+(1-0.1)*(SUM(P80:X80/9)))*100</f>
        <v>58.058130489546244</v>
      </c>
      <c r="Z80" s="4" t="str">
        <f t="shared" si="25"/>
        <v>Moderate</v>
      </c>
    </row>
    <row r="81" spans="1:26" x14ac:dyDescent="0.35">
      <c r="A81" t="s">
        <v>243</v>
      </c>
      <c r="B81" t="s">
        <v>244</v>
      </c>
      <c r="C81" t="str">
        <f>VLOOKUP(B81,'LSOA_Ward lookup'!B$2:J$400, 4, FALSE)</f>
        <v>Efford and Lipson</v>
      </c>
      <c r="D81">
        <f>VLOOKUP(B81,'Social Statistics'!D$2:BV$166, 8, FALSE)</f>
        <v>1789</v>
      </c>
      <c r="E81" s="52">
        <v>13.240043057050594</v>
      </c>
      <c r="F81" s="47">
        <f>VLOOKUP(B81,'AGS provision'!$B$2:$H$167, 7, FALSE)</f>
        <v>0.29084378703186137</v>
      </c>
      <c r="G81" s="3">
        <v>0.29140037569988803</v>
      </c>
      <c r="H81" s="52">
        <f>VLOOKUP(B81,'Manmade surfaces'!$J$3:$M$167, 4, FALSE)</f>
        <v>63.964843656089656</v>
      </c>
      <c r="I81" s="9">
        <f>100*(VLOOKUP($A81,TES!$C$3:$AN$166, 11, FALSE))</f>
        <v>9.2629000000000001</v>
      </c>
      <c r="J81" s="9">
        <f>VLOOKUP($A81,TES!$C$3:$AN$166, 23, FALSE)</f>
        <v>3.75</v>
      </c>
      <c r="K81" s="9">
        <f>VLOOKUP($A81,TES!$C$3:$AN$166, 27, FALSE)</f>
        <v>0.36084699999999997</v>
      </c>
      <c r="L81">
        <f>VLOOKUP($B81,IMD!$B$2:$F$166, 5, FALSE)</f>
        <v>4</v>
      </c>
      <c r="M81">
        <f>VLOOKUP($B81,IMD!$B$2:$F$166, 4, FALSE)</f>
        <v>10705</v>
      </c>
      <c r="N81" s="9">
        <f>VLOOKUP($A81,TES!$C$3:$AN$166, 28, FALSE)</f>
        <v>0.19906499999999999</v>
      </c>
      <c r="O81" s="9">
        <f>100*(VLOOKUP($A81,TES!$C$3:$AN$166, 33, FALSE))</f>
        <v>17.952999999999999</v>
      </c>
      <c r="P81" s="51">
        <f t="shared" si="19"/>
        <v>0.86258104697754623</v>
      </c>
      <c r="Q81" s="9">
        <f t="shared" si="26"/>
        <v>0.99708599624300109</v>
      </c>
      <c r="R81" s="9">
        <f t="shared" si="27"/>
        <v>0.69243532288682885</v>
      </c>
      <c r="S81" s="9">
        <f t="shared" si="28"/>
        <v>0.8779752377839809</v>
      </c>
      <c r="T81" s="9">
        <f t="shared" si="20"/>
        <v>0.91987513007284083</v>
      </c>
      <c r="U81" s="9">
        <f t="shared" si="21"/>
        <v>0.68175618862170639</v>
      </c>
      <c r="V81" s="9">
        <f t="shared" si="22"/>
        <v>0.668115035948734</v>
      </c>
      <c r="W81" s="9">
        <f t="shared" si="23"/>
        <v>0.11652295887596641</v>
      </c>
      <c r="X81" s="9">
        <f t="shared" si="24"/>
        <v>0.77035705694665702</v>
      </c>
      <c r="Y81" s="10" cm="1">
        <f t="array" ref="Y81">(0.1+(1-0.1)*(SUM(P81:X81/9)))*100</f>
        <v>75.867039743572619</v>
      </c>
      <c r="Z81" s="4" t="str">
        <f t="shared" si="25"/>
        <v>Highest</v>
      </c>
    </row>
    <row r="82" spans="1:26" x14ac:dyDescent="0.35">
      <c r="A82" t="s">
        <v>245</v>
      </c>
      <c r="B82" t="s">
        <v>246</v>
      </c>
      <c r="C82" t="str">
        <f>VLOOKUP(B82,'LSOA_Ward lookup'!B$2:J$400, 4, FALSE)</f>
        <v>Drake</v>
      </c>
      <c r="D82">
        <f>VLOOKUP(B82,'Social Statistics'!D$2:BV$166, 8, FALSE)</f>
        <v>1850</v>
      </c>
      <c r="E82" s="52">
        <v>14.132553606237815</v>
      </c>
      <c r="F82" s="47">
        <f>VLOOKUP(B82,'AGS provision'!$B$2:$H$167, 7, FALSE)</f>
        <v>0.32315099405405406</v>
      </c>
      <c r="G82" s="3">
        <v>0.32305157752566183</v>
      </c>
      <c r="H82" s="52">
        <f>VLOOKUP(B82,'Manmade surfaces'!$J$3:$M$167, 4, FALSE)</f>
        <v>70.577632397578512</v>
      </c>
      <c r="I82" s="9">
        <f>100*(VLOOKUP($A82,TES!$C$3:$AN$166, 11, FALSE))</f>
        <v>7.8516000000000004</v>
      </c>
      <c r="J82" s="9">
        <f>VLOOKUP($A82,TES!$C$3:$AN$166, 23, FALSE)</f>
        <v>4.5199999999999996</v>
      </c>
      <c r="K82" s="9">
        <f>VLOOKUP($A82,TES!$C$3:$AN$166, 27, FALSE)</f>
        <v>0.36084699999999997</v>
      </c>
      <c r="L82">
        <f>VLOOKUP($B82,IMD!$B$2:$F$166, 5, FALSE)</f>
        <v>3</v>
      </c>
      <c r="M82">
        <f>VLOOKUP($B82,IMD!$B$2:$F$166, 4, FALSE)</f>
        <v>7602</v>
      </c>
      <c r="N82" s="9">
        <f>VLOOKUP($A82,TES!$C$3:$AN$166, 28, FALSE)</f>
        <v>0.21531400000000001</v>
      </c>
      <c r="O82" s="9">
        <f>100*(VLOOKUP($A82,TES!$C$3:$AN$166, 33, FALSE))</f>
        <v>16.504300000000001</v>
      </c>
      <c r="P82" s="51">
        <f t="shared" si="19"/>
        <v>0.85331764317271563</v>
      </c>
      <c r="Q82" s="9">
        <f t="shared" si="26"/>
        <v>0.99676948422474343</v>
      </c>
      <c r="R82" s="9">
        <f t="shared" si="27"/>
        <v>0.78259113318740359</v>
      </c>
      <c r="S82" s="9">
        <f t="shared" si="28"/>
        <v>0.90956709772591438</v>
      </c>
      <c r="T82" s="9">
        <f t="shared" si="20"/>
        <v>1</v>
      </c>
      <c r="U82" s="9">
        <f t="shared" si="21"/>
        <v>0.68175618862170639</v>
      </c>
      <c r="V82" s="9">
        <f t="shared" si="22"/>
        <v>0.76511409815567366</v>
      </c>
      <c r="W82" s="9">
        <f t="shared" si="23"/>
        <v>0.13232919460084119</v>
      </c>
      <c r="X82" s="9">
        <f t="shared" si="24"/>
        <v>0.70460538558246999</v>
      </c>
      <c r="Y82" s="10" cm="1">
        <f t="array" ref="Y82">(0.1+(1-0.1)*(SUM(P82:X82/9)))*100</f>
        <v>78.260502252714673</v>
      </c>
      <c r="Z82" s="4" t="str">
        <f t="shared" si="25"/>
        <v>Highest</v>
      </c>
    </row>
    <row r="83" spans="1:26" x14ac:dyDescent="0.35">
      <c r="A83" t="s">
        <v>247</v>
      </c>
      <c r="B83" t="s">
        <v>248</v>
      </c>
      <c r="C83" t="str">
        <f>VLOOKUP(B83,'LSOA_Ward lookup'!B$2:J$400, 4, FALSE)</f>
        <v>Peverell</v>
      </c>
      <c r="D83">
        <f>VLOOKUP(B83,'Social Statistics'!D$2:BV$166, 8, FALSE)</f>
        <v>1211</v>
      </c>
      <c r="E83" s="52">
        <v>14.78743068391867</v>
      </c>
      <c r="F83" s="47">
        <f>VLOOKUP(B83,'AGS provision'!$B$2:$H$167, 7, FALSE)</f>
        <v>228.74643110900081</v>
      </c>
      <c r="G83" s="3">
        <v>100</v>
      </c>
      <c r="H83" s="52">
        <f>VLOOKUP(B83,'Manmade surfaces'!$J$3:$M$167, 4, FALSE)</f>
        <v>37.095011710412713</v>
      </c>
      <c r="I83" s="9">
        <f>100*(VLOOKUP($A83,TES!$C$3:$AN$166, 11, FALSE))</f>
        <v>22.493500000000001</v>
      </c>
      <c r="J83" s="9">
        <f>VLOOKUP($A83,TES!$C$3:$AN$166, 23, FALSE)</f>
        <v>0.25</v>
      </c>
      <c r="K83" s="9">
        <f>VLOOKUP($A83,TES!$C$3:$AN$166, 27, FALSE)</f>
        <v>0.31746999999999997</v>
      </c>
      <c r="L83">
        <f>VLOOKUP($B83,IMD!$B$2:$F$166, 5, FALSE)</f>
        <v>6</v>
      </c>
      <c r="M83">
        <f>VLOOKUP($B83,IMD!$B$2:$F$166, 4, FALSE)</f>
        <v>19118</v>
      </c>
      <c r="N83" s="9">
        <f>VLOOKUP($A83,TES!$C$3:$AN$166, 28, FALSE)</f>
        <v>0.77810199999999996</v>
      </c>
      <c r="O83" s="9">
        <f>100*(VLOOKUP($A83,TES!$C$3:$AN$166, 33, FALSE))</f>
        <v>6.8538000000000006</v>
      </c>
      <c r="P83" s="51">
        <f t="shared" si="19"/>
        <v>0.84652064697069918</v>
      </c>
      <c r="Q83" s="9">
        <f t="shared" si="26"/>
        <v>0</v>
      </c>
      <c r="R83" s="9">
        <f t="shared" si="27"/>
        <v>0.32610402660571408</v>
      </c>
      <c r="S83" s="9">
        <f t="shared" si="28"/>
        <v>0.58180910574419831</v>
      </c>
      <c r="T83" s="9">
        <f t="shared" si="20"/>
        <v>0.5556711758584808</v>
      </c>
      <c r="U83" s="9">
        <f t="shared" si="21"/>
        <v>0.50724369470673181</v>
      </c>
      <c r="V83" s="9">
        <f t="shared" si="22"/>
        <v>0.40512660206314477</v>
      </c>
      <c r="W83" s="9">
        <f t="shared" si="23"/>
        <v>0.67978194807064496</v>
      </c>
      <c r="X83" s="9">
        <f t="shared" si="24"/>
        <v>0.26660130985934677</v>
      </c>
      <c r="Y83" s="10" cm="1">
        <f t="array" ref="Y83">(0.1+(1-0.1)*(SUM(P83:X83/9)))*100</f>
        <v>51.688585098789616</v>
      </c>
      <c r="Z83" s="4" t="str">
        <f t="shared" si="25"/>
        <v>Low</v>
      </c>
    </row>
    <row r="84" spans="1:26" x14ac:dyDescent="0.35">
      <c r="A84" t="s">
        <v>249</v>
      </c>
      <c r="B84" t="s">
        <v>250</v>
      </c>
      <c r="C84" t="str">
        <f>VLOOKUP(B84,'LSOA_Ward lookup'!B$2:J$400, 4, FALSE)</f>
        <v>Plymstock Dunstone</v>
      </c>
      <c r="D84">
        <f>VLOOKUP(B84,'Social Statistics'!D$2:BV$166, 8, FALSE)</f>
        <v>2430</v>
      </c>
      <c r="E84" s="52">
        <v>14.821944177093361</v>
      </c>
      <c r="F84" s="47">
        <f>VLOOKUP(B84,'AGS provision'!$B$2:$H$167, 7, FALSE)</f>
        <v>57.104840968312757</v>
      </c>
      <c r="G84" s="3">
        <v>57.026306552588331</v>
      </c>
      <c r="H84" s="52">
        <f>VLOOKUP(B84,'Manmade surfaces'!$J$3:$M$167, 4, FALSE)</f>
        <v>25.574555673545614</v>
      </c>
      <c r="I84" s="9">
        <f>100*(VLOOKUP($A84,TES!$C$3:$AN$166, 11, FALSE))</f>
        <v>16.86</v>
      </c>
      <c r="J84" s="9">
        <f>VLOOKUP($A84,TES!$C$3:$AN$166, 23, FALSE)</f>
        <v>0.26</v>
      </c>
      <c r="K84" s="9">
        <f>VLOOKUP($A84,TES!$C$3:$AN$166, 27, FALSE)</f>
        <v>0.20119400000000001</v>
      </c>
      <c r="L84">
        <f>VLOOKUP($B84,IMD!$B$2:$F$166, 5, FALSE)</f>
        <v>9</v>
      </c>
      <c r="M84">
        <f>VLOOKUP($B84,IMD!$B$2:$F$166, 4, FALSE)</f>
        <v>28423</v>
      </c>
      <c r="N84" s="9">
        <f>VLOOKUP($A84,TES!$C$3:$AN$166, 28, FALSE)</f>
        <v>0.92533799999999999</v>
      </c>
      <c r="O84" s="9">
        <f>100*(VLOOKUP($A84,TES!$C$3:$AN$166, 33, FALSE))</f>
        <v>2.3858000000000001</v>
      </c>
      <c r="P84" s="51">
        <f t="shared" si="19"/>
        <v>0.84616243000140556</v>
      </c>
      <c r="Q84" s="9">
        <f t="shared" si="26"/>
        <v>0.42973693447411665</v>
      </c>
      <c r="R84" s="9">
        <f t="shared" si="27"/>
        <v>0.16903927077592859</v>
      </c>
      <c r="S84" s="9">
        <f t="shared" si="28"/>
        <v>0.70791464176267938</v>
      </c>
      <c r="T84" s="9">
        <f t="shared" si="20"/>
        <v>0.55671175858480748</v>
      </c>
      <c r="U84" s="9">
        <f t="shared" si="21"/>
        <v>3.9447057261597786E-2</v>
      </c>
      <c r="V84" s="9">
        <f t="shared" si="22"/>
        <v>0.11425445451703653</v>
      </c>
      <c r="W84" s="9">
        <f t="shared" si="23"/>
        <v>0.82300595712890501</v>
      </c>
      <c r="X84" s="9">
        <f t="shared" si="24"/>
        <v>6.3813660480463316E-2</v>
      </c>
      <c r="Y84" s="10" cm="1">
        <f t="array" ref="Y84">(0.1+(1-0.1)*(SUM(P84:X84/9)))*100</f>
        <v>47.500861649869407</v>
      </c>
      <c r="Z84" s="4" t="str">
        <f t="shared" si="25"/>
        <v>Low</v>
      </c>
    </row>
    <row r="85" spans="1:26" x14ac:dyDescent="0.35">
      <c r="A85" t="s">
        <v>251</v>
      </c>
      <c r="B85" t="s">
        <v>252</v>
      </c>
      <c r="C85" t="str">
        <f>VLOOKUP(B85,'LSOA_Ward lookup'!B$2:J$400, 4, FALSE)</f>
        <v>Compton</v>
      </c>
      <c r="D85">
        <f>VLOOKUP(B85,'Social Statistics'!D$2:BV$166, 8, FALSE)</f>
        <v>1466</v>
      </c>
      <c r="E85" s="52">
        <v>15.100671140939598</v>
      </c>
      <c r="F85" s="47">
        <f>VLOOKUP(B85,'AGS provision'!$B$2:$H$167, 7, FALSE)</f>
        <v>11.980593051841748</v>
      </c>
      <c r="G85" s="3">
        <v>11.967073920299727</v>
      </c>
      <c r="H85" s="52">
        <f>VLOOKUP(B85,'Manmade surfaces'!$J$3:$M$167, 4, FALSE)</f>
        <v>46.260929044070608</v>
      </c>
      <c r="I85" s="9">
        <f>100*(VLOOKUP($A85,TES!$C$3:$AN$166, 11, FALSE))</f>
        <v>24.350999999999999</v>
      </c>
      <c r="J85" s="9">
        <f>VLOOKUP($A85,TES!$C$3:$AN$166, 23, FALSE)</f>
        <v>0.81</v>
      </c>
      <c r="K85" s="9">
        <f>VLOOKUP($A85,TES!$C$3:$AN$166, 27, FALSE)</f>
        <v>0.319216</v>
      </c>
      <c r="L85">
        <f>VLOOKUP($B85,IMD!$B$2:$F$166, 5, FALSE)</f>
        <v>10</v>
      </c>
      <c r="M85">
        <f>VLOOKUP($B85,IMD!$B$2:$F$166, 4, FALSE)</f>
        <v>31117</v>
      </c>
      <c r="N85" s="9">
        <f>VLOOKUP($A85,TES!$C$3:$AN$166, 28, FALSE)</f>
        <v>0.86111099999999996</v>
      </c>
      <c r="O85" s="9">
        <f>100*(VLOOKUP($A85,TES!$C$3:$AN$166, 33, FALSE))</f>
        <v>7.5084999999999997</v>
      </c>
      <c r="P85" s="51">
        <f t="shared" si="19"/>
        <v>0.84326951134654671</v>
      </c>
      <c r="Q85" s="9">
        <f t="shared" si="26"/>
        <v>0.88032926079700269</v>
      </c>
      <c r="R85" s="9">
        <f t="shared" si="27"/>
        <v>0.45106805262689886</v>
      </c>
      <c r="S85" s="9">
        <f t="shared" si="28"/>
        <v>0.54022908743332088</v>
      </c>
      <c r="T85" s="9">
        <f t="shared" si="20"/>
        <v>0.61394380853277841</v>
      </c>
      <c r="U85" s="9">
        <f t="shared" si="21"/>
        <v>0.5142681273409746</v>
      </c>
      <c r="V85" s="9">
        <f t="shared" si="22"/>
        <v>3.0040637699281003E-2</v>
      </c>
      <c r="W85" s="9">
        <f t="shared" si="23"/>
        <v>0.76052905997206244</v>
      </c>
      <c r="X85" s="9">
        <f t="shared" si="24"/>
        <v>0.29631596385405462</v>
      </c>
      <c r="Y85" s="10" cm="1">
        <f t="array" ref="Y85">(0.1+(1-0.1)*(SUM(P85:X85/9)))*100</f>
        <v>59.299935096029202</v>
      </c>
      <c r="Z85" s="4" t="str">
        <f t="shared" si="25"/>
        <v>High</v>
      </c>
    </row>
    <row r="86" spans="1:26" x14ac:dyDescent="0.35">
      <c r="A86" t="s">
        <v>253</v>
      </c>
      <c r="B86" t="s">
        <v>254</v>
      </c>
      <c r="C86" t="str">
        <f>VLOOKUP(B86,'LSOA_Ward lookup'!B$2:J$400, 4, FALSE)</f>
        <v>Sutton and Mount Gould</v>
      </c>
      <c r="D86">
        <f>VLOOKUP(B86,'Social Statistics'!D$2:BV$166, 8, FALSE)</f>
        <v>1722</v>
      </c>
      <c r="E86" s="52">
        <v>15.154536390827516</v>
      </c>
      <c r="F86" s="47">
        <f>VLOOKUP(B86,'AGS provision'!$B$2:$H$167, 7, FALSE)</f>
        <v>33.503106795005806</v>
      </c>
      <c r="G86" s="3">
        <v>33.589300844004654</v>
      </c>
      <c r="H86" s="52">
        <f>VLOOKUP(B86,'Manmade surfaces'!$J$3:$M$167, 4, FALSE)</f>
        <v>57.866699575291001</v>
      </c>
      <c r="I86" s="9">
        <f>100*(VLOOKUP($A86,TES!$C$3:$AN$166, 11, FALSE))</f>
        <v>14.506600000000001</v>
      </c>
      <c r="J86" s="9">
        <f>VLOOKUP($A86,TES!$C$3:$AN$166, 23, FALSE)</f>
        <v>0.56000000000000005</v>
      </c>
      <c r="K86" s="9">
        <f>VLOOKUP($A86,TES!$C$3:$AN$166, 27, FALSE)</f>
        <v>0.41263699999999998</v>
      </c>
      <c r="L86">
        <f>VLOOKUP($B86,IMD!$B$2:$F$166, 5, FALSE)</f>
        <v>1</v>
      </c>
      <c r="M86">
        <f>VLOOKUP($B86,IMD!$B$2:$F$166, 4, FALSE)</f>
        <v>2628</v>
      </c>
      <c r="N86" s="9">
        <f>VLOOKUP($A86,TES!$C$3:$AN$166, 28, FALSE)</f>
        <v>0.49043500000000001</v>
      </c>
      <c r="O86" s="9">
        <f>100*(VLOOKUP($A86,TES!$C$3:$AN$166, 33, FALSE))</f>
        <v>10.284699999999999</v>
      </c>
      <c r="P86" s="51">
        <f t="shared" si="19"/>
        <v>0.84271044169609344</v>
      </c>
      <c r="Q86" s="9">
        <f t="shared" si="26"/>
        <v>0.66410699155995345</v>
      </c>
      <c r="R86" s="9">
        <f t="shared" si="27"/>
        <v>0.60929594819537702</v>
      </c>
      <c r="S86" s="9">
        <f t="shared" si="28"/>
        <v>0.76059534975342991</v>
      </c>
      <c r="T86" s="9">
        <f t="shared" si="20"/>
        <v>0.58792924037460981</v>
      </c>
      <c r="U86" s="9">
        <f t="shared" si="21"/>
        <v>0.89011550484589286</v>
      </c>
      <c r="V86" s="9">
        <f t="shared" si="22"/>
        <v>0.92060018755861206</v>
      </c>
      <c r="W86" s="9">
        <f t="shared" si="23"/>
        <v>0.39995350248829775</v>
      </c>
      <c r="X86" s="9">
        <f t="shared" si="24"/>
        <v>0.42231844196633223</v>
      </c>
      <c r="Y86" s="10" cm="1">
        <f t="array" ref="Y86">(0.1+(1-0.1)*(SUM(P86:X86/9)))*100</f>
        <v>70.976256084385966</v>
      </c>
      <c r="Z86" s="4" t="str">
        <f t="shared" si="25"/>
        <v>Highest</v>
      </c>
    </row>
    <row r="87" spans="1:26" x14ac:dyDescent="0.35">
      <c r="A87" t="s">
        <v>255</v>
      </c>
      <c r="B87" t="s">
        <v>256</v>
      </c>
      <c r="C87" t="str">
        <f>VLOOKUP(B87,'LSOA_Ward lookup'!B$2:J$400, 4, FALSE)</f>
        <v>Plymstock Dunstone</v>
      </c>
      <c r="D87">
        <f>VLOOKUP(B87,'Social Statistics'!D$2:BV$166, 8, FALSE)</f>
        <v>1548</v>
      </c>
      <c r="E87" s="52">
        <v>16.517285531370039</v>
      </c>
      <c r="F87" s="47">
        <f>VLOOKUP(B87,'AGS provision'!$B$2:$H$167, 7, FALSE)</f>
        <v>0.60741331007751942</v>
      </c>
      <c r="G87" s="3">
        <v>0.60711210924369752</v>
      </c>
      <c r="H87" s="52">
        <f>VLOOKUP(B87,'Manmade surfaces'!$J$3:$M$167, 4, FALSE)</f>
        <v>33.933826468954038</v>
      </c>
      <c r="I87" s="9">
        <f>100*(VLOOKUP($A87,TES!$C$3:$AN$166, 11, FALSE))</f>
        <v>21.7437</v>
      </c>
      <c r="J87" s="9">
        <f>VLOOKUP($A87,TES!$C$3:$AN$166, 23, FALSE)</f>
        <v>0.86</v>
      </c>
      <c r="K87" s="9">
        <f>VLOOKUP($A87,TES!$C$3:$AN$166, 27, FALSE)</f>
        <v>0.22181500000000001</v>
      </c>
      <c r="L87">
        <f>VLOOKUP($B87,IMD!$B$2:$F$166, 5, FALSE)</f>
        <v>8</v>
      </c>
      <c r="M87">
        <f>VLOOKUP($B87,IMD!$B$2:$F$166, 4, FALSE)</f>
        <v>25559</v>
      </c>
      <c r="N87" s="9">
        <f>VLOOKUP($A87,TES!$C$3:$AN$166, 28, FALSE)</f>
        <v>0.86594199999999999</v>
      </c>
      <c r="O87" s="9">
        <f>100*(VLOOKUP($A87,TES!$C$3:$AN$166, 33, FALSE))</f>
        <v>1.6160000000000001</v>
      </c>
      <c r="P87" s="51">
        <f t="shared" si="19"/>
        <v>0.82856641215489957</v>
      </c>
      <c r="Q87" s="9">
        <f t="shared" si="26"/>
        <v>0.99392887890756298</v>
      </c>
      <c r="R87" s="9">
        <f t="shared" si="27"/>
        <v>0.28300583791478701</v>
      </c>
      <c r="S87" s="9">
        <f t="shared" si="28"/>
        <v>0.59859333063221776</v>
      </c>
      <c r="T87" s="9">
        <f t="shared" si="20"/>
        <v>0.61914672216441213</v>
      </c>
      <c r="U87" s="9">
        <f t="shared" si="21"/>
        <v>0.12240858380840119</v>
      </c>
      <c r="V87" s="9">
        <f t="shared" si="22"/>
        <v>0.20378243201000312</v>
      </c>
      <c r="W87" s="9">
        <f t="shared" si="23"/>
        <v>0.7652284214581152</v>
      </c>
      <c r="X87" s="9">
        <f t="shared" si="24"/>
        <v>2.8875000567333411E-2</v>
      </c>
      <c r="Y87" s="10" cm="1">
        <f t="array" ref="Y87">(0.1+(1-0.1)*(SUM(P87:X87/9)))*100</f>
        <v>54.435356196177324</v>
      </c>
      <c r="Z87" s="4" t="str">
        <f t="shared" si="25"/>
        <v>Moderate</v>
      </c>
    </row>
    <row r="88" spans="1:26" x14ac:dyDescent="0.35">
      <c r="A88" t="s">
        <v>257</v>
      </c>
      <c r="B88" t="s">
        <v>258</v>
      </c>
      <c r="C88" t="str">
        <f>VLOOKUP(B88,'LSOA_Ward lookup'!B$2:J$400, 4, FALSE)</f>
        <v>Moor View</v>
      </c>
      <c r="D88">
        <f>VLOOKUP(B88,'Social Statistics'!D$2:BV$166, 8, FALSE)</f>
        <v>1370</v>
      </c>
      <c r="E88" s="52">
        <v>16.539050535987748</v>
      </c>
      <c r="F88" s="47">
        <f>VLOOKUP(B88,'AGS provision'!$B$2:$H$167, 7, FALSE)</f>
        <v>151.01664066569344</v>
      </c>
      <c r="G88" s="3">
        <v>100</v>
      </c>
      <c r="H88" s="52">
        <f>VLOOKUP(B88,'Manmade surfaces'!$J$3:$M$167, 4, FALSE)</f>
        <v>44.320440239546052</v>
      </c>
      <c r="I88" s="9">
        <f>100*(VLOOKUP($A88,TES!$C$3:$AN$166, 11, FALSE))</f>
        <v>34.048999999999999</v>
      </c>
      <c r="J88" s="9">
        <f>VLOOKUP($A88,TES!$C$3:$AN$166, 23, FALSE)</f>
        <v>-1.83</v>
      </c>
      <c r="K88" s="9">
        <f>VLOOKUP($A88,TES!$C$3:$AN$166, 27, FALSE)</f>
        <v>0.27542899999999998</v>
      </c>
      <c r="L88">
        <f>VLOOKUP($B88,IMD!$B$2:$F$166, 5, FALSE)</f>
        <v>5</v>
      </c>
      <c r="M88">
        <f>VLOOKUP($B88,IMD!$B$2:$F$166, 4, FALSE)</f>
        <v>13681</v>
      </c>
      <c r="N88" s="9">
        <f>VLOOKUP($A88,TES!$C$3:$AN$166, 28, FALSE)</f>
        <v>0.94159499999999996</v>
      </c>
      <c r="O88" s="9">
        <f>100*(VLOOKUP($A88,TES!$C$3:$AN$166, 33, FALSE))</f>
        <v>3.2847</v>
      </c>
      <c r="P88" s="51">
        <f t="shared" si="19"/>
        <v>0.82834051227419625</v>
      </c>
      <c r="Q88" s="9">
        <f t="shared" si="26"/>
        <v>0</v>
      </c>
      <c r="R88" s="9">
        <f t="shared" si="27"/>
        <v>0.42461229433940273</v>
      </c>
      <c r="S88" s="9">
        <f t="shared" si="28"/>
        <v>0.32313997971924813</v>
      </c>
      <c r="T88" s="9">
        <f t="shared" si="20"/>
        <v>0.33922996878251821</v>
      </c>
      <c r="U88" s="9">
        <f t="shared" si="21"/>
        <v>0.33810613893571384</v>
      </c>
      <c r="V88" s="9">
        <f t="shared" si="22"/>
        <v>0.57508596436386372</v>
      </c>
      <c r="W88" s="9">
        <f t="shared" si="23"/>
        <v>0.83881997486410653</v>
      </c>
      <c r="X88" s="9">
        <f t="shared" si="24"/>
        <v>0.10461173971651486</v>
      </c>
      <c r="Y88" s="10" cm="1">
        <f t="array" ref="Y88">(0.1+(1-0.1)*(SUM(P88:X88/9)))*100</f>
        <v>47.719465729955644</v>
      </c>
      <c r="Z88" s="4" t="str">
        <f t="shared" si="25"/>
        <v>Low</v>
      </c>
    </row>
    <row r="89" spans="1:26" x14ac:dyDescent="0.35">
      <c r="A89" t="s">
        <v>259</v>
      </c>
      <c r="B89" t="s">
        <v>260</v>
      </c>
      <c r="C89" t="str">
        <f>VLOOKUP(B89,'LSOA_Ward lookup'!B$2:J$400, 4, FALSE)</f>
        <v>Compton</v>
      </c>
      <c r="D89">
        <f>VLOOKUP(B89,'Social Statistics'!D$2:BV$166, 8, FALSE)</f>
        <v>1535</v>
      </c>
      <c r="E89" s="52">
        <v>16.643159379407617</v>
      </c>
      <c r="F89" s="47">
        <f>VLOOKUP(B89,'AGS provision'!$B$2:$H$167, 7, FALSE)</f>
        <v>15.656205065798044</v>
      </c>
      <c r="G89" s="3">
        <v>15.670145980443285</v>
      </c>
      <c r="H89" s="52">
        <f>VLOOKUP(B89,'Manmade surfaces'!$J$3:$M$167, 4, FALSE)</f>
        <v>39.300324416571527</v>
      </c>
      <c r="I89" s="9">
        <f>100*(VLOOKUP($A89,TES!$C$3:$AN$166, 11, FALSE))</f>
        <v>29.566599999999998</v>
      </c>
      <c r="J89" s="9">
        <f>VLOOKUP($A89,TES!$C$3:$AN$166, 23, FALSE)</f>
        <v>-0.05</v>
      </c>
      <c r="K89" s="9">
        <f>VLOOKUP($A89,TES!$C$3:$AN$166, 27, FALSE)</f>
        <v>0.325042</v>
      </c>
      <c r="L89">
        <f>VLOOKUP($B89,IMD!$B$2:$F$166, 5, FALSE)</f>
        <v>8</v>
      </c>
      <c r="M89">
        <f>VLOOKUP($B89,IMD!$B$2:$F$166, 4, FALSE)</f>
        <v>26158</v>
      </c>
      <c r="N89" s="9">
        <f>VLOOKUP($A89,TES!$C$3:$AN$166, 28, FALSE)</f>
        <v>0.80329799999999996</v>
      </c>
      <c r="O89" s="9">
        <f>100*(VLOOKUP($A89,TES!$C$3:$AN$166, 33, FALSE))</f>
        <v>4.4356999999999998</v>
      </c>
      <c r="P89" s="51">
        <f t="shared" si="19"/>
        <v>0.82725996229399679</v>
      </c>
      <c r="Q89" s="9">
        <f t="shared" si="26"/>
        <v>0.84329854019556716</v>
      </c>
      <c r="R89" s="9">
        <f t="shared" si="27"/>
        <v>0.35617027577264831</v>
      </c>
      <c r="S89" s="9">
        <f t="shared" si="28"/>
        <v>0.42347821609969349</v>
      </c>
      <c r="T89" s="9">
        <f t="shared" si="20"/>
        <v>0.52445369406867848</v>
      </c>
      <c r="U89" s="9">
        <f t="shared" si="21"/>
        <v>0.53770704173221062</v>
      </c>
      <c r="V89" s="9">
        <f t="shared" si="22"/>
        <v>0.18505783057205372</v>
      </c>
      <c r="W89" s="9">
        <f t="shared" si="23"/>
        <v>0.70429138959467386</v>
      </c>
      <c r="X89" s="9">
        <f t="shared" si="24"/>
        <v>0.15685179890073481</v>
      </c>
      <c r="Y89" s="10" cm="1">
        <f t="array" ref="Y89">(0.1+(1-0.1)*(SUM(P89:X89/9)))*100</f>
        <v>55.585687492302569</v>
      </c>
      <c r="Z89" s="4" t="str">
        <f t="shared" si="25"/>
        <v>Moderate</v>
      </c>
    </row>
    <row r="90" spans="1:26" x14ac:dyDescent="0.35">
      <c r="A90" t="s">
        <v>261</v>
      </c>
      <c r="B90" t="s">
        <v>262</v>
      </c>
      <c r="C90" t="str">
        <f>VLOOKUP(B90,'LSOA_Ward lookup'!B$2:J$400, 4, FALSE)</f>
        <v>Plympton Erle</v>
      </c>
      <c r="D90">
        <f>VLOOKUP(B90,'Social Statistics'!D$2:BV$166, 8, FALSE)</f>
        <v>1469</v>
      </c>
      <c r="E90" s="52">
        <v>16.716417910447763</v>
      </c>
      <c r="F90" s="47">
        <f>VLOOKUP(B90,'AGS provision'!$B$2:$H$167, 7, FALSE)</f>
        <v>1.429000122532335</v>
      </c>
      <c r="G90" s="3">
        <v>1.4303696873297003</v>
      </c>
      <c r="H90" s="52">
        <f>VLOOKUP(B90,'Manmade surfaces'!$J$3:$M$167, 4, FALSE)</f>
        <v>23.217735923170444</v>
      </c>
      <c r="I90" s="9">
        <f>100*(VLOOKUP($A90,TES!$C$3:$AN$166, 11, FALSE))</f>
        <v>28.408000000000001</v>
      </c>
      <c r="J90" s="9">
        <f>VLOOKUP($A90,TES!$C$3:$AN$166, 23, FALSE)</f>
        <v>-1.4</v>
      </c>
      <c r="K90" s="9">
        <f>VLOOKUP($A90,TES!$C$3:$AN$166, 27, FALSE)</f>
        <v>0.25499899999999998</v>
      </c>
      <c r="L90">
        <f>VLOOKUP($B90,IMD!$B$2:$F$166, 5, FALSE)</f>
        <v>8</v>
      </c>
      <c r="M90">
        <f>VLOOKUP($B90,IMD!$B$2:$F$166, 4, FALSE)</f>
        <v>26062</v>
      </c>
      <c r="N90" s="9">
        <f>VLOOKUP($A90,TES!$C$3:$AN$166, 28, FALSE)</f>
        <v>0.73428199999999999</v>
      </c>
      <c r="O90" s="9">
        <f>100*(VLOOKUP($A90,TES!$C$3:$AN$166, 33, FALSE))</f>
        <v>1.4997</v>
      </c>
      <c r="P90" s="51">
        <f t="shared" si="19"/>
        <v>0.82649960897851882</v>
      </c>
      <c r="Q90" s="9">
        <f t="shared" si="26"/>
        <v>0.98569630312670298</v>
      </c>
      <c r="R90" s="9">
        <f t="shared" si="27"/>
        <v>0.13690744218833756</v>
      </c>
      <c r="S90" s="9">
        <f t="shared" si="28"/>
        <v>0.4494134027564809</v>
      </c>
      <c r="T90" s="9">
        <f t="shared" si="20"/>
        <v>0.38397502601456818</v>
      </c>
      <c r="U90" s="9">
        <f t="shared" si="21"/>
        <v>0.25591303543194616</v>
      </c>
      <c r="V90" s="9">
        <f t="shared" si="22"/>
        <v>0.18805876836511415</v>
      </c>
      <c r="W90" s="9">
        <f t="shared" si="23"/>
        <v>0.63715598650599403</v>
      </c>
      <c r="X90" s="9">
        <f t="shared" si="24"/>
        <v>2.359653064281144E-2</v>
      </c>
      <c r="Y90" s="10" cm="1">
        <f t="array" ref="Y90">(0.1+(1-0.1)*(SUM(P90:X90/9)))*100</f>
        <v>48.872161040104736</v>
      </c>
      <c r="Z90" s="4" t="str">
        <f t="shared" si="25"/>
        <v>Low</v>
      </c>
    </row>
    <row r="91" spans="1:26" x14ac:dyDescent="0.35">
      <c r="A91" t="s">
        <v>263</v>
      </c>
      <c r="B91" t="s">
        <v>264</v>
      </c>
      <c r="C91" t="str">
        <f>VLOOKUP(B91,'LSOA_Ward lookup'!B$2:J$400, 4, FALSE)</f>
        <v>Efford and Lipson</v>
      </c>
      <c r="D91">
        <f>VLOOKUP(B91,'Social Statistics'!D$2:BV$166, 8, FALSE)</f>
        <v>1451</v>
      </c>
      <c r="E91" s="52">
        <v>16.956521739130434</v>
      </c>
      <c r="F91" s="47">
        <f>VLOOKUP(B91,'AGS provision'!$B$2:$H$167, 7, FALSE)</f>
        <v>70.166656646450733</v>
      </c>
      <c r="G91" s="3">
        <v>70.135957574380171</v>
      </c>
      <c r="H91" s="52">
        <f>VLOOKUP(B91,'Manmade surfaces'!$J$3:$M$167, 4, FALSE)</f>
        <v>39.109779476496939</v>
      </c>
      <c r="I91" s="9">
        <f>100*(VLOOKUP($A91,TES!$C$3:$AN$166, 11, FALSE))</f>
        <v>45.5075</v>
      </c>
      <c r="J91" s="9">
        <f>VLOOKUP($A91,TES!$C$3:$AN$166, 23, FALSE)</f>
        <v>-3.72</v>
      </c>
      <c r="K91" s="9">
        <f>VLOOKUP($A91,TES!$C$3:$AN$166, 27, FALSE)</f>
        <v>0.30725000000000002</v>
      </c>
      <c r="L91">
        <f>VLOOKUP($B91,IMD!$B$2:$F$166, 5, FALSE)</f>
        <v>3</v>
      </c>
      <c r="M91">
        <f>VLOOKUP($B91,IMD!$B$2:$F$166, 4, FALSE)</f>
        <v>9233</v>
      </c>
      <c r="N91" s="9">
        <f>VLOOKUP($A91,TES!$C$3:$AN$166, 28, FALSE)</f>
        <v>0.5625</v>
      </c>
      <c r="O91" s="9">
        <f>100*(VLOOKUP($A91,TES!$C$3:$AN$166, 33, FALSE))</f>
        <v>4.2700000000000005</v>
      </c>
      <c r="P91" s="51">
        <f t="shared" si="19"/>
        <v>0.82400756143667298</v>
      </c>
      <c r="Q91" s="9">
        <f t="shared" si="26"/>
        <v>0.2986404242561983</v>
      </c>
      <c r="R91" s="9">
        <f t="shared" si="27"/>
        <v>0.35357247110314194</v>
      </c>
      <c r="S91" s="9">
        <f t="shared" si="28"/>
        <v>6.6642192470155237E-2</v>
      </c>
      <c r="T91" s="9">
        <f t="shared" si="20"/>
        <v>0.14255983350676377</v>
      </c>
      <c r="U91" s="9">
        <f t="shared" si="21"/>
        <v>0.46612702716838128</v>
      </c>
      <c r="V91" s="9">
        <f t="shared" si="22"/>
        <v>0.71412941544232567</v>
      </c>
      <c r="W91" s="9">
        <f t="shared" si="23"/>
        <v>0.47005482426275169</v>
      </c>
      <c r="X91" s="9">
        <f t="shared" si="24"/>
        <v>0.14933122739176416</v>
      </c>
      <c r="Y91" s="10" cm="1">
        <f t="array" ref="Y91">(0.1+(1-0.1)*(SUM(P91:X91/9)))*100</f>
        <v>44.850649770381558</v>
      </c>
      <c r="Z91" s="4" t="str">
        <f t="shared" si="25"/>
        <v>Low</v>
      </c>
    </row>
    <row r="92" spans="1:26" x14ac:dyDescent="0.35">
      <c r="A92" t="s">
        <v>265</v>
      </c>
      <c r="B92" t="s">
        <v>266</v>
      </c>
      <c r="C92" t="str">
        <f>VLOOKUP(B92,'LSOA_Ward lookup'!B$2:J$400, 4, FALSE)</f>
        <v>Plympton Erle</v>
      </c>
      <c r="D92">
        <f>VLOOKUP(B92,'Social Statistics'!D$2:BV$166, 8, FALSE)</f>
        <v>1652</v>
      </c>
      <c r="E92" s="52">
        <v>17.055393586005831</v>
      </c>
      <c r="F92" s="47">
        <f>VLOOKUP(B92,'AGS provision'!$B$2:$H$167, 7, FALSE)</f>
        <v>33.423110463680388</v>
      </c>
      <c r="G92" s="3">
        <v>33.411941629159102</v>
      </c>
      <c r="H92" s="52">
        <f>VLOOKUP(B92,'Manmade surfaces'!$J$3:$M$167, 4, FALSE)</f>
        <v>18.240194532608797</v>
      </c>
      <c r="I92" s="9">
        <f>100*(VLOOKUP($A92,TES!$C$3:$AN$166, 11, FALSE))</f>
        <v>17.773399999999999</v>
      </c>
      <c r="J92" s="9">
        <f>VLOOKUP($A92,TES!$C$3:$AN$166, 23, FALSE)</f>
        <v>0.36</v>
      </c>
      <c r="K92" s="9">
        <f>VLOOKUP($A92,TES!$C$3:$AN$166, 27, FALSE)</f>
        <v>0.28364200000000001</v>
      </c>
      <c r="L92">
        <f>VLOOKUP($B92,IMD!$B$2:$F$166, 5, FALSE)</f>
        <v>7</v>
      </c>
      <c r="M92">
        <f>VLOOKUP($B92,IMD!$B$2:$F$166, 4, FALSE)</f>
        <v>20439</v>
      </c>
      <c r="N92" s="9">
        <f>VLOOKUP($A92,TES!$C$3:$AN$166, 28, FALSE)</f>
        <v>0.68057000000000001</v>
      </c>
      <c r="O92" s="9">
        <f>100*(VLOOKUP($A92,TES!$C$3:$AN$166, 33, FALSE))</f>
        <v>2.6634000000000002</v>
      </c>
      <c r="P92" s="51">
        <f t="shared" si="19"/>
        <v>0.82298136645962727</v>
      </c>
      <c r="Q92" s="9">
        <f t="shared" si="26"/>
        <v>0.66588058370840897</v>
      </c>
      <c r="R92" s="9">
        <f t="shared" si="27"/>
        <v>6.9045864431401843E-2</v>
      </c>
      <c r="S92" s="9">
        <f t="shared" si="28"/>
        <v>0.68746824137228613</v>
      </c>
      <c r="T92" s="9">
        <f t="shared" si="20"/>
        <v>0.56711758584807492</v>
      </c>
      <c r="U92" s="9">
        <f t="shared" si="21"/>
        <v>0.37114832978624968</v>
      </c>
      <c r="V92" s="9">
        <f t="shared" si="22"/>
        <v>0.36383244763988742</v>
      </c>
      <c r="W92" s="9">
        <f t="shared" si="23"/>
        <v>0.58490756917234421</v>
      </c>
      <c r="X92" s="9">
        <f t="shared" si="24"/>
        <v>7.6413000558256075E-2</v>
      </c>
      <c r="Y92" s="10" cm="1">
        <f t="array" ref="Y92">(0.1+(1-0.1)*(SUM(P92:X92/9)))*100</f>
        <v>52.087949889765362</v>
      </c>
      <c r="Z92" s="4" t="str">
        <f t="shared" si="25"/>
        <v>Low</v>
      </c>
    </row>
    <row r="93" spans="1:26" x14ac:dyDescent="0.35">
      <c r="A93" t="s">
        <v>267</v>
      </c>
      <c r="B93" t="s">
        <v>268</v>
      </c>
      <c r="C93" t="str">
        <f>VLOOKUP(B93,'LSOA_Ward lookup'!B$2:J$400, 4, FALSE)</f>
        <v>Efford and Lipson</v>
      </c>
      <c r="D93">
        <f>VLOOKUP(B93,'Social Statistics'!D$2:BV$166, 8, FALSE)</f>
        <v>1490</v>
      </c>
      <c r="E93" s="52">
        <v>17.841726618705035</v>
      </c>
      <c r="F93" s="47">
        <f>VLOOKUP(B93,'AGS provision'!$B$2:$H$167, 7, FALSE)</f>
        <v>19.123483254362416</v>
      </c>
      <c r="G93" s="3">
        <v>19.12809747181208</v>
      </c>
      <c r="H93" s="52">
        <f>VLOOKUP(B93,'Manmade surfaces'!$J$3:$M$167, 4, FALSE)</f>
        <v>47.068938486175526</v>
      </c>
      <c r="I93" s="9">
        <f>100*(VLOOKUP($A93,TES!$C$3:$AN$166, 11, FALSE))</f>
        <v>13.8994</v>
      </c>
      <c r="J93" s="9">
        <f>VLOOKUP($A93,TES!$C$3:$AN$166, 23, FALSE)</f>
        <v>-0.44</v>
      </c>
      <c r="K93" s="9">
        <f>VLOOKUP($A93,TES!$C$3:$AN$166, 27, FALSE)</f>
        <v>0.34879900000000003</v>
      </c>
      <c r="L93">
        <f>VLOOKUP($B93,IMD!$B$2:$F$166, 5, FALSE)</f>
        <v>3</v>
      </c>
      <c r="M93">
        <f>VLOOKUP($B93,IMD!$B$2:$F$166, 4, FALSE)</f>
        <v>8680</v>
      </c>
      <c r="N93" s="9">
        <f>VLOOKUP($A93,TES!$C$3:$AN$166, 28, FALSE)</f>
        <v>0.64074500000000001</v>
      </c>
      <c r="O93" s="9">
        <f>100*(VLOOKUP($A93,TES!$C$3:$AN$166, 33, FALSE))</f>
        <v>5.3056000000000001</v>
      </c>
      <c r="P93" s="51">
        <f t="shared" si="19"/>
        <v>0.81481998347810047</v>
      </c>
      <c r="Q93" s="9">
        <f t="shared" si="26"/>
        <v>0.80871902528187922</v>
      </c>
      <c r="R93" s="9">
        <f t="shared" si="27"/>
        <v>0.4620840927321031</v>
      </c>
      <c r="S93" s="9">
        <f t="shared" si="28"/>
        <v>0.77418748279158056</v>
      </c>
      <c r="T93" s="9">
        <f t="shared" si="20"/>
        <v>0.48387096774193544</v>
      </c>
      <c r="U93" s="9">
        <f t="shared" si="21"/>
        <v>0.63328518955105595</v>
      </c>
      <c r="V93" s="9">
        <f t="shared" si="22"/>
        <v>0.73141606752110033</v>
      </c>
      <c r="W93" s="9">
        <f t="shared" si="23"/>
        <v>0.54616774901460297</v>
      </c>
      <c r="X93" s="9">
        <f t="shared" si="24"/>
        <v>0.19633366465603713</v>
      </c>
      <c r="Y93" s="10" cm="1">
        <f t="array" ref="Y93">(0.1+(1-0.1)*(SUM(P93:X93/9)))*100</f>
        <v>64.508842227683942</v>
      </c>
      <c r="Z93" s="4" t="str">
        <f t="shared" si="25"/>
        <v>High</v>
      </c>
    </row>
    <row r="94" spans="1:26" x14ac:dyDescent="0.35">
      <c r="A94" t="s">
        <v>269</v>
      </c>
      <c r="B94" t="s">
        <v>270</v>
      </c>
      <c r="C94" t="str">
        <f>VLOOKUP(B94,'LSOA_Ward lookup'!B$2:J$400, 4, FALSE)</f>
        <v>Peverell</v>
      </c>
      <c r="D94">
        <f>VLOOKUP(B94,'Social Statistics'!D$2:BV$166, 8, FALSE)</f>
        <v>1480</v>
      </c>
      <c r="E94" s="52">
        <v>18.118948824343015</v>
      </c>
      <c r="F94" s="47">
        <f>VLOOKUP(B94,'AGS provision'!$B$2:$H$167, 7, FALSE)</f>
        <v>11.415152104054055</v>
      </c>
      <c r="G94" s="3">
        <v>11.433253410013531</v>
      </c>
      <c r="H94" s="52">
        <f>VLOOKUP(B94,'Manmade surfaces'!$J$3:$M$167, 4, FALSE)</f>
        <v>56.124902482259053</v>
      </c>
      <c r="I94" s="9">
        <f>100*(VLOOKUP($A94,TES!$C$3:$AN$166, 11, FALSE))</f>
        <v>18.171200000000002</v>
      </c>
      <c r="J94" s="9">
        <f>VLOOKUP($A94,TES!$C$3:$AN$166, 23, FALSE)</f>
        <v>2.6</v>
      </c>
      <c r="K94" s="9">
        <f>VLOOKUP($A94,TES!$C$3:$AN$166, 27, FALSE)</f>
        <v>0.31586900000000001</v>
      </c>
      <c r="L94">
        <f>VLOOKUP($B94,IMD!$B$2:$F$166, 5, FALSE)</f>
        <v>8</v>
      </c>
      <c r="M94">
        <f>VLOOKUP($B94,IMD!$B$2:$F$166, 4, FALSE)</f>
        <v>24270</v>
      </c>
      <c r="N94" s="9">
        <f>VLOOKUP($A94,TES!$C$3:$AN$166, 28, FALSE)</f>
        <v>0.48689500000000002</v>
      </c>
      <c r="O94" s="9">
        <f>100*(VLOOKUP($A94,TES!$C$3:$AN$166, 33, FALSE))</f>
        <v>10.1488</v>
      </c>
      <c r="P94" s="51">
        <f t="shared" si="19"/>
        <v>0.81194268277075421</v>
      </c>
      <c r="Q94" s="9">
        <f t="shared" si="26"/>
        <v>0.88566746589986467</v>
      </c>
      <c r="R94" s="9">
        <f t="shared" si="27"/>
        <v>0.58554906402285689</v>
      </c>
      <c r="S94" s="9">
        <f t="shared" si="28"/>
        <v>0.67856351389768732</v>
      </c>
      <c r="T94" s="9">
        <f t="shared" si="20"/>
        <v>0.80020811654526536</v>
      </c>
      <c r="U94" s="9">
        <f t="shared" si="21"/>
        <v>0.5008026198800295</v>
      </c>
      <c r="V94" s="9">
        <f t="shared" si="22"/>
        <v>0.24407627383557362</v>
      </c>
      <c r="W94" s="9">
        <f t="shared" si="23"/>
        <v>0.39650996291872076</v>
      </c>
      <c r="X94" s="9">
        <f t="shared" si="24"/>
        <v>0.41615039327551079</v>
      </c>
      <c r="Y94" s="10" cm="1">
        <f t="array" ref="Y94">(0.1+(1-0.1)*(SUM(P94:X94/9)))*100</f>
        <v>63.194700930462623</v>
      </c>
      <c r="Z94" s="4" t="str">
        <f t="shared" si="25"/>
        <v>High</v>
      </c>
    </row>
    <row r="95" spans="1:26" x14ac:dyDescent="0.35">
      <c r="A95" t="s">
        <v>271</v>
      </c>
      <c r="B95" t="s">
        <v>272</v>
      </c>
      <c r="C95" t="str">
        <f>VLOOKUP(B95,'LSOA_Ward lookup'!B$2:J$400, 4, FALSE)</f>
        <v>Ham</v>
      </c>
      <c r="D95">
        <f>VLOOKUP(B95,'Social Statistics'!D$2:BV$166, 8, FALSE)</f>
        <v>1518</v>
      </c>
      <c r="E95" s="52">
        <v>18.528610354223432</v>
      </c>
      <c r="F95" s="47">
        <f>VLOOKUP(B95,'AGS provision'!$B$2:$H$167, 7, FALSE)</f>
        <v>104.93923351119894</v>
      </c>
      <c r="G95" s="3">
        <v>100</v>
      </c>
      <c r="H95" s="52">
        <f>VLOOKUP(B95,'Manmade surfaces'!$J$3:$M$167, 4, FALSE)</f>
        <v>40.987239939321732</v>
      </c>
      <c r="I95" s="9">
        <f>100*(VLOOKUP($A95,TES!$C$3:$AN$166, 11, FALSE))</f>
        <v>17.6203</v>
      </c>
      <c r="J95" s="9">
        <f>VLOOKUP($A95,TES!$C$3:$AN$166, 23, FALSE)</f>
        <v>0.88</v>
      </c>
      <c r="K95" s="9">
        <f>VLOOKUP($A95,TES!$C$3:$AN$166, 27, FALSE)</f>
        <v>0.29727399999999998</v>
      </c>
      <c r="L95">
        <f>VLOOKUP($B95,IMD!$B$2:$F$166, 5, FALSE)</f>
        <v>2</v>
      </c>
      <c r="M95">
        <f>VLOOKUP($B95,IMD!$B$2:$F$166, 4, FALSE)</f>
        <v>5144</v>
      </c>
      <c r="N95" s="9">
        <f>VLOOKUP($A95,TES!$C$3:$AN$166, 28, FALSE)</f>
        <v>0.62620799999999999</v>
      </c>
      <c r="O95" s="9">
        <f>100*(VLOOKUP($A95,TES!$C$3:$AN$166, 33, FALSE))</f>
        <v>4.8715999999999999</v>
      </c>
      <c r="P95" s="51">
        <f t="shared" si="19"/>
        <v>0.80769078885415813</v>
      </c>
      <c r="Q95" s="9">
        <f t="shared" si="26"/>
        <v>0</v>
      </c>
      <c r="R95" s="9">
        <f t="shared" si="27"/>
        <v>0.37916892911053196</v>
      </c>
      <c r="S95" s="9">
        <f t="shared" si="28"/>
        <v>0.69089537504840748</v>
      </c>
      <c r="T95" s="9">
        <f t="shared" si="20"/>
        <v>0.6212278876170656</v>
      </c>
      <c r="U95" s="9">
        <f t="shared" si="21"/>
        <v>0.42599201000961523</v>
      </c>
      <c r="V95" s="9">
        <f t="shared" si="22"/>
        <v>0.84195060956548917</v>
      </c>
      <c r="W95" s="9">
        <f t="shared" si="23"/>
        <v>0.53202686349964778</v>
      </c>
      <c r="X95" s="9">
        <f t="shared" si="24"/>
        <v>0.17663584911654845</v>
      </c>
      <c r="Y95" s="10" cm="1">
        <f t="array" ref="Y95">(0.1+(1-0.1)*(SUM(P95:X95/9)))*100</f>
        <v>54.755883128214641</v>
      </c>
      <c r="Z95" s="4" t="str">
        <f t="shared" si="25"/>
        <v>Moderate</v>
      </c>
    </row>
    <row r="96" spans="1:26" x14ac:dyDescent="0.35">
      <c r="A96" t="s">
        <v>273</v>
      </c>
      <c r="B96" t="s">
        <v>274</v>
      </c>
      <c r="C96" t="str">
        <f>VLOOKUP(B96,'LSOA_Ward lookup'!B$2:J$400, 4, FALSE)</f>
        <v>Honicknowle</v>
      </c>
      <c r="D96">
        <f>VLOOKUP(B96,'Social Statistics'!D$2:BV$166, 8, FALSE)</f>
        <v>1708</v>
      </c>
      <c r="E96" s="52">
        <v>19.885550786838341</v>
      </c>
      <c r="F96" s="47">
        <f>VLOOKUP(B96,'AGS provision'!$B$2:$H$167, 7, FALSE)</f>
        <v>4.3077868852459018E-2</v>
      </c>
      <c r="G96" s="3">
        <v>4.3137875146541618E-2</v>
      </c>
      <c r="H96" s="52">
        <f>VLOOKUP(B96,'Manmade surfaces'!$J$3:$M$167, 4, FALSE)</f>
        <v>46.065644579266511</v>
      </c>
      <c r="I96" s="9">
        <f>100*(VLOOKUP($A96,TES!$C$3:$AN$166, 11, FALSE))</f>
        <v>17.142399999999999</v>
      </c>
      <c r="J96" s="9">
        <f>VLOOKUP($A96,TES!$C$3:$AN$166, 23, FALSE)</f>
        <v>-0.19</v>
      </c>
      <c r="K96" s="9">
        <f>VLOOKUP($A96,TES!$C$3:$AN$166, 27, FALSE)</f>
        <v>0.28856300000000001</v>
      </c>
      <c r="L96">
        <f>VLOOKUP($B96,IMD!$B$2:$F$166, 5, FALSE)</f>
        <v>2</v>
      </c>
      <c r="M96">
        <f>VLOOKUP($B96,IMD!$B$2:$F$166, 4, FALSE)</f>
        <v>5143</v>
      </c>
      <c r="N96" s="9">
        <f>VLOOKUP($A96,TES!$C$3:$AN$166, 28, FALSE)</f>
        <v>0.75051500000000004</v>
      </c>
      <c r="O96" s="9">
        <f>100*(VLOOKUP($A96,TES!$C$3:$AN$166, 33, FALSE))</f>
        <v>3.2145000000000001</v>
      </c>
      <c r="P96" s="51">
        <f t="shared" si="19"/>
        <v>0.79360704813214611</v>
      </c>
      <c r="Q96" s="9">
        <f t="shared" si="26"/>
        <v>0.99956862124853463</v>
      </c>
      <c r="R96" s="9">
        <f t="shared" si="27"/>
        <v>0.44840563139256145</v>
      </c>
      <c r="S96" s="9">
        <f t="shared" si="28"/>
        <v>0.7015931358832761</v>
      </c>
      <c r="T96" s="9">
        <f t="shared" si="20"/>
        <v>0.50988553590010399</v>
      </c>
      <c r="U96" s="9">
        <f t="shared" si="21"/>
        <v>0.39094628682697613</v>
      </c>
      <c r="V96" s="9">
        <f t="shared" si="22"/>
        <v>0.84198186933416697</v>
      </c>
      <c r="W96" s="9">
        <f t="shared" si="23"/>
        <v>0.65294665821021547</v>
      </c>
      <c r="X96" s="9">
        <f t="shared" si="24"/>
        <v>0.10142559535966669</v>
      </c>
      <c r="Y96" s="10" cm="1">
        <f t="array" ref="Y96">(0.1+(1-0.1)*(SUM(P96:X96/9)))*100</f>
        <v>64.403603822876462</v>
      </c>
      <c r="Z96" s="4" t="str">
        <f t="shared" si="25"/>
        <v>High</v>
      </c>
    </row>
    <row r="97" spans="1:26" x14ac:dyDescent="0.35">
      <c r="A97" t="s">
        <v>275</v>
      </c>
      <c r="B97" t="s">
        <v>276</v>
      </c>
      <c r="C97" t="str">
        <f>VLOOKUP(B97,'LSOA_Ward lookup'!B$2:J$400, 4, FALSE)</f>
        <v>Sutton and Mount Gould</v>
      </c>
      <c r="D97">
        <f>VLOOKUP(B97,'Social Statistics'!D$2:BV$166, 8, FALSE)</f>
        <v>1956</v>
      </c>
      <c r="E97" s="52">
        <v>20.689655172413794</v>
      </c>
      <c r="F97" s="47">
        <f>VLOOKUP(B97,'AGS provision'!$B$2:$H$167, 7, FALSE)</f>
        <v>7.3577042433537834</v>
      </c>
      <c r="G97" s="3">
        <v>7.3519393559754853</v>
      </c>
      <c r="H97" s="52">
        <f>VLOOKUP(B97,'Manmade surfaces'!$J$3:$M$167, 4, FALSE)</f>
        <v>71.106098628895666</v>
      </c>
      <c r="I97" s="9">
        <f>100*(VLOOKUP($A97,TES!$C$3:$AN$166, 11, FALSE))</f>
        <v>6.7245999999999997</v>
      </c>
      <c r="J97" s="9">
        <f>VLOOKUP($A97,TES!$C$3:$AN$166, 23, FALSE)</f>
        <v>-2.04</v>
      </c>
      <c r="K97" s="9">
        <f>VLOOKUP($A97,TES!$C$3:$AN$166, 27, FALSE)</f>
        <v>0.351578</v>
      </c>
      <c r="L97">
        <f>VLOOKUP($B97,IMD!$B$2:$F$166, 5, FALSE)</f>
        <v>2</v>
      </c>
      <c r="M97">
        <f>VLOOKUP($B97,IMD!$B$2:$F$166, 4, FALSE)</f>
        <v>6281</v>
      </c>
      <c r="N97" s="9">
        <f>VLOOKUP($A97,TES!$C$3:$AN$166, 28, FALSE)</f>
        <v>0.48858400000000002</v>
      </c>
      <c r="O97" s="9">
        <f>100*(VLOOKUP($A97,TES!$C$3:$AN$166, 33, FALSE))</f>
        <v>7.928399999999999</v>
      </c>
      <c r="P97" s="51">
        <f t="shared" si="19"/>
        <v>0.78526121554607309</v>
      </c>
      <c r="Q97" s="9">
        <f t="shared" si="26"/>
        <v>0.9264806064402451</v>
      </c>
      <c r="R97" s="9">
        <f t="shared" si="27"/>
        <v>0.78979600592165067</v>
      </c>
      <c r="S97" s="9">
        <f t="shared" si="28"/>
        <v>0.93479492041036061</v>
      </c>
      <c r="T97" s="9">
        <f t="shared" si="20"/>
        <v>0.31737773152965659</v>
      </c>
      <c r="U97" s="9">
        <f t="shared" si="21"/>
        <v>0.64446554366936082</v>
      </c>
      <c r="V97" s="9">
        <f t="shared" si="22"/>
        <v>0.8064082525789309</v>
      </c>
      <c r="W97" s="9">
        <f t="shared" si="23"/>
        <v>0.39815293984895112</v>
      </c>
      <c r="X97" s="9">
        <f t="shared" si="24"/>
        <v>0.31537382732186864</v>
      </c>
      <c r="Y97" s="10" cm="1">
        <f t="array" ref="Y97">(0.1+(1-0.1)*(SUM(P97:X97/9)))*100</f>
        <v>69.181110432670991</v>
      </c>
      <c r="Z97" s="4" t="str">
        <f t="shared" si="25"/>
        <v>Highest</v>
      </c>
    </row>
    <row r="98" spans="1:26" x14ac:dyDescent="0.35">
      <c r="A98" t="s">
        <v>277</v>
      </c>
      <c r="B98" t="s">
        <v>278</v>
      </c>
      <c r="C98" t="str">
        <f>VLOOKUP(B98,'LSOA_Ward lookup'!B$2:J$400, 4, FALSE)</f>
        <v>Plymstock Radford</v>
      </c>
      <c r="D98">
        <f>VLOOKUP(B98,'Social Statistics'!D$2:BV$166, 8, FALSE)</f>
        <v>1779</v>
      </c>
      <c r="E98" s="52">
        <v>21.115537848605577</v>
      </c>
      <c r="F98" s="47">
        <f>VLOOKUP(B98,'AGS provision'!$B$2:$H$167, 7, FALSE)</f>
        <v>9.2509724564361999</v>
      </c>
      <c r="G98" s="3">
        <v>9.237685765432099</v>
      </c>
      <c r="H98" s="52">
        <f>VLOOKUP(B98,'Manmade surfaces'!$J$3:$M$167, 4, FALSE)</f>
        <v>37.81182182346781</v>
      </c>
      <c r="I98" s="9">
        <f>100*(VLOOKUP($A98,TES!$C$3:$AN$166, 11, FALSE))</f>
        <v>22.593800000000002</v>
      </c>
      <c r="J98" s="9">
        <f>VLOOKUP($A98,TES!$C$3:$AN$166, 23, FALSE)</f>
        <v>-3.08</v>
      </c>
      <c r="K98" s="9">
        <f>VLOOKUP($A98,TES!$C$3:$AN$166, 27, FALSE)</f>
        <v>0.26304</v>
      </c>
      <c r="L98">
        <f>VLOOKUP($B98,IMD!$B$2:$F$166, 5, FALSE)</f>
        <v>9</v>
      </c>
      <c r="M98">
        <f>VLOOKUP($B98,IMD!$B$2:$F$166, 4, FALSE)</f>
        <v>27455</v>
      </c>
      <c r="N98" s="9">
        <f>VLOOKUP($A98,TES!$C$3:$AN$166, 28, FALSE)</f>
        <v>0.70363299999999995</v>
      </c>
      <c r="O98" s="9">
        <f>100*(VLOOKUP($A98,TES!$C$3:$AN$166, 33, FALSE))</f>
        <v>1.9685000000000001</v>
      </c>
      <c r="P98" s="51">
        <f t="shared" ref="P98:P129" si="29">1-((E98-MIN(E$2:E$165))/(MAX(E$2:E$165)-MIN(E$2:E$165)))</f>
        <v>0.7808409616828117</v>
      </c>
      <c r="Q98" s="9">
        <f t="shared" si="26"/>
        <v>0.90762314234567898</v>
      </c>
      <c r="R98" s="9">
        <f t="shared" si="27"/>
        <v>0.33587669576247575</v>
      </c>
      <c r="S98" s="9">
        <f t="shared" si="28"/>
        <v>0.57956389668009001</v>
      </c>
      <c r="T98" s="9">
        <f t="shared" ref="T98:T129" si="30">(J98-MIN(J$2:J$165))/(MAX(J$2:J$165)-MIN(J$2:J$165))</f>
        <v>0.20915712799167532</v>
      </c>
      <c r="U98" s="9">
        <f t="shared" ref="U98:U129" si="31">(K98-MIN(K$2:K$165))/(MAX(K$2:K$165)-MIN(K$2:K$165))</f>
        <v>0.28826324322802044</v>
      </c>
      <c r="V98" s="9">
        <f t="shared" ref="V98:V129" si="32">1-((M98-MIN(M$2:M$165))/(MAX(M$2:M$165)-MIN(M$2:M$165)))</f>
        <v>0.14451391059706153</v>
      </c>
      <c r="W98" s="9">
        <f t="shared" ref="W98:W129" si="33">(N98-MIN(N$2:N$165))/(MAX(N$2:N$165)-MIN(N$2:N$165))</f>
        <v>0.60734213219300937</v>
      </c>
      <c r="X98" s="9">
        <f t="shared" ref="X98:X129" si="34">(O98-MIN(O$2:O$165))/(MAX(O$2:O$165)-MIN(O$2:O$165))</f>
        <v>4.4873802359199216E-2</v>
      </c>
      <c r="Y98" s="10" cm="1">
        <f t="array" ref="Y98">(0.1+(1-0.1)*(SUM(P98:X98/9)))*100</f>
        <v>48.980549128400227</v>
      </c>
      <c r="Z98" s="4" t="str">
        <f t="shared" ref="Z98:Z129" si="35">IF(Y98&gt;=$AA$4, "Highest", IF(Y98&gt;=$AA$3, "High", IF(Y98&gt;=$AA$2, "Moderate", IF(Y98&lt;=$AA$2, "Low"))))</f>
        <v>Low</v>
      </c>
    </row>
    <row r="99" spans="1:26" x14ac:dyDescent="0.35">
      <c r="A99" t="s">
        <v>279</v>
      </c>
      <c r="B99" t="s">
        <v>280</v>
      </c>
      <c r="C99" t="str">
        <f>VLOOKUP(B99,'LSOA_Ward lookup'!B$2:J$400, 4, FALSE)</f>
        <v>Plympton St Mary</v>
      </c>
      <c r="D99">
        <f>VLOOKUP(B99,'Social Statistics'!D$2:BV$166, 8, FALSE)</f>
        <v>1645</v>
      </c>
      <c r="E99" s="52">
        <v>21.428571428571427</v>
      </c>
      <c r="F99" s="47">
        <f>VLOOKUP(B99,'AGS provision'!$B$2:$H$167, 7, FALSE)</f>
        <v>14.45951613981763</v>
      </c>
      <c r="G99" s="3">
        <v>14.454674769744836</v>
      </c>
      <c r="H99" s="52">
        <f>VLOOKUP(B99,'Manmade surfaces'!$J$3:$M$167, 4, FALSE)</f>
        <v>48.224689136311135</v>
      </c>
      <c r="I99" s="9">
        <f>100*(VLOOKUP($A99,TES!$C$3:$AN$166, 11, FALSE))</f>
        <v>21.172499999999999</v>
      </c>
      <c r="J99" s="9">
        <f>VLOOKUP($A99,TES!$C$3:$AN$166, 23, FALSE)</f>
        <v>1.1399999999999999</v>
      </c>
      <c r="K99" s="9">
        <f>VLOOKUP($A99,TES!$C$3:$AN$166, 27, FALSE)</f>
        <v>0.285163</v>
      </c>
      <c r="L99">
        <f>VLOOKUP($B99,IMD!$B$2:$F$166, 5, FALSE)</f>
        <v>7</v>
      </c>
      <c r="M99">
        <f>VLOOKUP($B99,IMD!$B$2:$F$166, 4, FALSE)</f>
        <v>21570</v>
      </c>
      <c r="N99" s="9">
        <f>VLOOKUP($A99,TES!$C$3:$AN$166, 28, FALSE)</f>
        <v>1.0664990000000001</v>
      </c>
      <c r="O99" s="9">
        <f>100*(VLOOKUP($A99,TES!$C$3:$AN$166, 33, FALSE))</f>
        <v>2.4969999999999999</v>
      </c>
      <c r="P99" s="51">
        <f t="shared" si="29"/>
        <v>0.77759197324414719</v>
      </c>
      <c r="Q99" s="9">
        <f t="shared" ref="Q99:Q130" si="36">1-((G99-MIN(G$2:G$165))/(MAX(G$2:G$165)-MIN(G$2:G$165)))</f>
        <v>0.85545325230255165</v>
      </c>
      <c r="R99" s="9">
        <f t="shared" si="27"/>
        <v>0.47784108126474023</v>
      </c>
      <c r="S99" s="9">
        <f t="shared" ref="S99:S130" si="37">1-((I99-MIN(I$2:I$165))/(MAX(I$2:I$165)-MIN(I$2:I$165)))</f>
        <v>0.61137960598035934</v>
      </c>
      <c r="T99" s="9">
        <f t="shared" si="30"/>
        <v>0.64828303850156088</v>
      </c>
      <c r="U99" s="9">
        <f t="shared" si="31"/>
        <v>0.3772675520294817</v>
      </c>
      <c r="V99" s="9">
        <f t="shared" si="32"/>
        <v>0.32847764926539547</v>
      </c>
      <c r="W99" s="9">
        <f t="shared" si="33"/>
        <v>0.96032050209530628</v>
      </c>
      <c r="X99" s="9">
        <f t="shared" si="34"/>
        <v>6.8860658379060399E-2</v>
      </c>
      <c r="Y99" s="10" cm="1">
        <f t="array" ref="Y99">(0.1+(1-0.1)*(SUM(P99:X99/9)))*100</f>
        <v>61.05475313062604</v>
      </c>
      <c r="Z99" s="4" t="str">
        <f t="shared" si="35"/>
        <v>High</v>
      </c>
    </row>
    <row r="100" spans="1:26" x14ac:dyDescent="0.35">
      <c r="A100" t="s">
        <v>281</v>
      </c>
      <c r="B100" t="s">
        <v>282</v>
      </c>
      <c r="C100" t="str">
        <f>VLOOKUP(B100,'LSOA_Ward lookup'!B$2:J$400, 4, FALSE)</f>
        <v>Plympton Erle</v>
      </c>
      <c r="D100">
        <f>VLOOKUP(B100,'Social Statistics'!D$2:BV$166, 8, FALSE)</f>
        <v>1462</v>
      </c>
      <c r="E100" s="52">
        <v>22.065727699530516</v>
      </c>
      <c r="F100" s="47">
        <f>VLOOKUP(B100,'AGS provision'!$B$2:$H$167, 7, FALSE)</f>
        <v>31.37691710875513</v>
      </c>
      <c r="G100" s="3">
        <v>31.320943135836178</v>
      </c>
      <c r="H100" s="52">
        <f>VLOOKUP(B100,'Manmade surfaces'!$J$3:$M$167, 4, FALSE)</f>
        <v>42.729860504657864</v>
      </c>
      <c r="I100" s="9">
        <f>100*(VLOOKUP($A100,TES!$C$3:$AN$166, 11, FALSE))</f>
        <v>18.877700000000001</v>
      </c>
      <c r="J100" s="9">
        <f>VLOOKUP($A100,TES!$C$3:$AN$166, 23, FALSE)</f>
        <v>-0.03</v>
      </c>
      <c r="K100" s="9">
        <f>VLOOKUP($A100,TES!$C$3:$AN$166, 27, FALSE)</f>
        <v>0.34188000000000002</v>
      </c>
      <c r="L100">
        <f>VLOOKUP($B100,IMD!$B$2:$F$166, 5, FALSE)</f>
        <v>9</v>
      </c>
      <c r="M100">
        <f>VLOOKUP($B100,IMD!$B$2:$F$166, 4, FALSE)</f>
        <v>29023</v>
      </c>
      <c r="N100" s="9">
        <f>VLOOKUP($A100,TES!$C$3:$AN$166, 28, FALSE)</f>
        <v>0.78728600000000004</v>
      </c>
      <c r="O100" s="9">
        <f>100*(VLOOKUP($A100,TES!$C$3:$AN$166, 33, FALSE))</f>
        <v>2.0533999999999999</v>
      </c>
      <c r="P100" s="51">
        <f t="shared" si="29"/>
        <v>0.77097890202605446</v>
      </c>
      <c r="Q100" s="9">
        <f t="shared" si="36"/>
        <v>0.68679056864163823</v>
      </c>
      <c r="R100" s="9">
        <f t="shared" si="27"/>
        <v>0.40292704013691755</v>
      </c>
      <c r="S100" s="9">
        <f t="shared" si="37"/>
        <v>0.6627485567312621</v>
      </c>
      <c r="T100" s="9">
        <f t="shared" si="30"/>
        <v>0.52653485952133194</v>
      </c>
      <c r="U100" s="9">
        <f t="shared" si="31"/>
        <v>0.60544896423815486</v>
      </c>
      <c r="V100" s="9">
        <f t="shared" si="32"/>
        <v>9.5498593310409552E-2</v>
      </c>
      <c r="W100" s="9">
        <f t="shared" si="33"/>
        <v>0.68871569592572845</v>
      </c>
      <c r="X100" s="9">
        <f t="shared" si="34"/>
        <v>4.8727130790771983E-2</v>
      </c>
      <c r="Y100" s="10" cm="1">
        <f t="array" ref="Y100">(0.1+(1-0.1)*(SUM(P100:X100/9)))*100</f>
        <v>54.883703113222694</v>
      </c>
      <c r="Z100" s="4" t="str">
        <f t="shared" si="35"/>
        <v>Moderate</v>
      </c>
    </row>
    <row r="101" spans="1:26" x14ac:dyDescent="0.35">
      <c r="A101" t="s">
        <v>283</v>
      </c>
      <c r="B101" t="s">
        <v>284</v>
      </c>
      <c r="C101" t="str">
        <f>VLOOKUP(B101,'LSOA_Ward lookup'!B$2:J$400, 4, FALSE)</f>
        <v>Honicknowle</v>
      </c>
      <c r="D101">
        <f>VLOOKUP(B101,'Social Statistics'!D$2:BV$166, 8, FALSE)</f>
        <v>1599</v>
      </c>
      <c r="E101" s="52">
        <v>22.506738544474395</v>
      </c>
      <c r="F101" s="47">
        <f>VLOOKUP(B101,'AGS provision'!$B$2:$H$167, 7, FALSE)</f>
        <v>39.408435654158851</v>
      </c>
      <c r="G101" s="3">
        <v>39.416652037523448</v>
      </c>
      <c r="H101" s="52">
        <f>VLOOKUP(B101,'Manmade surfaces'!$J$3:$M$167, 4, FALSE)</f>
        <v>23.089559276083655</v>
      </c>
      <c r="I101" s="9">
        <f>100*(VLOOKUP($A101,TES!$C$3:$AN$166, 11, FALSE))</f>
        <v>19.869999999999997</v>
      </c>
      <c r="J101" s="9">
        <f>VLOOKUP($A101,TES!$C$3:$AN$166, 23, FALSE)</f>
        <v>-1.76</v>
      </c>
      <c r="K101" s="9">
        <f>VLOOKUP($A101,TES!$C$3:$AN$166, 27, FALSE)</f>
        <v>0.24007100000000001</v>
      </c>
      <c r="L101">
        <f>VLOOKUP($B101,IMD!$B$2:$F$166, 5, FALSE)</f>
        <v>1</v>
      </c>
      <c r="M101">
        <f>VLOOKUP($B101,IMD!$B$2:$F$166, 4, FALSE)</f>
        <v>2825</v>
      </c>
      <c r="N101" s="9">
        <f>VLOOKUP($A101,TES!$C$3:$AN$166, 28, FALSE)</f>
        <v>0.68670900000000001</v>
      </c>
      <c r="O101" s="9">
        <f>100*(VLOOKUP($A101,TES!$C$3:$AN$166, 33, FALSE))</f>
        <v>1.5008999999999999</v>
      </c>
      <c r="P101" s="51">
        <f t="shared" si="29"/>
        <v>0.76640163227529923</v>
      </c>
      <c r="Q101" s="9">
        <f t="shared" si="36"/>
        <v>0.60583347962476553</v>
      </c>
      <c r="R101" s="9">
        <f t="shared" si="27"/>
        <v>0.13515993898938938</v>
      </c>
      <c r="S101" s="9">
        <f t="shared" si="37"/>
        <v>0.6405359849035992</v>
      </c>
      <c r="T101" s="9">
        <f t="shared" si="30"/>
        <v>0.34651404786680545</v>
      </c>
      <c r="U101" s="9">
        <f t="shared" si="31"/>
        <v>0.19585534335635921</v>
      </c>
      <c r="V101" s="9">
        <f t="shared" si="32"/>
        <v>0.91444201312910289</v>
      </c>
      <c r="W101" s="9">
        <f t="shared" si="33"/>
        <v>0.59087928934681688</v>
      </c>
      <c r="X101" s="9">
        <f t="shared" si="34"/>
        <v>2.3650994648911402E-2</v>
      </c>
      <c r="Y101" s="10" cm="1">
        <f t="array" ref="Y101">(0.1+(1-0.1)*(SUM(P101:X101/9)))*100</f>
        <v>52.192727241410495</v>
      </c>
      <c r="Z101" s="4" t="str">
        <f t="shared" si="35"/>
        <v>Low</v>
      </c>
    </row>
    <row r="102" spans="1:26" x14ac:dyDescent="0.35">
      <c r="A102" t="s">
        <v>285</v>
      </c>
      <c r="B102" t="s">
        <v>286</v>
      </c>
      <c r="C102" t="str">
        <f>VLOOKUP(B102,'LSOA_Ward lookup'!B$2:J$400, 4, FALSE)</f>
        <v>Compton</v>
      </c>
      <c r="D102">
        <f>VLOOKUP(B102,'Social Statistics'!D$2:BV$166, 8, FALSE)</f>
        <v>1721</v>
      </c>
      <c r="E102" s="52">
        <v>22.520107238605899</v>
      </c>
      <c r="F102" s="47">
        <f>VLOOKUP(B102,'AGS provision'!$B$2:$H$167, 7, FALSE)</f>
        <v>24.189562160371874</v>
      </c>
      <c r="G102" s="3">
        <v>24.20944397383721</v>
      </c>
      <c r="H102" s="52">
        <f>VLOOKUP(B102,'Manmade surfaces'!$J$3:$M$167, 4, FALSE)</f>
        <v>35.801689169153789</v>
      </c>
      <c r="I102" s="9">
        <f>100*(VLOOKUP($A102,TES!$C$3:$AN$166, 11, FALSE))</f>
        <v>28.605599999999999</v>
      </c>
      <c r="J102" s="9">
        <f>VLOOKUP($A102,TES!$C$3:$AN$166, 23, FALSE)</f>
        <v>0.63</v>
      </c>
      <c r="K102" s="9">
        <f>VLOOKUP($A102,TES!$C$3:$AN$166, 27, FALSE)</f>
        <v>0.33529700000000001</v>
      </c>
      <c r="L102">
        <f>VLOOKUP($B102,IMD!$B$2:$F$166, 5, FALSE)</f>
        <v>9</v>
      </c>
      <c r="M102">
        <f>VLOOKUP($B102,IMD!$B$2:$F$166, 4, FALSE)</f>
        <v>27769</v>
      </c>
      <c r="N102" s="9">
        <f>VLOOKUP($A102,TES!$C$3:$AN$166, 28, FALSE)</f>
        <v>0.69261099999999998</v>
      </c>
      <c r="O102" s="9">
        <f>100*(VLOOKUP($A102,TES!$C$3:$AN$166, 33, FALSE))</f>
        <v>6.5659999999999998</v>
      </c>
      <c r="P102" s="51">
        <f t="shared" si="29"/>
        <v>0.76626287804746829</v>
      </c>
      <c r="Q102" s="9">
        <f t="shared" si="36"/>
        <v>0.75790556026162792</v>
      </c>
      <c r="R102" s="9">
        <f t="shared" si="27"/>
        <v>0.30847144431019313</v>
      </c>
      <c r="S102" s="9">
        <f t="shared" si="37"/>
        <v>0.44499013943576526</v>
      </c>
      <c r="T102" s="9">
        <f t="shared" si="30"/>
        <v>0.59521331945889699</v>
      </c>
      <c r="U102" s="9">
        <f t="shared" si="31"/>
        <v>0.57896451977582974</v>
      </c>
      <c r="V102" s="9">
        <f t="shared" si="32"/>
        <v>0.13469834323226004</v>
      </c>
      <c r="W102" s="9">
        <f t="shared" si="33"/>
        <v>0.59662046746536024</v>
      </c>
      <c r="X102" s="9">
        <f t="shared" si="34"/>
        <v>0.25353902572970421</v>
      </c>
      <c r="Y102" s="10" cm="1">
        <f t="array" ref="Y102">(0.1+(1-0.1)*(SUM(P102:X102/9)))*100</f>
        <v>54.366656977171054</v>
      </c>
      <c r="Z102" s="4" t="str">
        <f t="shared" si="35"/>
        <v>Moderate</v>
      </c>
    </row>
    <row r="103" spans="1:26" x14ac:dyDescent="0.35">
      <c r="A103" t="s">
        <v>287</v>
      </c>
      <c r="B103" t="s">
        <v>288</v>
      </c>
      <c r="C103" t="str">
        <f>VLOOKUP(B103,'LSOA_Ward lookup'!B$2:J$400, 4, FALSE)</f>
        <v>Plymstock Radford</v>
      </c>
      <c r="D103">
        <f>VLOOKUP(B103,'Social Statistics'!D$2:BV$166, 8, FALSE)</f>
        <v>1128</v>
      </c>
      <c r="E103" s="52">
        <v>23.732251521298174</v>
      </c>
      <c r="F103" s="47">
        <f>VLOOKUP(B103,'AGS provision'!$B$2:$H$167, 7, FALSE)</f>
        <v>9.8725443847517731</v>
      </c>
      <c r="G103" s="3">
        <v>9.8925805284191828</v>
      </c>
      <c r="H103" s="52">
        <f>VLOOKUP(B103,'Manmade surfaces'!$J$3:$M$167, 4, FALSE)</f>
        <v>44.572386905684141</v>
      </c>
      <c r="I103" s="9">
        <f>100*(VLOOKUP($A103,TES!$C$3:$AN$166, 11, FALSE))</f>
        <v>12.343</v>
      </c>
      <c r="J103" s="9">
        <f>VLOOKUP($A103,TES!$C$3:$AN$166, 23, FALSE)</f>
        <v>0.38</v>
      </c>
      <c r="K103" s="9">
        <f>VLOOKUP($A103,TES!$C$3:$AN$166, 27, FALSE)</f>
        <v>0.263069</v>
      </c>
      <c r="L103">
        <f>VLOOKUP($B103,IMD!$B$2:$F$166, 5, FALSE)</f>
        <v>5</v>
      </c>
      <c r="M103">
        <f>VLOOKUP($B103,IMD!$B$2:$F$166, 4, FALSE)</f>
        <v>16670</v>
      </c>
      <c r="N103" s="9">
        <f>VLOOKUP($A103,TES!$C$3:$AN$166, 28, FALSE)</f>
        <v>0.75310600000000005</v>
      </c>
      <c r="O103" s="9">
        <f>100*(VLOOKUP($A103,TES!$C$3:$AN$166, 33, FALSE))</f>
        <v>2.3914999999999997</v>
      </c>
      <c r="P103" s="51">
        <f t="shared" si="29"/>
        <v>0.75368198253814267</v>
      </c>
      <c r="Q103" s="9">
        <f t="shared" si="36"/>
        <v>0.90107419471580819</v>
      </c>
      <c r="R103" s="9">
        <f t="shared" si="27"/>
        <v>0.4280472227374168</v>
      </c>
      <c r="S103" s="9">
        <f t="shared" si="37"/>
        <v>0.80902739692296666</v>
      </c>
      <c r="T103" s="9">
        <f t="shared" si="30"/>
        <v>0.56919875130072839</v>
      </c>
      <c r="U103" s="9">
        <f t="shared" si="31"/>
        <v>0.28837991478952851</v>
      </c>
      <c r="V103" s="9">
        <f t="shared" si="32"/>
        <v>0.48165051578618323</v>
      </c>
      <c r="W103" s="9">
        <f t="shared" si="33"/>
        <v>0.65546705680478434</v>
      </c>
      <c r="X103" s="9">
        <f t="shared" si="34"/>
        <v>6.4072364509438151E-2</v>
      </c>
      <c r="Y103" s="10" cm="1">
        <f t="array" ref="Y103">(0.1+(1-0.1)*(SUM(P103:X103/9)))*100</f>
        <v>59.50599400104997</v>
      </c>
      <c r="Z103" s="4" t="str">
        <f t="shared" si="35"/>
        <v>High</v>
      </c>
    </row>
    <row r="104" spans="1:26" x14ac:dyDescent="0.35">
      <c r="A104" t="s">
        <v>289</v>
      </c>
      <c r="B104" t="s">
        <v>290</v>
      </c>
      <c r="C104" t="str">
        <f>VLOOKUP(B104,'LSOA_Ward lookup'!B$2:J$400, 4, FALSE)</f>
        <v>Devonport</v>
      </c>
      <c r="D104">
        <f>VLOOKUP(B104,'Social Statistics'!D$2:BV$166, 8, FALSE)</f>
        <v>1447</v>
      </c>
      <c r="E104" s="52">
        <v>23.961218836565095</v>
      </c>
      <c r="F104" s="47">
        <f>VLOOKUP(B104,'AGS provision'!$B$2:$H$167, 7, FALSE)</f>
        <v>5.9538562543192818E-4</v>
      </c>
      <c r="G104" s="3">
        <v>5.9468944099378882E-4</v>
      </c>
      <c r="H104" s="52">
        <f>VLOOKUP(B104,'Manmade surfaces'!$J$3:$M$167, 4, FALSE)</f>
        <v>69.219744974211451</v>
      </c>
      <c r="I104" s="9">
        <f>100*(VLOOKUP($A104,TES!$C$3:$AN$166, 11, FALSE))</f>
        <v>5.3578000000000001</v>
      </c>
      <c r="J104" s="9">
        <f>VLOOKUP($A104,TES!$C$3:$AN$166, 23, FALSE)</f>
        <v>4.45</v>
      </c>
      <c r="K104" s="9">
        <f>VLOOKUP($A104,TES!$C$3:$AN$166, 27, FALSE)</f>
        <v>0.35435299999999997</v>
      </c>
      <c r="L104">
        <f>VLOOKUP($B104,IMD!$B$2:$F$166, 5, FALSE)</f>
        <v>3</v>
      </c>
      <c r="M104">
        <f>VLOOKUP($B104,IMD!$B$2:$F$166, 4, FALSE)</f>
        <v>9453</v>
      </c>
      <c r="N104" s="9">
        <f>VLOOKUP($A104,TES!$C$3:$AN$166, 28, FALSE)</f>
        <v>0.49130000000000001</v>
      </c>
      <c r="O104" s="9">
        <f>100*(VLOOKUP($A104,TES!$C$3:$AN$166, 33, FALSE))</f>
        <v>7.6019000000000005</v>
      </c>
      <c r="P104" s="51">
        <f t="shared" si="29"/>
        <v>0.75130552132840467</v>
      </c>
      <c r="Q104" s="9">
        <f t="shared" si="36"/>
        <v>0.99999405310559009</v>
      </c>
      <c r="R104" s="9">
        <f t="shared" si="27"/>
        <v>0.7640783021056331</v>
      </c>
      <c r="S104" s="9">
        <f t="shared" si="37"/>
        <v>0.96539065070769969</v>
      </c>
      <c r="T104" s="9">
        <f t="shared" si="30"/>
        <v>0.99271592091571281</v>
      </c>
      <c r="U104" s="9">
        <f t="shared" si="31"/>
        <v>0.65562980515849212</v>
      </c>
      <c r="V104" s="9">
        <f t="shared" si="32"/>
        <v>0.70725226633322913</v>
      </c>
      <c r="W104" s="9">
        <f t="shared" si="33"/>
        <v>0.40079493235487518</v>
      </c>
      <c r="X104" s="9">
        <f t="shared" si="34"/>
        <v>0.30055507899550221</v>
      </c>
      <c r="Y104" s="10" cm="1">
        <f t="array" ref="Y104">(0.1+(1-0.1)*(SUM(P104:X104/9)))*100</f>
        <v>75.377165310051382</v>
      </c>
      <c r="Z104" s="4" t="str">
        <f t="shared" si="35"/>
        <v>Highest</v>
      </c>
    </row>
    <row r="105" spans="1:26" x14ac:dyDescent="0.35">
      <c r="A105" t="s">
        <v>291</v>
      </c>
      <c r="B105" t="s">
        <v>292</v>
      </c>
      <c r="C105" t="str">
        <f>VLOOKUP(B105,'LSOA_Ward lookup'!B$2:J$400, 4, FALSE)</f>
        <v>Plympton Erle</v>
      </c>
      <c r="D105">
        <f>VLOOKUP(B105,'Social Statistics'!D$2:BV$166, 8, FALSE)</f>
        <v>1370</v>
      </c>
      <c r="E105" s="52">
        <v>24.489795918367346</v>
      </c>
      <c r="F105" s="47">
        <f>VLOOKUP(B105,'AGS provision'!$B$2:$H$167, 7, FALSE)</f>
        <v>6.5713210437956207</v>
      </c>
      <c r="G105" s="3">
        <v>6.5683712545587163</v>
      </c>
      <c r="H105" s="52">
        <f>VLOOKUP(B105,'Manmade surfaces'!$J$3:$M$167, 4, FALSE)</f>
        <v>32.023032969008021</v>
      </c>
      <c r="I105" s="9">
        <f>100*(VLOOKUP($A105,TES!$C$3:$AN$166, 11, FALSE))</f>
        <v>22.3111</v>
      </c>
      <c r="J105" s="9">
        <f>VLOOKUP($A105,TES!$C$3:$AN$166, 23, FALSE)</f>
        <v>-1.65</v>
      </c>
      <c r="K105" s="9">
        <f>VLOOKUP($A105,TES!$C$3:$AN$166, 27, FALSE)</f>
        <v>0.23803099999999999</v>
      </c>
      <c r="L105">
        <f>VLOOKUP($B105,IMD!$B$2:$F$166, 5, FALSE)</f>
        <v>3</v>
      </c>
      <c r="M105">
        <f>VLOOKUP($B105,IMD!$B$2:$F$166, 4, FALSE)</f>
        <v>7278</v>
      </c>
      <c r="N105" s="9">
        <f>VLOOKUP($A105,TES!$C$3:$AN$166, 28, FALSE)</f>
        <v>0.92426399999999997</v>
      </c>
      <c r="O105" s="9">
        <f>100*(VLOOKUP($A105,TES!$C$3:$AN$166, 33, FALSE))</f>
        <v>1.6105</v>
      </c>
      <c r="P105" s="51">
        <f t="shared" si="29"/>
        <v>0.74581939799331098</v>
      </c>
      <c r="Q105" s="9">
        <f t="shared" si="36"/>
        <v>0.93431628745441286</v>
      </c>
      <c r="R105" s="9">
        <f t="shared" si="27"/>
        <v>0.25695493215639159</v>
      </c>
      <c r="S105" s="9">
        <f t="shared" si="37"/>
        <v>0.58589211804024366</v>
      </c>
      <c r="T105" s="9">
        <f t="shared" si="30"/>
        <v>0.35796045785639957</v>
      </c>
      <c r="U105" s="9">
        <f t="shared" si="31"/>
        <v>0.18764810247786254</v>
      </c>
      <c r="V105" s="9">
        <f t="shared" si="32"/>
        <v>0.7752422632072522</v>
      </c>
      <c r="W105" s="9">
        <f t="shared" si="33"/>
        <v>0.82196122224254187</v>
      </c>
      <c r="X105" s="9">
        <f t="shared" si="34"/>
        <v>2.862537387270855E-2</v>
      </c>
      <c r="Y105" s="10" cm="1">
        <f t="array" ref="Y105">(0.1+(1-0.1)*(SUM(P105:X105/9)))*100</f>
        <v>56.944201553011233</v>
      </c>
      <c r="Z105" s="4" t="str">
        <f t="shared" si="35"/>
        <v>Moderate</v>
      </c>
    </row>
    <row r="106" spans="1:26" x14ac:dyDescent="0.35">
      <c r="A106" t="s">
        <v>293</v>
      </c>
      <c r="B106" t="s">
        <v>294</v>
      </c>
      <c r="C106" t="str">
        <f>VLOOKUP(B106,'LSOA_Ward lookup'!B$2:J$400, 4, FALSE)</f>
        <v>Plympton St Mary</v>
      </c>
      <c r="D106">
        <f>VLOOKUP(B106,'Social Statistics'!D$2:BV$166, 8, FALSE)</f>
        <v>1618</v>
      </c>
      <c r="E106" s="52">
        <v>24.804992199687987</v>
      </c>
      <c r="F106" s="47">
        <f>VLOOKUP(B106,'AGS provision'!$B$2:$H$167, 7, FALSE)</f>
        <v>46.021843073547586</v>
      </c>
      <c r="G106" s="3">
        <v>45.921356748458692</v>
      </c>
      <c r="H106" s="52">
        <f>VLOOKUP(B106,'Manmade surfaces'!$J$3:$M$167, 4, FALSE)</f>
        <v>36.898988207798809</v>
      </c>
      <c r="I106" s="9">
        <f>100*(VLOOKUP($A106,TES!$C$3:$AN$166, 11, FALSE))</f>
        <v>22.955300000000001</v>
      </c>
      <c r="J106" s="9">
        <f>VLOOKUP($A106,TES!$C$3:$AN$166, 23, FALSE)</f>
        <v>0.38</v>
      </c>
      <c r="K106" s="9">
        <f>VLOOKUP($A106,TES!$C$3:$AN$166, 27, FALSE)</f>
        <v>0.24641299999999999</v>
      </c>
      <c r="L106">
        <f>VLOOKUP($B106,IMD!$B$2:$F$166, 5, FALSE)</f>
        <v>9</v>
      </c>
      <c r="M106">
        <f>VLOOKUP($B106,IMD!$B$2:$F$166, 4, FALSE)</f>
        <v>29456</v>
      </c>
      <c r="N106" s="9">
        <f>VLOOKUP($A106,TES!$C$3:$AN$166, 28, FALSE)</f>
        <v>0.63967600000000002</v>
      </c>
      <c r="O106" s="9">
        <f>100*(VLOOKUP($A106,TES!$C$3:$AN$166, 33, FALSE))</f>
        <v>2.2277</v>
      </c>
      <c r="P106" s="51">
        <f t="shared" si="29"/>
        <v>0.74254796278807667</v>
      </c>
      <c r="Q106" s="9">
        <f t="shared" si="36"/>
        <v>0.54078643251541303</v>
      </c>
      <c r="R106" s="9">
        <f t="shared" si="27"/>
        <v>0.32343152965972299</v>
      </c>
      <c r="S106" s="9">
        <f t="shared" si="37"/>
        <v>0.57147174237625042</v>
      </c>
      <c r="T106" s="9">
        <f t="shared" si="30"/>
        <v>0.56919875130072839</v>
      </c>
      <c r="U106" s="9">
        <f t="shared" si="31"/>
        <v>0.22137020691097956</v>
      </c>
      <c r="V106" s="9">
        <f t="shared" si="32"/>
        <v>8.1963113472960258E-2</v>
      </c>
      <c r="W106" s="9">
        <f t="shared" si="33"/>
        <v>0.54512787788469397</v>
      </c>
      <c r="X106" s="9">
        <f t="shared" si="34"/>
        <v>5.6638027676792442E-2</v>
      </c>
      <c r="Y106" s="10" cm="1">
        <f t="array" ref="Y106">(0.1+(1-0.1)*(SUM(P106:X106/9)))*100</f>
        <v>46.52535644585619</v>
      </c>
      <c r="Z106" s="4" t="str">
        <f t="shared" si="35"/>
        <v>Low</v>
      </c>
    </row>
    <row r="107" spans="1:26" x14ac:dyDescent="0.35">
      <c r="A107" t="s">
        <v>295</v>
      </c>
      <c r="B107" t="s">
        <v>296</v>
      </c>
      <c r="C107" t="str">
        <f>VLOOKUP(B107,'LSOA_Ward lookup'!B$2:J$400, 4, FALSE)</f>
        <v>St Peter and the Waterfront</v>
      </c>
      <c r="D107">
        <f>VLOOKUP(B107,'Social Statistics'!D$2:BV$166, 8, FALSE)</f>
        <v>1540</v>
      </c>
      <c r="E107" s="52">
        <v>25.0402576489533</v>
      </c>
      <c r="F107" s="47">
        <f>VLOOKUP(B107,'AGS provision'!$B$2:$H$167, 7, FALSE)</f>
        <v>0</v>
      </c>
      <c r="G107" s="3">
        <v>0</v>
      </c>
      <c r="H107" s="52">
        <f>VLOOKUP(B107,'Manmade surfaces'!$J$3:$M$167, 4, FALSE)</f>
        <v>86.524235306088144</v>
      </c>
      <c r="I107" s="9">
        <f>100*(VLOOKUP($A107,TES!$C$3:$AN$166, 11, FALSE))</f>
        <v>3.8116999999999996</v>
      </c>
      <c r="J107" s="9">
        <f>VLOOKUP($A107,TES!$C$3:$AN$166, 23, FALSE)</f>
        <v>2.93</v>
      </c>
      <c r="K107" s="9">
        <f>VLOOKUP($A107,TES!$C$3:$AN$166, 27, FALSE)</f>
        <v>0.43907600000000002</v>
      </c>
      <c r="L107">
        <f>VLOOKUP($B107,IMD!$B$2:$F$166, 5, FALSE)</f>
        <v>2</v>
      </c>
      <c r="M107">
        <f>VLOOKUP($B107,IMD!$B$2:$F$166, 4, FALSE)</f>
        <v>5480</v>
      </c>
      <c r="N107" s="9">
        <f>VLOOKUP($A107,TES!$C$3:$AN$166, 28, FALSE)</f>
        <v>0.29830499999999999</v>
      </c>
      <c r="O107" s="9">
        <f>100*(VLOOKUP($A107,TES!$C$3:$AN$166, 33, FALSE))</f>
        <v>18.364699999999999</v>
      </c>
      <c r="P107" s="51">
        <f t="shared" si="29"/>
        <v>0.7401061329857801</v>
      </c>
      <c r="Q107" s="9">
        <f t="shared" si="36"/>
        <v>1</v>
      </c>
      <c r="R107" s="9">
        <f t="shared" si="27"/>
        <v>1</v>
      </c>
      <c r="S107" s="9">
        <f t="shared" si="37"/>
        <v>1</v>
      </c>
      <c r="T107" s="9">
        <f t="shared" si="30"/>
        <v>0.83454734651404783</v>
      </c>
      <c r="U107" s="9">
        <f t="shared" si="31"/>
        <v>0.99648376052558529</v>
      </c>
      <c r="V107" s="9">
        <f t="shared" si="32"/>
        <v>0.83144732728977799</v>
      </c>
      <c r="W107" s="9">
        <f t="shared" si="33"/>
        <v>0.21305879697902352</v>
      </c>
      <c r="X107" s="9">
        <f t="shared" si="34"/>
        <v>0.78904274970612132</v>
      </c>
      <c r="Y107" s="10" cm="1">
        <f t="array" ref="Y107">(0.1+(1-0.1)*(SUM(P107:X107/9)))*100</f>
        <v>84.046861140003344</v>
      </c>
      <c r="Z107" s="4" t="str">
        <f t="shared" si="35"/>
        <v>Highest</v>
      </c>
    </row>
    <row r="108" spans="1:26" x14ac:dyDescent="0.35">
      <c r="A108" t="s">
        <v>297</v>
      </c>
      <c r="B108" t="s">
        <v>298</v>
      </c>
      <c r="C108" t="str">
        <f>VLOOKUP(B108,'LSOA_Ward lookup'!B$2:J$400, 4, FALSE)</f>
        <v>Eggbuckland</v>
      </c>
      <c r="D108">
        <f>VLOOKUP(B108,'Social Statistics'!D$2:BV$166, 8, FALSE)</f>
        <v>2757</v>
      </c>
      <c r="E108" s="52">
        <v>25.289256198347111</v>
      </c>
      <c r="F108" s="47">
        <f>VLOOKUP(B108,'AGS provision'!$B$2:$H$167, 7, FALSE)</f>
        <v>3.4865042256075442</v>
      </c>
      <c r="G108" s="3">
        <v>3.4923542753359973</v>
      </c>
      <c r="H108" s="52">
        <f>VLOOKUP(B108,'Manmade surfaces'!$J$3:$M$167, 4, FALSE)</f>
        <v>40.419400995853017</v>
      </c>
      <c r="I108" s="9">
        <f>100*(VLOOKUP($A108,TES!$C$3:$AN$166, 11, FALSE))</f>
        <v>25.875399999999999</v>
      </c>
      <c r="J108" s="9">
        <f>VLOOKUP($A108,TES!$C$3:$AN$166, 23, FALSE)</f>
        <v>-0.26</v>
      </c>
      <c r="K108" s="9">
        <f>VLOOKUP($A108,TES!$C$3:$AN$166, 27, FALSE)</f>
        <v>0.29812</v>
      </c>
      <c r="L108">
        <f>VLOOKUP($B108,IMD!$B$2:$F$166, 5, FALSE)</f>
        <v>6</v>
      </c>
      <c r="M108">
        <f>VLOOKUP($B108,IMD!$B$2:$F$166, 4, FALSE)</f>
        <v>18546</v>
      </c>
      <c r="N108" s="9">
        <f>VLOOKUP($A108,TES!$C$3:$AN$166, 28, FALSE)</f>
        <v>0.56427799999999995</v>
      </c>
      <c r="O108" s="9">
        <f>100*(VLOOKUP($A108,TES!$C$3:$AN$166, 33, FALSE))</f>
        <v>6.8528000000000002</v>
      </c>
      <c r="P108" s="51">
        <f t="shared" si="29"/>
        <v>0.73752176677077852</v>
      </c>
      <c r="Q108" s="9">
        <f t="shared" si="36"/>
        <v>0.96507645724664004</v>
      </c>
      <c r="R108" s="9">
        <f t="shared" si="27"/>
        <v>0.3714272663915264</v>
      </c>
      <c r="S108" s="9">
        <f t="shared" si="37"/>
        <v>0.50610549124860937</v>
      </c>
      <c r="T108" s="9">
        <f t="shared" si="30"/>
        <v>0.50260145681581692</v>
      </c>
      <c r="U108" s="9">
        <f t="shared" si="31"/>
        <v>0.42939560107981539</v>
      </c>
      <c r="V108" s="9">
        <f t="shared" si="32"/>
        <v>0.42300718974679585</v>
      </c>
      <c r="W108" s="9">
        <f t="shared" si="33"/>
        <v>0.47178437605786688</v>
      </c>
      <c r="X108" s="9">
        <f t="shared" si="34"/>
        <v>0.26655592318759674</v>
      </c>
      <c r="Y108" s="10" cm="1">
        <f t="array" ref="Y108">(0.1+(1-0.1)*(SUM(P108:X108/9)))*100</f>
        <v>56.734755285454462</v>
      </c>
      <c r="Z108" s="4" t="str">
        <f t="shared" si="35"/>
        <v>Moderate</v>
      </c>
    </row>
    <row r="109" spans="1:26" x14ac:dyDescent="0.35">
      <c r="A109" t="s">
        <v>299</v>
      </c>
      <c r="B109" t="s">
        <v>300</v>
      </c>
      <c r="C109" t="str">
        <f>VLOOKUP(B109,'LSOA_Ward lookup'!B$2:J$400, 4, FALSE)</f>
        <v>St Budeaux</v>
      </c>
      <c r="D109">
        <f>VLOOKUP(B109,'Social Statistics'!D$2:BV$166, 8, FALSE)</f>
        <v>1268</v>
      </c>
      <c r="E109" s="52">
        <v>25.954198473282442</v>
      </c>
      <c r="F109" s="47">
        <f>VLOOKUP(B109,'AGS provision'!$B$2:$H$167, 7, FALSE)</f>
        <v>8.1952561332807576</v>
      </c>
      <c r="G109" s="3">
        <v>8.2229027357594937</v>
      </c>
      <c r="H109" s="52">
        <f>VLOOKUP(B109,'Manmade surfaces'!$J$3:$M$167, 4, FALSE)</f>
        <v>45.403009966806962</v>
      </c>
      <c r="I109" s="9">
        <f>100*(VLOOKUP($A109,TES!$C$3:$AN$166, 11, FALSE))</f>
        <v>14.6891</v>
      </c>
      <c r="J109" s="9">
        <f>VLOOKUP($A109,TES!$C$3:$AN$166, 23, FALSE)</f>
        <v>1.01</v>
      </c>
      <c r="K109" s="9">
        <f>VLOOKUP($A109,TES!$C$3:$AN$166, 27, FALSE)</f>
        <v>0.264598</v>
      </c>
      <c r="L109">
        <f>VLOOKUP($B109,IMD!$B$2:$F$166, 5, FALSE)</f>
        <v>5</v>
      </c>
      <c r="M109">
        <f>VLOOKUP($B109,IMD!$B$2:$F$166, 4, FALSE)</f>
        <v>13876</v>
      </c>
      <c r="N109" s="9">
        <f>VLOOKUP($A109,TES!$C$3:$AN$166, 28, FALSE)</f>
        <v>0.82994199999999996</v>
      </c>
      <c r="O109" s="9">
        <f>100*(VLOOKUP($A109,TES!$C$3:$AN$166, 33, FALSE))</f>
        <v>3.3857999999999997</v>
      </c>
      <c r="P109" s="51">
        <f t="shared" si="29"/>
        <v>0.73062030347128259</v>
      </c>
      <c r="Q109" s="9">
        <f t="shared" si="36"/>
        <v>0.91777097264240504</v>
      </c>
      <c r="R109" s="9">
        <f t="shared" si="27"/>
        <v>0.43937156683146561</v>
      </c>
      <c r="S109" s="9">
        <f t="shared" si="37"/>
        <v>0.75651009896380128</v>
      </c>
      <c r="T109" s="9">
        <f t="shared" si="30"/>
        <v>0.63475546305931319</v>
      </c>
      <c r="U109" s="9">
        <f t="shared" si="31"/>
        <v>0.29453132229110762</v>
      </c>
      <c r="V109" s="9">
        <f t="shared" si="32"/>
        <v>0.56899030947170992</v>
      </c>
      <c r="W109" s="9">
        <f t="shared" si="33"/>
        <v>0.73020937498784055</v>
      </c>
      <c r="X109" s="9">
        <f t="shared" si="34"/>
        <v>0.10920033223043721</v>
      </c>
      <c r="Y109" s="10" cm="1">
        <f t="array" ref="Y109">(0.1+(1-0.1)*(SUM(P109:X109/9)))*100</f>
        <v>61.81959743949362</v>
      </c>
      <c r="Z109" s="4" t="str">
        <f t="shared" si="35"/>
        <v>High</v>
      </c>
    </row>
    <row r="110" spans="1:26" x14ac:dyDescent="0.35">
      <c r="A110" t="s">
        <v>301</v>
      </c>
      <c r="B110" t="s">
        <v>302</v>
      </c>
      <c r="C110" t="str">
        <f>VLOOKUP(B110,'LSOA_Ward lookup'!B$2:J$400, 4, FALSE)</f>
        <v>Sutton and Mount Gould</v>
      </c>
      <c r="D110">
        <f>VLOOKUP(B110,'Social Statistics'!D$2:BV$166, 8, FALSE)</f>
        <v>2170</v>
      </c>
      <c r="E110" s="52">
        <v>28.238341968911918</v>
      </c>
      <c r="F110" s="47">
        <f>VLOOKUP(B110,'AGS provision'!$B$2:$H$167, 7, FALSE)</f>
        <v>0</v>
      </c>
      <c r="G110" s="3">
        <v>0</v>
      </c>
      <c r="H110" s="52">
        <f>VLOOKUP(B110,'Manmade surfaces'!$J$3:$M$167, 4, FALSE)</f>
        <v>70.535398269103098</v>
      </c>
      <c r="I110" s="9">
        <f>100*(VLOOKUP($A110,TES!$C$3:$AN$166, 11, FALSE))</f>
        <v>5.3944999999999999</v>
      </c>
      <c r="J110" s="9">
        <f>VLOOKUP($A110,TES!$C$3:$AN$166, 23, FALSE)</f>
        <v>0.01</v>
      </c>
      <c r="K110" s="9">
        <f>VLOOKUP($A110,TES!$C$3:$AN$166, 27, FALSE)</f>
        <v>0.43995000000000001</v>
      </c>
      <c r="L110">
        <f>VLOOKUP($B110,IMD!$B$2:$F$166, 5, FALSE)</f>
        <v>3</v>
      </c>
      <c r="M110">
        <f>VLOOKUP($B110,IMD!$B$2:$F$166, 4, FALSE)</f>
        <v>7253</v>
      </c>
      <c r="N110" s="9">
        <f>VLOOKUP($A110,TES!$C$3:$AN$166, 28, FALSE)</f>
        <v>0.40817700000000001</v>
      </c>
      <c r="O110" s="9">
        <f>100*(VLOOKUP($A110,TES!$C$3:$AN$166, 33, FALSE))</f>
        <v>15.4307</v>
      </c>
      <c r="P110" s="51">
        <f t="shared" si="29"/>
        <v>0.70691308391240804</v>
      </c>
      <c r="Q110" s="9">
        <f t="shared" si="36"/>
        <v>1</v>
      </c>
      <c r="R110" s="9">
        <f t="shared" si="27"/>
        <v>0.78201533192958483</v>
      </c>
      <c r="S110" s="9">
        <f t="shared" si="37"/>
        <v>0.96456912356260727</v>
      </c>
      <c r="T110" s="9">
        <f t="shared" si="30"/>
        <v>0.53069719042663888</v>
      </c>
      <c r="U110" s="9">
        <f t="shared" si="31"/>
        <v>1</v>
      </c>
      <c r="V110" s="9">
        <f t="shared" si="32"/>
        <v>0.77602375742419505</v>
      </c>
      <c r="W110" s="9">
        <f t="shared" si="33"/>
        <v>0.31993692680630181</v>
      </c>
      <c r="X110" s="9">
        <f t="shared" si="34"/>
        <v>0.65587825479169792</v>
      </c>
      <c r="Y110" s="10" cm="1">
        <f t="array" ref="Y110">(0.1+(1-0.1)*(SUM(P110:X110/9)))*100</f>
        <v>77.360336688534332</v>
      </c>
      <c r="Z110" s="4" t="str">
        <f t="shared" si="35"/>
        <v>Highest</v>
      </c>
    </row>
    <row r="111" spans="1:26" x14ac:dyDescent="0.35">
      <c r="A111" t="s">
        <v>303</v>
      </c>
      <c r="B111" t="s">
        <v>304</v>
      </c>
      <c r="C111" t="str">
        <f>VLOOKUP(B111,'LSOA_Ward lookup'!B$2:J$400, 4, FALSE)</f>
        <v>Peverell</v>
      </c>
      <c r="D111">
        <f>VLOOKUP(B111,'Social Statistics'!D$2:BV$166, 8, FALSE)</f>
        <v>1609</v>
      </c>
      <c r="E111" s="52">
        <v>28.378378378378379</v>
      </c>
      <c r="F111" s="47">
        <f>VLOOKUP(B111,'AGS provision'!$B$2:$H$167, 7, FALSE)</f>
        <v>0.58442747980111864</v>
      </c>
      <c r="G111" s="3">
        <v>0.58420018695652176</v>
      </c>
      <c r="H111" s="52">
        <f>VLOOKUP(B111,'Manmade surfaces'!$J$3:$M$167, 4, FALSE)</f>
        <v>57.842566211705801</v>
      </c>
      <c r="I111" s="9">
        <f>100*(VLOOKUP($A111,TES!$C$3:$AN$166, 11, FALSE))</f>
        <v>13.8065</v>
      </c>
      <c r="J111" s="9">
        <f>VLOOKUP($A111,TES!$C$3:$AN$166, 23, FALSE)</f>
        <v>3.67</v>
      </c>
      <c r="K111" s="9">
        <f>VLOOKUP($A111,TES!$C$3:$AN$166, 27, FALSE)</f>
        <v>0.315307</v>
      </c>
      <c r="L111">
        <f>VLOOKUP($B111,IMD!$B$2:$F$166, 5, FALSE)</f>
        <v>8</v>
      </c>
      <c r="M111">
        <f>VLOOKUP($B111,IMD!$B$2:$F$166, 4, FALSE)</f>
        <v>26560</v>
      </c>
      <c r="N111" s="9">
        <f>VLOOKUP($A111,TES!$C$3:$AN$166, 28, FALSE)</f>
        <v>0.60479000000000005</v>
      </c>
      <c r="O111" s="9">
        <f>100*(VLOOKUP($A111,TES!$C$3:$AN$166, 33, FALSE))</f>
        <v>8.7065000000000001</v>
      </c>
      <c r="P111" s="51">
        <f t="shared" si="29"/>
        <v>0.70545964024224894</v>
      </c>
      <c r="Q111" s="9">
        <f t="shared" si="36"/>
        <v>0.99415799813043482</v>
      </c>
      <c r="R111" s="9">
        <f t="shared" si="27"/>
        <v>0.60896692468738989</v>
      </c>
      <c r="S111" s="9">
        <f t="shared" si="37"/>
        <v>0.77626704333052032</v>
      </c>
      <c r="T111" s="9">
        <f t="shared" si="30"/>
        <v>0.91155046826222685</v>
      </c>
      <c r="U111" s="9">
        <f t="shared" si="31"/>
        <v>0.49854160548114951</v>
      </c>
      <c r="V111" s="9">
        <f t="shared" si="32"/>
        <v>0.17249140356361359</v>
      </c>
      <c r="W111" s="9">
        <f t="shared" si="33"/>
        <v>0.51119247635241616</v>
      </c>
      <c r="X111" s="9">
        <f t="shared" si="34"/>
        <v>0.35068919661052339</v>
      </c>
      <c r="Y111" s="10" cm="1">
        <f t="array" ref="Y111">(0.1+(1-0.1)*(SUM(P111:X111/9)))*100</f>
        <v>65.293167566605234</v>
      </c>
      <c r="Z111" s="4" t="str">
        <f t="shared" si="35"/>
        <v>High</v>
      </c>
    </row>
    <row r="112" spans="1:26" x14ac:dyDescent="0.35">
      <c r="A112" t="s">
        <v>305</v>
      </c>
      <c r="B112" t="s">
        <v>306</v>
      </c>
      <c r="C112" t="str">
        <f>VLOOKUP(B112,'LSOA_Ward lookup'!B$2:J$400, 4, FALSE)</f>
        <v>Budshead</v>
      </c>
      <c r="D112">
        <f>VLOOKUP(B112,'Social Statistics'!D$2:BV$166, 8, FALSE)</f>
        <v>1685</v>
      </c>
      <c r="E112" s="52">
        <v>28.882833787465938</v>
      </c>
      <c r="F112" s="47">
        <f>VLOOKUP(B112,'AGS provision'!$B$2:$H$167, 7, FALSE)</f>
        <v>2.6924119780415432</v>
      </c>
      <c r="G112" s="3">
        <v>2.6946095154394296</v>
      </c>
      <c r="H112" s="52">
        <f>VLOOKUP(B112,'Manmade surfaces'!$J$3:$M$167, 4, FALSE)</f>
        <v>28.728255423114916</v>
      </c>
      <c r="I112" s="9">
        <f>100*(VLOOKUP($A112,TES!$C$3:$AN$166, 11, FALSE))</f>
        <v>13.791500000000001</v>
      </c>
      <c r="J112" s="9">
        <f>VLOOKUP($A112,TES!$C$3:$AN$166, 23, FALSE)</f>
        <v>-1.1200000000000001</v>
      </c>
      <c r="K112" s="9">
        <f>VLOOKUP($A112,TES!$C$3:$AN$166, 27, FALSE)</f>
        <v>0.247033</v>
      </c>
      <c r="L112">
        <f>VLOOKUP($B112,IMD!$B$2:$F$166, 5, FALSE)</f>
        <v>1</v>
      </c>
      <c r="M112">
        <f>VLOOKUP($B112,IMD!$B$2:$F$166, 4, FALSE)</f>
        <v>2330</v>
      </c>
      <c r="N112" s="9">
        <f>VLOOKUP($A112,TES!$C$3:$AN$166, 28, FALSE)</f>
        <v>0.71544700000000006</v>
      </c>
      <c r="O112" s="9">
        <f>100*(VLOOKUP($A112,TES!$C$3:$AN$166, 33, FALSE))</f>
        <v>8.5307999999999993</v>
      </c>
      <c r="P112" s="51">
        <f t="shared" si="29"/>
        <v>0.70022387674324649</v>
      </c>
      <c r="Q112" s="9">
        <f t="shared" si="36"/>
        <v>0.97305390484560572</v>
      </c>
      <c r="R112" s="9">
        <f t="shared" si="27"/>
        <v>0.21203540561133921</v>
      </c>
      <c r="S112" s="9">
        <f t="shared" si="37"/>
        <v>0.77660281736802395</v>
      </c>
      <c r="T112" s="9">
        <f t="shared" si="30"/>
        <v>0.41311134235171698</v>
      </c>
      <c r="U112" s="9">
        <f t="shared" si="31"/>
        <v>0.22386456443287561</v>
      </c>
      <c r="V112" s="9">
        <f t="shared" si="32"/>
        <v>0.92991559862457018</v>
      </c>
      <c r="W112" s="9">
        <f t="shared" si="33"/>
        <v>0.61883421594300458</v>
      </c>
      <c r="X112" s="9">
        <f t="shared" si="34"/>
        <v>0.34271475838405296</v>
      </c>
      <c r="Y112" s="10" cm="1">
        <f t="array" ref="Y112">(0.1+(1-0.1)*(SUM(P112:X112/9)))*100</f>
        <v>61.903564843044343</v>
      </c>
      <c r="Z112" s="4" t="str">
        <f t="shared" si="35"/>
        <v>High</v>
      </c>
    </row>
    <row r="113" spans="1:26" x14ac:dyDescent="0.35">
      <c r="A113" t="s">
        <v>307</v>
      </c>
      <c r="B113" t="s">
        <v>308</v>
      </c>
      <c r="C113" t="str">
        <f>VLOOKUP(B113,'LSOA_Ward lookup'!B$2:J$400, 4, FALSE)</f>
        <v>Plymstock Radford</v>
      </c>
      <c r="D113">
        <f>VLOOKUP(B113,'Social Statistics'!D$2:BV$166, 8, FALSE)</f>
        <v>1471</v>
      </c>
      <c r="E113" s="52">
        <v>30.53097345132743</v>
      </c>
      <c r="F113" s="47">
        <f>VLOOKUP(B113,'AGS provision'!$B$2:$H$167, 7, FALSE)</f>
        <v>25.83081959075459</v>
      </c>
      <c r="G113" s="3">
        <v>25.837363392929984</v>
      </c>
      <c r="H113" s="52">
        <f>VLOOKUP(B113,'Manmade surfaces'!$J$3:$M$167, 4, FALSE)</f>
        <v>39.001412106951989</v>
      </c>
      <c r="I113" s="9">
        <f>100*(VLOOKUP($A113,TES!$C$3:$AN$166, 11, FALSE))</f>
        <v>14.3066</v>
      </c>
      <c r="J113" s="9">
        <f>VLOOKUP($A113,TES!$C$3:$AN$166, 23, FALSE)</f>
        <v>-0.32</v>
      </c>
      <c r="K113" s="9">
        <f>VLOOKUP($A113,TES!$C$3:$AN$166, 27, FALSE)</f>
        <v>0.26165699999999997</v>
      </c>
      <c r="L113">
        <f>VLOOKUP($B113,IMD!$B$2:$F$166, 5, FALSE)</f>
        <v>8</v>
      </c>
      <c r="M113">
        <f>VLOOKUP($B113,IMD!$B$2:$F$166, 4, FALSE)</f>
        <v>24139</v>
      </c>
      <c r="N113" s="9">
        <f>VLOOKUP($A113,TES!$C$3:$AN$166, 28, FALSE)</f>
        <v>0.71261699999999994</v>
      </c>
      <c r="O113" s="9">
        <f>100*(VLOOKUP($A113,TES!$C$3:$AN$166, 33, FALSE))</f>
        <v>1.9701</v>
      </c>
      <c r="P113" s="51">
        <f t="shared" si="29"/>
        <v>0.68311776718856376</v>
      </c>
      <c r="Q113" s="9">
        <f t="shared" si="36"/>
        <v>0.74162636607070009</v>
      </c>
      <c r="R113" s="9">
        <f t="shared" si="27"/>
        <v>0.35209503875297932</v>
      </c>
      <c r="S113" s="9">
        <f t="shared" si="37"/>
        <v>0.7650723369201462</v>
      </c>
      <c r="T113" s="9">
        <f t="shared" si="30"/>
        <v>0.49635796045785641</v>
      </c>
      <c r="U113" s="9">
        <f t="shared" si="31"/>
        <v>0.28269921669127485</v>
      </c>
      <c r="V113" s="9">
        <f t="shared" si="32"/>
        <v>0.24817130353235384</v>
      </c>
      <c r="W113" s="9">
        <f t="shared" si="33"/>
        <v>0.61608132978992458</v>
      </c>
      <c r="X113" s="9">
        <f t="shared" si="34"/>
        <v>4.4946421033999165E-2</v>
      </c>
      <c r="Y113" s="10" cm="1">
        <f t="array" ref="Y113">(0.1+(1-0.1)*(SUM(P113:X113/9)))*100</f>
        <v>52.301677404377976</v>
      </c>
      <c r="Z113" s="4" t="str">
        <f t="shared" si="35"/>
        <v>Low</v>
      </c>
    </row>
    <row r="114" spans="1:26" x14ac:dyDescent="0.35">
      <c r="A114" t="s">
        <v>309</v>
      </c>
      <c r="B114" t="s">
        <v>310</v>
      </c>
      <c r="C114" t="str">
        <f>VLOOKUP(B114,'LSOA_Ward lookup'!B$2:J$400, 4, FALSE)</f>
        <v>Plympton Chaddlewood</v>
      </c>
      <c r="D114">
        <f>VLOOKUP(B114,'Social Statistics'!D$2:BV$166, 8, FALSE)</f>
        <v>1848</v>
      </c>
      <c r="E114" s="52">
        <v>30.533333333333335</v>
      </c>
      <c r="F114" s="47">
        <f>VLOOKUP(B114,'AGS provision'!$B$2:$H$167, 7, FALSE)</f>
        <v>0</v>
      </c>
      <c r="G114" s="3">
        <v>0</v>
      </c>
      <c r="H114" s="52">
        <f>VLOOKUP(B114,'Manmade surfaces'!$J$3:$M$167, 4, FALSE)</f>
        <v>39.659747081942633</v>
      </c>
      <c r="I114" s="9">
        <f>100*(VLOOKUP($A114,TES!$C$3:$AN$166, 11, FALSE))</f>
        <v>22.691700000000001</v>
      </c>
      <c r="J114" s="9">
        <f>VLOOKUP($A114,TES!$C$3:$AN$166, 23, FALSE)</f>
        <v>0.36</v>
      </c>
      <c r="K114" s="9">
        <f>VLOOKUP($A114,TES!$C$3:$AN$166, 27, FALSE)</f>
        <v>0.25997700000000001</v>
      </c>
      <c r="L114">
        <f>VLOOKUP($B114,IMD!$B$2:$F$166, 5, FALSE)</f>
        <v>7</v>
      </c>
      <c r="M114">
        <f>VLOOKUP($B114,IMD!$B$2:$F$166, 4, FALSE)</f>
        <v>22242</v>
      </c>
      <c r="N114" s="9">
        <f>VLOOKUP($A114,TES!$C$3:$AN$166, 28, FALSE)</f>
        <v>0.55986499999999995</v>
      </c>
      <c r="O114" s="9">
        <f>100*(VLOOKUP($A114,TES!$C$3:$AN$166, 33, FALSE))</f>
        <v>3.2467999999999995</v>
      </c>
      <c r="P114" s="51">
        <f t="shared" si="29"/>
        <v>0.68309327387588259</v>
      </c>
      <c r="Q114" s="9">
        <f t="shared" si="36"/>
        <v>1</v>
      </c>
      <c r="R114" s="9">
        <f t="shared" si="27"/>
        <v>0.36107048397582592</v>
      </c>
      <c r="S114" s="9">
        <f t="shared" si="37"/>
        <v>0.57737241146198248</v>
      </c>
      <c r="T114" s="9">
        <f t="shared" si="30"/>
        <v>0.56711758584807492</v>
      </c>
      <c r="U114" s="9">
        <f t="shared" si="31"/>
        <v>0.27594031243839545</v>
      </c>
      <c r="V114" s="9">
        <f t="shared" si="32"/>
        <v>0.30747108471397311</v>
      </c>
      <c r="W114" s="9">
        <f t="shared" si="33"/>
        <v>0.46749162461138571</v>
      </c>
      <c r="X114" s="9">
        <f t="shared" si="34"/>
        <v>0.10289158485719083</v>
      </c>
      <c r="Y114" s="10" cm="1">
        <f t="array" ref="Y114">(0.1+(1-0.1)*(SUM(P114:X114/9)))*100</f>
        <v>53.424483617827114</v>
      </c>
      <c r="Z114" s="4" t="str">
        <f t="shared" si="35"/>
        <v>Low</v>
      </c>
    </row>
    <row r="115" spans="1:26" x14ac:dyDescent="0.35">
      <c r="A115" t="s">
        <v>311</v>
      </c>
      <c r="B115" t="s">
        <v>312</v>
      </c>
      <c r="C115" t="str">
        <f>VLOOKUP(B115,'LSOA_Ward lookup'!B$2:J$400, 4, FALSE)</f>
        <v>Stoke</v>
      </c>
      <c r="D115">
        <f>VLOOKUP(B115,'Social Statistics'!D$2:BV$166, 8, FALSE)</f>
        <v>1557</v>
      </c>
      <c r="E115" s="52">
        <v>30.696576151121608</v>
      </c>
      <c r="F115" s="47">
        <f>VLOOKUP(B115,'AGS provision'!$B$2:$H$167, 7, FALSE)</f>
        <v>2.0698394990366089</v>
      </c>
      <c r="G115" s="3">
        <v>2.0702942633269106</v>
      </c>
      <c r="H115" s="52">
        <f>VLOOKUP(B115,'Manmade surfaces'!$J$3:$M$167, 4, FALSE)</f>
        <v>47.812547102925365</v>
      </c>
      <c r="I115" s="9">
        <f>100*(VLOOKUP($A115,TES!$C$3:$AN$166, 11, FALSE))</f>
        <v>22.500700000000002</v>
      </c>
      <c r="J115" s="9">
        <f>VLOOKUP($A115,TES!$C$3:$AN$166, 23, FALSE)</f>
        <v>1.46</v>
      </c>
      <c r="K115" s="9">
        <f>VLOOKUP($A115,TES!$C$3:$AN$166, 27, FALSE)</f>
        <v>0.31479000000000001</v>
      </c>
      <c r="L115">
        <f>VLOOKUP($B115,IMD!$B$2:$F$166, 5, FALSE)</f>
        <v>2</v>
      </c>
      <c r="M115">
        <f>VLOOKUP($B115,IMD!$B$2:$F$166, 4, FALSE)</f>
        <v>4531</v>
      </c>
      <c r="N115" s="9">
        <f>VLOOKUP($A115,TES!$C$3:$AN$166, 28, FALSE)</f>
        <v>0.60412399999999999</v>
      </c>
      <c r="O115" s="9">
        <f>100*(VLOOKUP($A115,TES!$C$3:$AN$166, 33, FALSE))</f>
        <v>7.7714000000000008</v>
      </c>
      <c r="P115" s="51">
        <f t="shared" si="29"/>
        <v>0.68139896993651927</v>
      </c>
      <c r="Q115" s="9">
        <f t="shared" si="36"/>
        <v>0.97929705736673089</v>
      </c>
      <c r="R115" s="9">
        <f t="shared" si="27"/>
        <v>0.47222212072760766</v>
      </c>
      <c r="S115" s="9">
        <f t="shared" si="37"/>
        <v>0.58164793420619643</v>
      </c>
      <c r="T115" s="9">
        <f t="shared" si="30"/>
        <v>0.68158168574401667</v>
      </c>
      <c r="U115" s="9">
        <f t="shared" si="31"/>
        <v>0.4964616331604717</v>
      </c>
      <c r="V115" s="9">
        <f t="shared" si="32"/>
        <v>0.86111284776492658</v>
      </c>
      <c r="W115" s="9">
        <f t="shared" si="33"/>
        <v>0.51054462399271605</v>
      </c>
      <c r="X115" s="9">
        <f t="shared" si="34"/>
        <v>0.3082481198571228</v>
      </c>
      <c r="Y115" s="10" cm="1">
        <f t="array" ref="Y115">(0.1+(1-0.1)*(SUM(P115:X115/9)))*100</f>
        <v>65.725149927563081</v>
      </c>
      <c r="Z115" s="4" t="str">
        <f t="shared" si="35"/>
        <v>High</v>
      </c>
    </row>
    <row r="116" spans="1:26" x14ac:dyDescent="0.35">
      <c r="A116" t="s">
        <v>313</v>
      </c>
      <c r="B116" t="s">
        <v>314</v>
      </c>
      <c r="C116" t="str">
        <f>VLOOKUP(B116,'LSOA_Ward lookup'!B$2:J$400, 4, FALSE)</f>
        <v>Peverell</v>
      </c>
      <c r="D116">
        <f>VLOOKUP(B116,'Social Statistics'!D$2:BV$166, 8, FALSE)</f>
        <v>1642</v>
      </c>
      <c r="E116" s="52">
        <v>30.978934324659228</v>
      </c>
      <c r="F116" s="47">
        <f>VLOOKUP(B116,'AGS provision'!$B$2:$H$167, 7, FALSE)</f>
        <v>31.302140653471373</v>
      </c>
      <c r="G116" s="3">
        <v>31.25210934042553</v>
      </c>
      <c r="H116" s="52">
        <f>VLOOKUP(B116,'Manmade surfaces'!$J$3:$M$167, 4, FALSE)</f>
        <v>53.869313972453639</v>
      </c>
      <c r="I116" s="9">
        <f>100*(VLOOKUP($A116,TES!$C$3:$AN$166, 11, FALSE))</f>
        <v>15.6411</v>
      </c>
      <c r="J116" s="9">
        <f>VLOOKUP($A116,TES!$C$3:$AN$166, 23, FALSE)</f>
        <v>2.44</v>
      </c>
      <c r="K116" s="9">
        <f>VLOOKUP($A116,TES!$C$3:$AN$166, 27, FALSE)</f>
        <v>0.32381199999999999</v>
      </c>
      <c r="L116">
        <f>VLOOKUP($B116,IMD!$B$2:$F$166, 5, FALSE)</f>
        <v>7</v>
      </c>
      <c r="M116">
        <f>VLOOKUP($B116,IMD!$B$2:$F$166, 4, FALSE)</f>
        <v>21888</v>
      </c>
      <c r="N116" s="9">
        <f>VLOOKUP($A116,TES!$C$3:$AN$166, 28, FALSE)</f>
        <v>0.619425</v>
      </c>
      <c r="O116" s="9">
        <f>100*(VLOOKUP($A116,TES!$C$3:$AN$166, 33, FALSE))</f>
        <v>7.4300000000000006</v>
      </c>
      <c r="P116" s="51">
        <f t="shared" si="29"/>
        <v>0.67846836280649114</v>
      </c>
      <c r="Q116" s="9">
        <f t="shared" si="36"/>
        <v>0.68747890659574473</v>
      </c>
      <c r="R116" s="9">
        <f t="shared" si="27"/>
        <v>0.55479737698795728</v>
      </c>
      <c r="S116" s="9">
        <f t="shared" si="37"/>
        <v>0.73519964005023186</v>
      </c>
      <c r="T116" s="9">
        <f t="shared" si="30"/>
        <v>0.78355879292403741</v>
      </c>
      <c r="U116" s="9">
        <f t="shared" si="31"/>
        <v>0.53275855826135232</v>
      </c>
      <c r="V116" s="9">
        <f t="shared" si="32"/>
        <v>0.31853704282588313</v>
      </c>
      <c r="W116" s="9">
        <f t="shared" si="33"/>
        <v>0.52542869149387361</v>
      </c>
      <c r="X116" s="9">
        <f t="shared" si="34"/>
        <v>0.2927531101216817</v>
      </c>
      <c r="Y116" s="10" cm="1">
        <f t="array" ref="Y116">(0.1+(1-0.1)*(SUM(P116:X116/9)))*100</f>
        <v>61.089804820672533</v>
      </c>
      <c r="Z116" s="4" t="str">
        <f t="shared" si="35"/>
        <v>High</v>
      </c>
    </row>
    <row r="117" spans="1:26" x14ac:dyDescent="0.35">
      <c r="A117" t="s">
        <v>315</v>
      </c>
      <c r="B117" t="s">
        <v>316</v>
      </c>
      <c r="C117" t="str">
        <f>VLOOKUP(B117,'LSOA_Ward lookup'!B$2:J$400, 4, FALSE)</f>
        <v>Plymstock Radford</v>
      </c>
      <c r="D117">
        <f>VLOOKUP(B117,'Social Statistics'!D$2:BV$166, 8, FALSE)</f>
        <v>1441</v>
      </c>
      <c r="E117" s="52">
        <v>32.198142414860683</v>
      </c>
      <c r="F117" s="47">
        <f>VLOOKUP(B117,'AGS provision'!$B$2:$H$167, 7, FALSE)</f>
        <v>88.134340052047193</v>
      </c>
      <c r="G117" s="3">
        <v>88.095001628987518</v>
      </c>
      <c r="H117" s="52">
        <f>VLOOKUP(B117,'Manmade surfaces'!$J$3:$M$167, 4, FALSE)</f>
        <v>13.175787552780131</v>
      </c>
      <c r="I117" s="9">
        <f>100*(VLOOKUP($A117,TES!$C$3:$AN$166, 11, FALSE))</f>
        <v>27.670200000000001</v>
      </c>
      <c r="J117" s="9">
        <f>VLOOKUP($A117,TES!$C$3:$AN$166, 23, FALSE)</f>
        <v>-2.41</v>
      </c>
      <c r="K117" s="9">
        <f>VLOOKUP($A117,TES!$C$3:$AN$166, 27, FALSE)</f>
        <v>0.211197</v>
      </c>
      <c r="L117">
        <f>VLOOKUP($B117,IMD!$B$2:$F$166, 5, FALSE)</f>
        <v>5</v>
      </c>
      <c r="M117">
        <f>VLOOKUP($B117,IMD!$B$2:$F$166, 4, FALSE)</f>
        <v>14693</v>
      </c>
      <c r="N117" s="9">
        <f>VLOOKUP($A117,TES!$C$3:$AN$166, 28, FALSE)</f>
        <v>0.83226599999999995</v>
      </c>
      <c r="O117" s="9">
        <f>100*(VLOOKUP($A117,TES!$C$3:$AN$166, 33, FALSE))</f>
        <v>3.4722000000000004</v>
      </c>
      <c r="P117" s="51">
        <f t="shared" si="29"/>
        <v>0.66581415174765557</v>
      </c>
      <c r="Q117" s="9">
        <f t="shared" si="36"/>
        <v>0.11904998371012487</v>
      </c>
      <c r="R117" s="9">
        <f t="shared" si="27"/>
        <v>0</v>
      </c>
      <c r="S117" s="9">
        <f t="shared" si="37"/>
        <v>0.46592900841449725</v>
      </c>
      <c r="T117" s="9">
        <f t="shared" si="30"/>
        <v>0.27887617065556708</v>
      </c>
      <c r="U117" s="9">
        <f t="shared" si="31"/>
        <v>7.9690699667284856E-2</v>
      </c>
      <c r="V117" s="9">
        <f t="shared" si="32"/>
        <v>0.54345107846201945</v>
      </c>
      <c r="W117" s="9">
        <f t="shared" si="33"/>
        <v>0.73247004898775492</v>
      </c>
      <c r="X117" s="9">
        <f t="shared" si="34"/>
        <v>0.11312174066963498</v>
      </c>
      <c r="Y117" s="10" cm="1">
        <f t="array" ref="Y117">(0.1+(1-0.1)*(SUM(P117:X117/9)))*100</f>
        <v>39.984028823145387</v>
      </c>
      <c r="Z117" s="4" t="str">
        <f t="shared" si="35"/>
        <v>Low</v>
      </c>
    </row>
    <row r="118" spans="1:26" x14ac:dyDescent="0.35">
      <c r="A118" t="s">
        <v>317</v>
      </c>
      <c r="B118" t="s">
        <v>318</v>
      </c>
      <c r="C118" t="str">
        <f>VLOOKUP(B118,'LSOA_Ward lookup'!B$2:J$400, 4, FALSE)</f>
        <v>Stoke</v>
      </c>
      <c r="D118">
        <f>VLOOKUP(B118,'Social Statistics'!D$2:BV$166, 8, FALSE)</f>
        <v>1818</v>
      </c>
      <c r="E118" s="52">
        <v>32.543103448275865</v>
      </c>
      <c r="F118" s="47">
        <f>VLOOKUP(B118,'AGS provision'!$B$2:$H$167, 7, FALSE)</f>
        <v>3.8054230198019798</v>
      </c>
      <c r="G118" s="3">
        <v>3.8041411863661354</v>
      </c>
      <c r="H118" s="52">
        <f>VLOOKUP(B118,'Manmade surfaces'!$J$3:$M$167, 4, FALSE)</f>
        <v>59.710219356561133</v>
      </c>
      <c r="I118" s="9">
        <f>100*(VLOOKUP($A118,TES!$C$3:$AN$166, 11, FALSE))</f>
        <v>10.893700000000001</v>
      </c>
      <c r="J118" s="9">
        <f>VLOOKUP($A118,TES!$C$3:$AN$166, 23, FALSE)</f>
        <v>4.0999999999999996</v>
      </c>
      <c r="K118" s="9">
        <f>VLOOKUP($A118,TES!$C$3:$AN$166, 27, FALSE)</f>
        <v>0.34950300000000001</v>
      </c>
      <c r="L118">
        <f>VLOOKUP($B118,IMD!$B$2:$F$166, 5, FALSE)</f>
        <v>3</v>
      </c>
      <c r="M118">
        <f>VLOOKUP($B118,IMD!$B$2:$F$166, 4, FALSE)</f>
        <v>8828</v>
      </c>
      <c r="N118" s="9">
        <f>VLOOKUP($A118,TES!$C$3:$AN$166, 28, FALSE)</f>
        <v>0.47692299999999999</v>
      </c>
      <c r="O118" s="9">
        <f>100*(VLOOKUP($A118,TES!$C$3:$AN$166, 33, FALSE))</f>
        <v>5.6074999999999999</v>
      </c>
      <c r="P118" s="51">
        <f t="shared" si="29"/>
        <v>0.66223378695267754</v>
      </c>
      <c r="Q118" s="9">
        <f t="shared" si="36"/>
        <v>0.96195858813633861</v>
      </c>
      <c r="R118" s="9">
        <f t="shared" si="27"/>
        <v>0.63442967409875839</v>
      </c>
      <c r="S118" s="9">
        <f t="shared" si="37"/>
        <v>0.84146988442657622</v>
      </c>
      <c r="T118" s="9">
        <f t="shared" si="30"/>
        <v>0.95629552549427677</v>
      </c>
      <c r="U118" s="9">
        <f t="shared" si="31"/>
        <v>0.63611749228559589</v>
      </c>
      <c r="V118" s="9">
        <f t="shared" si="32"/>
        <v>0.72678962175679906</v>
      </c>
      <c r="W118" s="9">
        <f t="shared" si="33"/>
        <v>0.38680968704645463</v>
      </c>
      <c r="X118" s="9">
        <f t="shared" si="34"/>
        <v>0.21003590085735424</v>
      </c>
      <c r="Y118" s="10" cm="1">
        <f t="array" ref="Y118">(0.1+(1-0.1)*(SUM(P118:X118/9)))*100</f>
        <v>70.16140161054831</v>
      </c>
      <c r="Z118" s="4" t="str">
        <f t="shared" si="35"/>
        <v>Highest</v>
      </c>
    </row>
    <row r="119" spans="1:26" x14ac:dyDescent="0.35">
      <c r="A119" t="s">
        <v>319</v>
      </c>
      <c r="B119" t="s">
        <v>320</v>
      </c>
      <c r="C119" t="str">
        <f>VLOOKUP(B119,'LSOA_Ward lookup'!B$2:J$400, 4, FALSE)</f>
        <v>Devonport</v>
      </c>
      <c r="D119">
        <f>VLOOKUP(B119,'Social Statistics'!D$2:BV$166, 8, FALSE)</f>
        <v>1918</v>
      </c>
      <c r="E119" s="52">
        <v>33.130699088145896</v>
      </c>
      <c r="F119" s="47">
        <f>VLOOKUP(B119,'AGS provision'!$B$2:$H$167, 7, FALSE)</f>
        <v>7.004148552137643</v>
      </c>
      <c r="G119" s="3">
        <v>7.0202631671891327</v>
      </c>
      <c r="H119" s="52">
        <f>VLOOKUP(B119,'Manmade surfaces'!$J$3:$M$167, 4, FALSE)</f>
        <v>80.943051639470724</v>
      </c>
      <c r="I119" s="9">
        <f>100*(VLOOKUP($A119,TES!$C$3:$AN$166, 11, FALSE))</f>
        <v>7.0393999999999997</v>
      </c>
      <c r="J119" s="9">
        <f>VLOOKUP($A119,TES!$C$3:$AN$166, 23, FALSE)</f>
        <v>0.93</v>
      </c>
      <c r="K119" s="9">
        <f>VLOOKUP($A119,TES!$C$3:$AN$166, 27, FALSE)</f>
        <v>0.32696199999999997</v>
      </c>
      <c r="L119">
        <f>VLOOKUP($B119,IMD!$B$2:$F$166, 5, FALSE)</f>
        <v>1</v>
      </c>
      <c r="M119">
        <f>VLOOKUP($B119,IMD!$B$2:$F$166, 4, FALSE)</f>
        <v>575</v>
      </c>
      <c r="N119" s="9">
        <f>VLOOKUP($A119,TES!$C$3:$AN$166, 28, FALSE)</f>
        <v>0.66493100000000005</v>
      </c>
      <c r="O119" s="9">
        <f>100*(VLOOKUP($A119,TES!$C$3:$AN$166, 33, FALSE))</f>
        <v>8.0812999999999988</v>
      </c>
      <c r="P119" s="51">
        <f t="shared" si="29"/>
        <v>0.6561351075689652</v>
      </c>
      <c r="Q119" s="9">
        <f t="shared" si="36"/>
        <v>0.92979736832810866</v>
      </c>
      <c r="R119" s="9">
        <f t="shared" si="27"/>
        <v>0.92390863286720737</v>
      </c>
      <c r="S119" s="9">
        <f t="shared" si="37"/>
        <v>0.9277481426099492</v>
      </c>
      <c r="T119" s="9">
        <f t="shared" si="30"/>
        <v>0.62643080124869921</v>
      </c>
      <c r="U119" s="9">
        <f t="shared" si="31"/>
        <v>0.54543150373550142</v>
      </c>
      <c r="V119" s="9">
        <f t="shared" si="32"/>
        <v>0.98477649265395439</v>
      </c>
      <c r="W119" s="9">
        <f t="shared" si="33"/>
        <v>0.56969471173488251</v>
      </c>
      <c r="X119" s="9">
        <f t="shared" si="34"/>
        <v>0.32231344943243967</v>
      </c>
      <c r="Y119" s="10" cm="1">
        <f t="array" ref="Y119">(0.1+(1-0.1)*(SUM(P119:X119/9)))*100</f>
        <v>74.862362101797075</v>
      </c>
      <c r="Z119" s="4" t="str">
        <f t="shared" si="35"/>
        <v>Highest</v>
      </c>
    </row>
    <row r="120" spans="1:26" x14ac:dyDescent="0.35">
      <c r="A120" t="s">
        <v>321</v>
      </c>
      <c r="B120" t="s">
        <v>322</v>
      </c>
      <c r="C120" t="str">
        <f>VLOOKUP(B120,'LSOA_Ward lookup'!B$2:J$400, 4, FALSE)</f>
        <v>Devonport</v>
      </c>
      <c r="D120">
        <f>VLOOKUP(B120,'Social Statistics'!D$2:BV$166, 8, FALSE)</f>
        <v>1471</v>
      </c>
      <c r="E120" s="52">
        <v>33.134684147794999</v>
      </c>
      <c r="F120" s="47">
        <f>VLOOKUP(B120,'AGS provision'!$B$2:$H$167, 7, FALSE)</f>
        <v>4.8714101971447994E-2</v>
      </c>
      <c r="G120" s="3">
        <v>4.8757885714285715E-2</v>
      </c>
      <c r="H120" s="52">
        <f>VLOOKUP(B120,'Manmade surfaces'!$J$3:$M$167, 4, FALSE)</f>
        <v>66.835306553023614</v>
      </c>
      <c r="I120" s="9">
        <f>100*(VLOOKUP($A120,TES!$C$3:$AN$166, 11, FALSE))</f>
        <v>7.3475000000000001</v>
      </c>
      <c r="J120" s="9">
        <f>VLOOKUP($A120,TES!$C$3:$AN$166, 23, FALSE)</f>
        <v>3.3</v>
      </c>
      <c r="K120" s="9">
        <f>VLOOKUP($A120,TES!$C$3:$AN$166, 27, FALSE)</f>
        <v>0.32724599999999998</v>
      </c>
      <c r="L120">
        <f>VLOOKUP($B120,IMD!$B$2:$F$166, 5, FALSE)</f>
        <v>2</v>
      </c>
      <c r="M120">
        <f>VLOOKUP($B120,IMD!$B$2:$F$166, 4, FALSE)</f>
        <v>5082</v>
      </c>
      <c r="N120" s="9">
        <f>VLOOKUP($A120,TES!$C$3:$AN$166, 28, FALSE)</f>
        <v>0.45750999999999997</v>
      </c>
      <c r="O120" s="9">
        <f>100*(VLOOKUP($A120,TES!$C$3:$AN$166, 33, FALSE))</f>
        <v>5.2168000000000001</v>
      </c>
      <c r="P120" s="51">
        <f t="shared" si="29"/>
        <v>0.6560937464704889</v>
      </c>
      <c r="Q120" s="9">
        <f t="shared" si="36"/>
        <v>0.9995124211428571</v>
      </c>
      <c r="R120" s="9">
        <f t="shared" si="27"/>
        <v>0.731569932886868</v>
      </c>
      <c r="S120" s="9">
        <f t="shared" si="37"/>
        <v>0.92085134387962275</v>
      </c>
      <c r="T120" s="9">
        <f t="shared" si="30"/>
        <v>0.87304890738813745</v>
      </c>
      <c r="U120" s="9">
        <f t="shared" si="31"/>
        <v>0.54657408040682154</v>
      </c>
      <c r="V120" s="9">
        <f t="shared" si="32"/>
        <v>0.84388871522350728</v>
      </c>
      <c r="W120" s="9">
        <f t="shared" si="33"/>
        <v>0.36792566623735901</v>
      </c>
      <c r="X120" s="9">
        <f t="shared" si="34"/>
        <v>0.19230332820463944</v>
      </c>
      <c r="Y120" s="10" cm="1">
        <f t="array" ref="Y120">(0.1+(1-0.1)*(SUM(P120:X120/9)))*100</f>
        <v>71.317681418402998</v>
      </c>
      <c r="Z120" s="4" t="str">
        <f t="shared" si="35"/>
        <v>Highest</v>
      </c>
    </row>
    <row r="121" spans="1:26" x14ac:dyDescent="0.35">
      <c r="A121" t="s">
        <v>323</v>
      </c>
      <c r="B121" t="s">
        <v>324</v>
      </c>
      <c r="C121" t="str">
        <f>VLOOKUP(B121,'LSOA_Ward lookup'!B$2:J$400, 4, FALSE)</f>
        <v>Efford and Lipson</v>
      </c>
      <c r="D121">
        <f>VLOOKUP(B121,'Social Statistics'!D$2:BV$166, 8, FALSE)</f>
        <v>1646</v>
      </c>
      <c r="E121" s="52">
        <v>33.333333333333329</v>
      </c>
      <c r="F121" s="47">
        <f>VLOOKUP(B121,'AGS provision'!$B$2:$H$167, 7, FALSE)</f>
        <v>5.7126305236938038</v>
      </c>
      <c r="G121" s="3">
        <v>5.7071036425970867</v>
      </c>
      <c r="H121" s="52">
        <f>VLOOKUP(B121,'Manmade surfaces'!$J$3:$M$167, 4, FALSE)</f>
        <v>36.88732829227375</v>
      </c>
      <c r="I121" s="9">
        <f>100*(VLOOKUP($A121,TES!$C$3:$AN$166, 11, FALSE))</f>
        <v>26.632299999999997</v>
      </c>
      <c r="J121" s="9">
        <f>VLOOKUP($A121,TES!$C$3:$AN$166, 23, FALSE)</f>
        <v>-1.1299999999999999</v>
      </c>
      <c r="K121" s="9">
        <f>VLOOKUP($A121,TES!$C$3:$AN$166, 27, FALSE)</f>
        <v>0.31423400000000001</v>
      </c>
      <c r="L121">
        <f>VLOOKUP($B121,IMD!$B$2:$F$166, 5, FALSE)</f>
        <v>4</v>
      </c>
      <c r="M121">
        <f>VLOOKUP($B121,IMD!$B$2:$F$166, 4, FALSE)</f>
        <v>13325</v>
      </c>
      <c r="N121" s="9">
        <f>VLOOKUP($A121,TES!$C$3:$AN$166, 28, FALSE)</f>
        <v>0.71517699999999995</v>
      </c>
      <c r="O121" s="9">
        <f>100*(VLOOKUP($A121,TES!$C$3:$AN$166, 33, FALSE))</f>
        <v>6.6261000000000001</v>
      </c>
      <c r="P121" s="51">
        <f t="shared" si="29"/>
        <v>0.65403195837978445</v>
      </c>
      <c r="Q121" s="9">
        <f t="shared" si="36"/>
        <v>0.94292896357402911</v>
      </c>
      <c r="R121" s="9">
        <f t="shared" si="27"/>
        <v>0.32327256357547435</v>
      </c>
      <c r="S121" s="9">
        <f t="shared" si="37"/>
        <v>0.48916233331617154</v>
      </c>
      <c r="T121" s="9">
        <f t="shared" si="30"/>
        <v>0.41207075962539025</v>
      </c>
      <c r="U121" s="9">
        <f t="shared" si="31"/>
        <v>0.49422475770535201</v>
      </c>
      <c r="V121" s="9">
        <f t="shared" si="32"/>
        <v>0.58621444201312911</v>
      </c>
      <c r="W121" s="9">
        <f t="shared" si="33"/>
        <v>0.61857157309447741</v>
      </c>
      <c r="X121" s="9">
        <f t="shared" si="34"/>
        <v>0.25626676470187765</v>
      </c>
      <c r="Y121" s="10" cm="1">
        <f t="array" ref="Y121">(0.1+(1-0.1)*(SUM(P121:X121/9)))*100</f>
        <v>57.767441159856872</v>
      </c>
      <c r="Z121" s="4" t="str">
        <f t="shared" si="35"/>
        <v>Moderate</v>
      </c>
    </row>
    <row r="122" spans="1:26" x14ac:dyDescent="0.35">
      <c r="A122" t="s">
        <v>325</v>
      </c>
      <c r="B122" t="s">
        <v>326</v>
      </c>
      <c r="C122" t="str">
        <f>VLOOKUP(B122,'LSOA_Ward lookup'!B$2:J$400, 4, FALSE)</f>
        <v>Efford and Lipson</v>
      </c>
      <c r="D122">
        <f>VLOOKUP(B122,'Social Statistics'!D$2:BV$166, 8, FALSE)</f>
        <v>1686</v>
      </c>
      <c r="E122" s="52">
        <v>34.168865435356196</v>
      </c>
      <c r="F122" s="47">
        <f>VLOOKUP(B122,'AGS provision'!$B$2:$H$167, 7, FALSE)</f>
        <v>2.6220390889679717</v>
      </c>
      <c r="G122" s="3">
        <v>2.6211305583876703</v>
      </c>
      <c r="H122" s="52">
        <f>VLOOKUP(B122,'Manmade surfaces'!$J$3:$M$167, 4, FALSE)</f>
        <v>44.690389068109305</v>
      </c>
      <c r="I122" s="9">
        <f>100*(VLOOKUP($A122,TES!$C$3:$AN$166, 11, FALSE))</f>
        <v>18.454699999999999</v>
      </c>
      <c r="J122" s="9">
        <f>VLOOKUP($A122,TES!$C$3:$AN$166, 23, FALSE)</f>
        <v>1.1100000000000001</v>
      </c>
      <c r="K122" s="9">
        <f>VLOOKUP($A122,TES!$C$3:$AN$166, 27, FALSE)</f>
        <v>0.31229000000000001</v>
      </c>
      <c r="L122">
        <f>VLOOKUP($B122,IMD!$B$2:$F$166, 5, FALSE)</f>
        <v>2</v>
      </c>
      <c r="M122">
        <f>VLOOKUP($B122,IMD!$B$2:$F$166, 4, FALSE)</f>
        <v>4457</v>
      </c>
      <c r="N122" s="9">
        <f>VLOOKUP($A122,TES!$C$3:$AN$166, 28, FALSE)</f>
        <v>0.768177</v>
      </c>
      <c r="O122" s="9">
        <f>100*(VLOOKUP($A122,TES!$C$3:$AN$166, 33, FALSE))</f>
        <v>4.9083000000000006</v>
      </c>
      <c r="P122" s="51">
        <f t="shared" si="29"/>
        <v>0.6453599362283543</v>
      </c>
      <c r="Q122" s="9">
        <f t="shared" si="36"/>
        <v>0.97378869441612326</v>
      </c>
      <c r="R122" s="9">
        <f t="shared" si="27"/>
        <v>0.42965601155353517</v>
      </c>
      <c r="S122" s="9">
        <f t="shared" si="37"/>
        <v>0.67221738458886704</v>
      </c>
      <c r="T122" s="9">
        <f t="shared" si="30"/>
        <v>0.64516129032258074</v>
      </c>
      <c r="U122" s="9">
        <f t="shared" si="31"/>
        <v>0.48640373992701996</v>
      </c>
      <c r="V122" s="9">
        <f t="shared" si="32"/>
        <v>0.86342607064707722</v>
      </c>
      <c r="W122" s="9">
        <f t="shared" si="33"/>
        <v>0.67012739150904843</v>
      </c>
      <c r="X122" s="9">
        <f t="shared" si="34"/>
        <v>0.17830153996977252</v>
      </c>
      <c r="Y122" s="10" cm="1">
        <f t="array" ref="Y122">(0.1+(1-0.1)*(SUM(P122:X122/9)))*100</f>
        <v>65.644420591623785</v>
      </c>
      <c r="Z122" s="4" t="str">
        <f t="shared" si="35"/>
        <v>High</v>
      </c>
    </row>
    <row r="123" spans="1:26" x14ac:dyDescent="0.35">
      <c r="A123" t="s">
        <v>327</v>
      </c>
      <c r="B123" t="s">
        <v>328</v>
      </c>
      <c r="C123" t="str">
        <f>VLOOKUP(B123,'LSOA_Ward lookup'!B$2:J$400, 4, FALSE)</f>
        <v>Plymstock Radford</v>
      </c>
      <c r="D123">
        <f>VLOOKUP(B123,'Social Statistics'!D$2:BV$166, 8, FALSE)</f>
        <v>1763</v>
      </c>
      <c r="E123" s="52">
        <v>35.142118863049092</v>
      </c>
      <c r="F123" s="47">
        <f>VLOOKUP(B123,'AGS provision'!$B$2:$H$167, 7, FALSE)</f>
        <v>46.644150714690866</v>
      </c>
      <c r="G123" s="3">
        <v>46.629480018707483</v>
      </c>
      <c r="H123" s="52">
        <f>VLOOKUP(B123,'Manmade surfaces'!$J$3:$M$167, 4, FALSE)</f>
        <v>26.372374607617168</v>
      </c>
      <c r="I123" s="9">
        <f>100*(VLOOKUP($A123,TES!$C$3:$AN$166, 11, FALSE))</f>
        <v>31.191299999999998</v>
      </c>
      <c r="J123" s="9">
        <f>VLOOKUP($A123,TES!$C$3:$AN$166, 23, FALSE)</f>
        <v>-2.0099999999999998</v>
      </c>
      <c r="K123" s="9">
        <f>VLOOKUP($A123,TES!$C$3:$AN$166, 27, FALSE)</f>
        <v>0.218057</v>
      </c>
      <c r="L123">
        <f>VLOOKUP($B123,IMD!$B$2:$F$166, 5, FALSE)</f>
        <v>10</v>
      </c>
      <c r="M123">
        <f>VLOOKUP($B123,IMD!$B$2:$F$166, 4, FALSE)</f>
        <v>30736</v>
      </c>
      <c r="N123" s="9">
        <f>VLOOKUP($A123,TES!$C$3:$AN$166, 28, FALSE)</f>
        <v>1.001134</v>
      </c>
      <c r="O123" s="9">
        <f>100*(VLOOKUP($A123,TES!$C$3:$AN$166, 33, FALSE))</f>
        <v>2.2688999999999999</v>
      </c>
      <c r="P123" s="51">
        <f t="shared" si="29"/>
        <v>0.63525849875698204</v>
      </c>
      <c r="Q123" s="9">
        <f t="shared" si="36"/>
        <v>0.53370519981292519</v>
      </c>
      <c r="R123" s="9">
        <f t="shared" si="27"/>
        <v>0.17991637804280422</v>
      </c>
      <c r="S123" s="9">
        <f t="shared" si="37"/>
        <v>0.3871094108508738</v>
      </c>
      <c r="T123" s="9">
        <f t="shared" si="30"/>
        <v>0.32049947970863685</v>
      </c>
      <c r="U123" s="9">
        <f t="shared" si="31"/>
        <v>0.10728955869987647</v>
      </c>
      <c r="V123" s="9">
        <f t="shared" si="32"/>
        <v>4.1950609565489239E-2</v>
      </c>
      <c r="W123" s="9">
        <f t="shared" si="33"/>
        <v>0.89673661396948656</v>
      </c>
      <c r="X123" s="9">
        <f t="shared" si="34"/>
        <v>5.8507958552891356E-2</v>
      </c>
      <c r="Y123" s="10" cm="1">
        <f t="array" ref="Y123">(0.1+(1-0.1)*(SUM(P123:X123/9)))*100</f>
        <v>41.609737079599654</v>
      </c>
      <c r="Z123" s="4" t="str">
        <f t="shared" si="35"/>
        <v>Low</v>
      </c>
    </row>
    <row r="124" spans="1:26" x14ac:dyDescent="0.35">
      <c r="A124" t="s">
        <v>329</v>
      </c>
      <c r="B124" t="s">
        <v>330</v>
      </c>
      <c r="C124" t="str">
        <f>VLOOKUP(B124,'LSOA_Ward lookup'!B$2:J$400, 4, FALSE)</f>
        <v>Moor View</v>
      </c>
      <c r="D124">
        <f>VLOOKUP(B124,'Social Statistics'!D$2:BV$166, 8, FALSE)</f>
        <v>1431</v>
      </c>
      <c r="E124" s="52">
        <v>35.284810126582279</v>
      </c>
      <c r="F124" s="47">
        <f>VLOOKUP(B124,'AGS provision'!$B$2:$H$167, 7, FALSE)</f>
        <v>150.5841994723969</v>
      </c>
      <c r="G124" s="3">
        <v>100</v>
      </c>
      <c r="H124" s="52">
        <f>VLOOKUP(B124,'Manmade surfaces'!$J$3:$M$167, 4, FALSE)</f>
        <v>23.910844126203727</v>
      </c>
      <c r="I124" s="9">
        <f>100*(VLOOKUP($A124,TES!$C$3:$AN$166, 11, FALSE))</f>
        <v>32.269999999999996</v>
      </c>
      <c r="J124" s="9">
        <f>VLOOKUP($A124,TES!$C$3:$AN$166, 23, FALSE)</f>
        <v>-0.36</v>
      </c>
      <c r="K124" s="9">
        <f>VLOOKUP($A124,TES!$C$3:$AN$166, 27, FALSE)</f>
        <v>0.26206499999999999</v>
      </c>
      <c r="L124">
        <f>VLOOKUP($B124,IMD!$B$2:$F$166, 5, FALSE)</f>
        <v>7</v>
      </c>
      <c r="M124">
        <f>VLOOKUP($B124,IMD!$B$2:$F$166, 4, FALSE)</f>
        <v>21394</v>
      </c>
      <c r="N124" s="9">
        <f>VLOOKUP($A124,TES!$C$3:$AN$166, 28, FALSE)</f>
        <v>1.0440970000000001</v>
      </c>
      <c r="O124" s="9">
        <f>100*(VLOOKUP($A124,TES!$C$3:$AN$166, 33, FALSE))</f>
        <v>1.3986000000000001</v>
      </c>
      <c r="P124" s="51">
        <f t="shared" si="29"/>
        <v>0.63377750024695545</v>
      </c>
      <c r="Q124" s="9">
        <f t="shared" si="36"/>
        <v>0</v>
      </c>
      <c r="R124" s="9">
        <f t="shared" si="27"/>
        <v>0.14635697008243023</v>
      </c>
      <c r="S124" s="9">
        <f t="shared" si="37"/>
        <v>0.36296278056718956</v>
      </c>
      <c r="T124" s="9">
        <f t="shared" si="30"/>
        <v>0.49219562955254942</v>
      </c>
      <c r="U124" s="9">
        <f t="shared" si="31"/>
        <v>0.28434066486697424</v>
      </c>
      <c r="V124" s="9">
        <f t="shared" si="32"/>
        <v>0.33397936855267274</v>
      </c>
      <c r="W124" s="9">
        <f t="shared" si="33"/>
        <v>0.93852892767788698</v>
      </c>
      <c r="X124" s="9">
        <f t="shared" si="34"/>
        <v>1.9007938128889078E-2</v>
      </c>
      <c r="Y124" s="10" cm="1">
        <f t="array" ref="Y124">(0.1+(1-0.1)*(SUM(P124:X124/9)))*100</f>
        <v>42.111497796755479</v>
      </c>
      <c r="Z124" s="4" t="str">
        <f t="shared" si="35"/>
        <v>Low</v>
      </c>
    </row>
    <row r="125" spans="1:26" x14ac:dyDescent="0.35">
      <c r="A125" t="s">
        <v>331</v>
      </c>
      <c r="B125" t="s">
        <v>332</v>
      </c>
      <c r="C125" t="str">
        <f>VLOOKUP(B125,'LSOA_Ward lookup'!B$2:J$400, 4, FALSE)</f>
        <v>Budshead</v>
      </c>
      <c r="D125">
        <f>VLOOKUP(B125,'Social Statistics'!D$2:BV$166, 8, FALSE)</f>
        <v>1326</v>
      </c>
      <c r="E125" s="52">
        <v>35.671641791044777</v>
      </c>
      <c r="F125" s="47">
        <f>VLOOKUP(B125,'AGS provision'!$B$2:$H$167, 7, FALSE)</f>
        <v>27.374126900452488</v>
      </c>
      <c r="G125" s="3">
        <v>27.421536503021144</v>
      </c>
      <c r="H125" s="52">
        <f>VLOOKUP(B125,'Manmade surfaces'!$J$3:$M$167, 4, FALSE)</f>
        <v>24.208442923498811</v>
      </c>
      <c r="I125" s="9">
        <f>100*(VLOOKUP($A125,TES!$C$3:$AN$166, 11, FALSE))</f>
        <v>26.928200000000004</v>
      </c>
      <c r="J125" s="9">
        <f>VLOOKUP($A125,TES!$C$3:$AN$166, 23, FALSE)</f>
        <v>-2.5499999999999998</v>
      </c>
      <c r="K125" s="9">
        <f>VLOOKUP($A125,TES!$C$3:$AN$166, 27, FALSE)</f>
        <v>0.230154</v>
      </c>
      <c r="L125">
        <f>VLOOKUP($B125,IMD!$B$2:$F$166, 5, FALSE)</f>
        <v>5</v>
      </c>
      <c r="M125">
        <f>VLOOKUP($B125,IMD!$B$2:$F$166, 4, FALSE)</f>
        <v>16542</v>
      </c>
      <c r="N125" s="9">
        <f>VLOOKUP($A125,TES!$C$3:$AN$166, 28, FALSE)</f>
        <v>0.56619399999999998</v>
      </c>
      <c r="O125" s="9">
        <f>100*(VLOOKUP($A125,TES!$C$3:$AN$166, 33, FALSE))</f>
        <v>2.7128999999999999</v>
      </c>
      <c r="P125" s="51">
        <f t="shared" si="29"/>
        <v>0.62976255844523199</v>
      </c>
      <c r="Q125" s="9">
        <f t="shared" si="36"/>
        <v>0.72578463496978851</v>
      </c>
      <c r="R125" s="9">
        <f t="shared" si="27"/>
        <v>0.15041429926131067</v>
      </c>
      <c r="S125" s="9">
        <f t="shared" si="37"/>
        <v>0.48253863080301462</v>
      </c>
      <c r="T125" s="9">
        <f t="shared" si="30"/>
        <v>0.26430801248699276</v>
      </c>
      <c r="U125" s="9">
        <f t="shared" si="31"/>
        <v>0.15595769247790278</v>
      </c>
      <c r="V125" s="9">
        <f t="shared" si="32"/>
        <v>0.48565176617693029</v>
      </c>
      <c r="W125" s="9">
        <f t="shared" si="33"/>
        <v>0.47364816753111821</v>
      </c>
      <c r="X125" s="9">
        <f t="shared" si="34"/>
        <v>7.8659640809879777E-2</v>
      </c>
      <c r="Y125" s="10" cm="1">
        <f t="array" ref="Y125">(0.1+(1-0.1)*(SUM(P125:X125/9)))*100</f>
        <v>44.467254029621706</v>
      </c>
      <c r="Z125" s="4" t="str">
        <f t="shared" si="35"/>
        <v>Low</v>
      </c>
    </row>
    <row r="126" spans="1:26" x14ac:dyDescent="0.35">
      <c r="A126" t="s">
        <v>333</v>
      </c>
      <c r="B126" t="s">
        <v>334</v>
      </c>
      <c r="C126" t="str">
        <f>VLOOKUP(B126,'LSOA_Ward lookup'!B$2:J$400, 4, FALSE)</f>
        <v>Budshead</v>
      </c>
      <c r="D126">
        <f>VLOOKUP(B126,'Social Statistics'!D$2:BV$166, 8, FALSE)</f>
        <v>1775</v>
      </c>
      <c r="E126" s="52">
        <v>35.873850197109071</v>
      </c>
      <c r="F126" s="47">
        <f>VLOOKUP(B126,'AGS provision'!$B$2:$H$167, 7, FALSE)</f>
        <v>272.0799569194366</v>
      </c>
      <c r="G126" s="3">
        <v>100</v>
      </c>
      <c r="H126" s="52">
        <f>VLOOKUP(B126,'Manmade surfaces'!$J$3:$M$167, 4, FALSE)</f>
        <v>18.639153028162685</v>
      </c>
      <c r="I126" s="9">
        <f>100*(VLOOKUP($A126,TES!$C$3:$AN$166, 11, FALSE))</f>
        <v>19.022600000000001</v>
      </c>
      <c r="J126" s="9">
        <f>VLOOKUP($A126,TES!$C$3:$AN$166, 23, FALSE)</f>
        <v>-1.37</v>
      </c>
      <c r="K126" s="9">
        <f>VLOOKUP($A126,TES!$C$3:$AN$166, 27, FALSE)</f>
        <v>0.26313700000000001</v>
      </c>
      <c r="L126">
        <f>VLOOKUP($B126,IMD!$B$2:$F$166, 5, FALSE)</f>
        <v>2</v>
      </c>
      <c r="M126">
        <f>VLOOKUP($B126,IMD!$B$2:$F$166, 4, FALSE)</f>
        <v>6128</v>
      </c>
      <c r="N126" s="9">
        <f>VLOOKUP($A126,TES!$C$3:$AN$166, 28, FALSE)</f>
        <v>0.63552299999999995</v>
      </c>
      <c r="O126" s="9">
        <f>100*(VLOOKUP($A126,TES!$C$3:$AN$166, 33, FALSE))</f>
        <v>3.4948999999999999</v>
      </c>
      <c r="P126" s="51">
        <f t="shared" si="29"/>
        <v>0.62766382905787577</v>
      </c>
      <c r="Q126" s="9">
        <f t="shared" si="36"/>
        <v>0</v>
      </c>
      <c r="R126" s="9">
        <f t="shared" si="27"/>
        <v>7.4485086497773315E-2</v>
      </c>
      <c r="S126" s="9">
        <f t="shared" si="37"/>
        <v>0.65950497952897613</v>
      </c>
      <c r="T126" s="9">
        <f t="shared" si="30"/>
        <v>0.38709677419354838</v>
      </c>
      <c r="U126" s="9">
        <f t="shared" si="31"/>
        <v>0.28865348948547842</v>
      </c>
      <c r="V126" s="9">
        <f t="shared" si="32"/>
        <v>0.8111909971866208</v>
      </c>
      <c r="W126" s="9">
        <f t="shared" si="33"/>
        <v>0.5410880417738313</v>
      </c>
      <c r="X126" s="9">
        <f t="shared" si="34"/>
        <v>0.11415201811835937</v>
      </c>
      <c r="Y126" s="10" cm="1">
        <f t="array" ref="Y126">(0.1+(1-0.1)*(SUM(P126:X126/9)))*100</f>
        <v>45.03835215842463</v>
      </c>
      <c r="Z126" s="4" t="str">
        <f t="shared" si="35"/>
        <v>Low</v>
      </c>
    </row>
    <row r="127" spans="1:26" x14ac:dyDescent="0.35">
      <c r="A127" t="s">
        <v>335</v>
      </c>
      <c r="B127" t="s">
        <v>336</v>
      </c>
      <c r="C127" t="str">
        <f>VLOOKUP(B127,'LSOA_Ward lookup'!B$2:J$400, 4, FALSE)</f>
        <v>Eggbuckland</v>
      </c>
      <c r="D127">
        <f>VLOOKUP(B127,'Social Statistics'!D$2:BV$166, 8, FALSE)</f>
        <v>1527</v>
      </c>
      <c r="E127" s="52">
        <v>35.939643347050755</v>
      </c>
      <c r="F127" s="47">
        <f>VLOOKUP(B127,'AGS provision'!$B$2:$H$167, 7, FALSE)</f>
        <v>18.097596398166338</v>
      </c>
      <c r="G127" s="3">
        <v>18.08995047382199</v>
      </c>
      <c r="H127" s="52">
        <f>VLOOKUP(B127,'Manmade surfaces'!$J$3:$M$167, 4, FALSE)</f>
        <v>40.509953709268977</v>
      </c>
      <c r="I127" s="9">
        <f>100*(VLOOKUP($A127,TES!$C$3:$AN$166, 11, FALSE))</f>
        <v>27.4526</v>
      </c>
      <c r="J127" s="9">
        <f>VLOOKUP($A127,TES!$C$3:$AN$166, 23, FALSE)</f>
        <v>-1.3</v>
      </c>
      <c r="K127" s="9">
        <f>VLOOKUP($A127,TES!$C$3:$AN$166, 27, FALSE)</f>
        <v>0.318575</v>
      </c>
      <c r="L127">
        <f>VLOOKUP($B127,IMD!$B$2:$F$166, 5, FALSE)</f>
        <v>5</v>
      </c>
      <c r="M127">
        <f>VLOOKUP($B127,IMD!$B$2:$F$166, 4, FALSE)</f>
        <v>16301</v>
      </c>
      <c r="N127" s="9">
        <f>VLOOKUP($A127,TES!$C$3:$AN$166, 28, FALSE)</f>
        <v>0.77047299999999996</v>
      </c>
      <c r="O127" s="9">
        <f>100*(VLOOKUP($A127,TES!$C$3:$AN$166, 33, FALSE))</f>
        <v>5.0426000000000002</v>
      </c>
      <c r="P127" s="51">
        <f t="shared" si="29"/>
        <v>0.62698095924075525</v>
      </c>
      <c r="Q127" s="9">
        <f t="shared" si="36"/>
        <v>0.81910049526178008</v>
      </c>
      <c r="R127" s="9">
        <f t="shared" si="27"/>
        <v>0.37266182167101253</v>
      </c>
      <c r="S127" s="9">
        <f t="shared" si="37"/>
        <v>0.4707999704518846</v>
      </c>
      <c r="T127" s="9">
        <f t="shared" si="30"/>
        <v>0.39438085327783562</v>
      </c>
      <c r="U127" s="9">
        <f t="shared" si="31"/>
        <v>0.51168928351591758</v>
      </c>
      <c r="V127" s="9">
        <f t="shared" si="32"/>
        <v>0.49318537042825883</v>
      </c>
      <c r="W127" s="9">
        <f t="shared" si="33"/>
        <v>0.67236082847281931</v>
      </c>
      <c r="X127" s="9">
        <f t="shared" si="34"/>
        <v>0.184396969985794</v>
      </c>
      <c r="Y127" s="10" cm="1">
        <f t="array" ref="Y127">(0.1+(1-0.1)*(SUM(P127:X127/9)))*100</f>
        <v>55.455565523060578</v>
      </c>
      <c r="Z127" s="4" t="str">
        <f t="shared" si="35"/>
        <v>Moderate</v>
      </c>
    </row>
    <row r="128" spans="1:26" x14ac:dyDescent="0.35">
      <c r="A128" t="s">
        <v>337</v>
      </c>
      <c r="B128" t="s">
        <v>338</v>
      </c>
      <c r="C128" t="str">
        <f>VLOOKUP(B128,'LSOA_Ward lookup'!B$2:J$400, 4, FALSE)</f>
        <v>Plympton Erle</v>
      </c>
      <c r="D128">
        <f>VLOOKUP(B128,'Social Statistics'!D$2:BV$166, 8, FALSE)</f>
        <v>1426</v>
      </c>
      <c r="E128" s="52">
        <v>36.363636363636367</v>
      </c>
      <c r="F128" s="47">
        <f>VLOOKUP(B128,'AGS provision'!$B$2:$H$167, 7, FALSE)</f>
        <v>0.5866896213183731</v>
      </c>
      <c r="G128" s="3">
        <v>0.5868561037868163</v>
      </c>
      <c r="H128" s="52">
        <f>VLOOKUP(B128,'Manmade surfaces'!$J$3:$M$167, 4, FALSE)</f>
        <v>37.582853221515904</v>
      </c>
      <c r="I128" s="9">
        <f>100*(VLOOKUP($A128,TES!$C$3:$AN$166, 11, FALSE))</f>
        <v>16.309000000000001</v>
      </c>
      <c r="J128" s="9">
        <f>VLOOKUP($A128,TES!$C$3:$AN$166, 23, FALSE)</f>
        <v>0.72</v>
      </c>
      <c r="K128" s="9">
        <f>VLOOKUP($A128,TES!$C$3:$AN$166, 27, FALSE)</f>
        <v>0.25633400000000001</v>
      </c>
      <c r="L128">
        <f>VLOOKUP($B128,IMD!$B$2:$F$166, 5, FALSE)</f>
        <v>8</v>
      </c>
      <c r="M128">
        <f>VLOOKUP($B128,IMD!$B$2:$F$166, 4, FALSE)</f>
        <v>24406</v>
      </c>
      <c r="N128" s="9">
        <f>VLOOKUP($A128,TES!$C$3:$AN$166, 28, FALSE)</f>
        <v>0.89438499999999999</v>
      </c>
      <c r="O128" s="9">
        <f>100*(VLOOKUP($A128,TES!$C$3:$AN$166, 33, FALSE))</f>
        <v>2.5316000000000001</v>
      </c>
      <c r="P128" s="51">
        <f t="shared" si="29"/>
        <v>0.62258031823249205</v>
      </c>
      <c r="Q128" s="9">
        <f t="shared" si="36"/>
        <v>0.99413143896213185</v>
      </c>
      <c r="R128" s="9">
        <f t="shared" si="27"/>
        <v>0.33275504003607248</v>
      </c>
      <c r="S128" s="9">
        <f t="shared" si="37"/>
        <v>0.7202487414069827</v>
      </c>
      <c r="T128" s="9">
        <f t="shared" si="30"/>
        <v>0.60457856399583765</v>
      </c>
      <c r="U128" s="9">
        <f t="shared" si="31"/>
        <v>0.26128395041860952</v>
      </c>
      <c r="V128" s="9">
        <f t="shared" si="32"/>
        <v>0.23982494529540477</v>
      </c>
      <c r="W128" s="9">
        <f t="shared" si="33"/>
        <v>0.79289638642350468</v>
      </c>
      <c r="X128" s="9">
        <f t="shared" si="34"/>
        <v>7.043103722160951E-2</v>
      </c>
      <c r="Y128" s="10" cm="1">
        <f t="array" ref="Y128">(0.1+(1-0.1)*(SUM(P128:X128/9)))*100</f>
        <v>56.387304219926463</v>
      </c>
      <c r="Z128" s="4" t="str">
        <f t="shared" si="35"/>
        <v>Moderate</v>
      </c>
    </row>
    <row r="129" spans="1:26" x14ac:dyDescent="0.35">
      <c r="A129" t="s">
        <v>339</v>
      </c>
      <c r="B129" t="s">
        <v>340</v>
      </c>
      <c r="C129" t="str">
        <f>VLOOKUP(B129,'LSOA_Ward lookup'!B$2:J$400, 4, FALSE)</f>
        <v>Honicknowle</v>
      </c>
      <c r="D129">
        <f>VLOOKUP(B129,'Social Statistics'!D$2:BV$166, 8, FALSE)</f>
        <v>1592</v>
      </c>
      <c r="E129" s="52">
        <v>36.546184738955823</v>
      </c>
      <c r="F129" s="47">
        <f>VLOOKUP(B129,'AGS provision'!$B$2:$H$167, 7, FALSE)</f>
        <v>133.67005956972363</v>
      </c>
      <c r="G129" s="3">
        <v>100</v>
      </c>
      <c r="H129" s="52">
        <f>VLOOKUP(B129,'Manmade surfaces'!$J$3:$M$167, 4, FALSE)</f>
        <v>30.383411680612788</v>
      </c>
      <c r="I129" s="9">
        <f>100*(VLOOKUP($A129,TES!$C$3:$AN$166, 11, FALSE))</f>
        <v>21.638199999999998</v>
      </c>
      <c r="J129" s="9">
        <f>VLOOKUP($A129,TES!$C$3:$AN$166, 23, FALSE)</f>
        <v>0.37</v>
      </c>
      <c r="K129" s="9">
        <f>VLOOKUP($A129,TES!$C$3:$AN$166, 27, FALSE)</f>
        <v>0.26492900000000003</v>
      </c>
      <c r="L129">
        <f>VLOOKUP($B129,IMD!$B$2:$F$166, 5, FALSE)</f>
        <v>5</v>
      </c>
      <c r="M129">
        <f>VLOOKUP($B129,IMD!$B$2:$F$166, 4, FALSE)</f>
        <v>14455</v>
      </c>
      <c r="N129" s="9">
        <f>VLOOKUP($A129,TES!$C$3:$AN$166, 28, FALSE)</f>
        <v>0.66631700000000005</v>
      </c>
      <c r="O129" s="9">
        <f>100*(VLOOKUP($A129,TES!$C$3:$AN$166, 33, FALSE))</f>
        <v>3.1447000000000003</v>
      </c>
      <c r="P129" s="51">
        <f t="shared" si="29"/>
        <v>0.62068564111518532</v>
      </c>
      <c r="Q129" s="9">
        <f t="shared" si="36"/>
        <v>0</v>
      </c>
      <c r="R129" s="9">
        <f t="shared" si="27"/>
        <v>0.2346010673014767</v>
      </c>
      <c r="S129" s="9">
        <f t="shared" si="37"/>
        <v>0.60095494136266059</v>
      </c>
      <c r="T129" s="9">
        <f t="shared" si="30"/>
        <v>0.56815816857440171</v>
      </c>
      <c r="U129" s="9">
        <f t="shared" si="31"/>
        <v>0.29586298735521671</v>
      </c>
      <c r="V129" s="9">
        <f t="shared" si="32"/>
        <v>0.55089090340731484</v>
      </c>
      <c r="W129" s="9">
        <f t="shared" si="33"/>
        <v>0.571042945023988</v>
      </c>
      <c r="X129" s="9">
        <f t="shared" si="34"/>
        <v>9.8257605671518519E-2</v>
      </c>
      <c r="Y129" s="10" cm="1">
        <f t="array" ref="Y129">(0.1+(1-0.1)*(SUM(P129:X129/9)))*100</f>
        <v>45.404542598117622</v>
      </c>
      <c r="Z129" s="4" t="str">
        <f t="shared" si="35"/>
        <v>Low</v>
      </c>
    </row>
    <row r="130" spans="1:26" x14ac:dyDescent="0.35">
      <c r="A130" t="s">
        <v>341</v>
      </c>
      <c r="B130" t="s">
        <v>342</v>
      </c>
      <c r="C130" t="str">
        <f>VLOOKUP(B130,'LSOA_Ward lookup'!B$2:J$400, 4, FALSE)</f>
        <v>Stoke</v>
      </c>
      <c r="D130">
        <f>VLOOKUP(B130,'Social Statistics'!D$2:BV$166, 8, FALSE)</f>
        <v>1659</v>
      </c>
      <c r="E130" s="52">
        <v>37.290167865707438</v>
      </c>
      <c r="F130" s="47">
        <f>VLOOKUP(B130,'AGS provision'!$B$2:$H$167, 7, FALSE)</f>
        <v>9.4377139843279085</v>
      </c>
      <c r="G130" s="3">
        <v>9.4511703952926975</v>
      </c>
      <c r="H130" s="52">
        <f>VLOOKUP(B130,'Manmade surfaces'!$J$3:$M$167, 4, FALSE)</f>
        <v>49.602719849973575</v>
      </c>
      <c r="I130" s="9">
        <f>100*(VLOOKUP($A130,TES!$C$3:$AN$166, 11, FALSE))</f>
        <v>25.806699999999999</v>
      </c>
      <c r="J130" s="9">
        <f>VLOOKUP($A130,TES!$C$3:$AN$166, 23, FALSE)</f>
        <v>0.36</v>
      </c>
      <c r="K130" s="9">
        <f>VLOOKUP($A130,TES!$C$3:$AN$166, 27, FALSE)</f>
        <v>0.31565799999999999</v>
      </c>
      <c r="L130">
        <f>VLOOKUP($B130,IMD!$B$2:$F$166, 5, FALSE)</f>
        <v>6</v>
      </c>
      <c r="M130">
        <f>VLOOKUP($B130,IMD!$B$2:$F$166, 4, FALSE)</f>
        <v>18314</v>
      </c>
      <c r="N130" s="9">
        <f>VLOOKUP($A130,TES!$C$3:$AN$166, 28, FALSE)</f>
        <v>0.622201</v>
      </c>
      <c r="O130" s="9">
        <f>100*(VLOOKUP($A130,TES!$C$3:$AN$166, 33, FALSE))</f>
        <v>8.6093000000000011</v>
      </c>
      <c r="P130" s="51">
        <f t="shared" ref="P130:P165" si="38">1-((E130-MIN(E$2:E$165))/(MAX(E$2:E$165)-MIN(E$2:E$165)))</f>
        <v>0.61296380955436314</v>
      </c>
      <c r="Q130" s="9">
        <f t="shared" si="36"/>
        <v>0.90548829604707304</v>
      </c>
      <c r="R130" s="9">
        <f t="shared" si="27"/>
        <v>0.49662853697610249</v>
      </c>
      <c r="S130" s="9">
        <f t="shared" si="37"/>
        <v>0.50764333634037628</v>
      </c>
      <c r="T130" s="9">
        <f t="shared" ref="T130:T165" si="39">(J130-MIN(J$2:J$165))/(MAX(J$2:J$165)-MIN(J$2:J$165))</f>
        <v>0.56711758584807492</v>
      </c>
      <c r="U130" s="9">
        <f t="shared" ref="U130:U165" si="40">(K130-MIN(K$2:K$165))/(MAX(K$2:K$165)-MIN(K$2:K$165))</f>
        <v>0.49995373369112606</v>
      </c>
      <c r="V130" s="9">
        <f t="shared" ref="V130:V165" si="41">1-((M130-MIN(M$2:M$165))/(MAX(M$2:M$165)-MIN(M$2:M$165)))</f>
        <v>0.43025945608002503</v>
      </c>
      <c r="W130" s="9">
        <f t="shared" ref="W130:W165" si="42">(N130-MIN(N$2:N$165))/(MAX(N$2:N$165)-MIN(N$2:N$165))</f>
        <v>0.52812904907724811</v>
      </c>
      <c r="X130" s="9">
        <f t="shared" ref="X130:X165" si="43">(O130-MIN(O$2:O$165))/(MAX(O$2:O$165)-MIN(O$2:O$165))</f>
        <v>0.34627761211642599</v>
      </c>
      <c r="Y130" s="10" cm="1">
        <f t="array" ref="Y130">(0.1+(1-0.1)*(SUM(P130:X130/9)))*100</f>
        <v>58.944614157308152</v>
      </c>
      <c r="Z130" s="4" t="str">
        <f t="shared" ref="Z130:Z161" si="44">IF(Y130&gt;=$AA$4, "Highest", IF(Y130&gt;=$AA$3, "High", IF(Y130&gt;=$AA$2, "Moderate", IF(Y130&lt;=$AA$2, "Low"))))</f>
        <v>Moderate</v>
      </c>
    </row>
    <row r="131" spans="1:26" x14ac:dyDescent="0.35">
      <c r="A131" t="s">
        <v>343</v>
      </c>
      <c r="B131" t="s">
        <v>344</v>
      </c>
      <c r="C131" t="str">
        <f>VLOOKUP(B131,'LSOA_Ward lookup'!B$2:J$400, 4, FALSE)</f>
        <v>St Peter and the Waterfront</v>
      </c>
      <c r="D131">
        <f>VLOOKUP(B131,'Social Statistics'!D$2:BV$166, 8, FALSE)</f>
        <v>1809</v>
      </c>
      <c r="E131" s="52">
        <v>38.817480719794347</v>
      </c>
      <c r="F131" s="47">
        <f>VLOOKUP(B131,'AGS provision'!$B$2:$H$167, 7, FALSE)</f>
        <v>18.196660252625758</v>
      </c>
      <c r="G131" s="3">
        <v>18.210747154867256</v>
      </c>
      <c r="H131" s="52">
        <f>VLOOKUP(B131,'Manmade surfaces'!$J$3:$M$167, 4, FALSE)</f>
        <v>61.971755577508326</v>
      </c>
      <c r="I131" s="9">
        <f>100*(VLOOKUP($A131,TES!$C$3:$AN$166, 11, FALSE))</f>
        <v>12.7357</v>
      </c>
      <c r="J131" s="9">
        <f>VLOOKUP($A131,TES!$C$3:$AN$166, 23, FALSE)</f>
        <v>1.57</v>
      </c>
      <c r="K131" s="9">
        <f>VLOOKUP($A131,TES!$C$3:$AN$166, 27, FALSE)</f>
        <v>0.313884</v>
      </c>
      <c r="L131">
        <f>VLOOKUP($B131,IMD!$B$2:$F$166, 5, FALSE)</f>
        <v>1</v>
      </c>
      <c r="M131">
        <f>VLOOKUP($B131,IMD!$B$2:$F$166, 4, FALSE)</f>
        <v>1032</v>
      </c>
      <c r="N131" s="9">
        <f>VLOOKUP($A131,TES!$C$3:$AN$166, 28, FALSE)</f>
        <v>0.53214899999999998</v>
      </c>
      <c r="O131" s="9">
        <f>100*(VLOOKUP($A131,TES!$C$3:$AN$166, 33, FALSE))</f>
        <v>13.591200000000001</v>
      </c>
      <c r="P131" s="51">
        <f t="shared" si="38"/>
        <v>0.59711176644226827</v>
      </c>
      <c r="Q131" s="9">
        <f t="shared" ref="Q131:Q165" si="45">1-((G131-MIN(G$2:G$165))/(MAX(G$2:G$165)-MIN(G$2:G$165)))</f>
        <v>0.81789252845132743</v>
      </c>
      <c r="R131" s="9">
        <f t="shared" ref="R131:R165" si="46">(H131-MIN(H$2:H$165))/(MAX(H$2:H$165)-MIN(H$2:H$165))</f>
        <v>0.66526244957279967</v>
      </c>
      <c r="S131" s="9">
        <f t="shared" ref="S131:S165" si="47">1-((I131-MIN(I$2:I$165))/(MAX(I$2:I$165)-MIN(I$2:I$165)))</f>
        <v>0.80023683262111933</v>
      </c>
      <c r="T131" s="9">
        <f t="shared" si="39"/>
        <v>0.6930280957336109</v>
      </c>
      <c r="U131" s="9">
        <f t="shared" si="40"/>
        <v>0.49281665265266872</v>
      </c>
      <c r="V131" s="9">
        <f t="shared" si="41"/>
        <v>0.97049077836824005</v>
      </c>
      <c r="W131" s="9">
        <f t="shared" si="42"/>
        <v>0.44053084983443763</v>
      </c>
      <c r="X131" s="9">
        <f t="shared" si="43"/>
        <v>0.57238947210762103</v>
      </c>
      <c r="Y131" s="10" cm="1">
        <f t="array" ref="Y131">(0.1+(1-0.1)*(SUM(P131:X131/9)))*100</f>
        <v>70.497594257840944</v>
      </c>
      <c r="Z131" s="4" t="str">
        <f t="shared" si="44"/>
        <v>Highest</v>
      </c>
    </row>
    <row r="132" spans="1:26" x14ac:dyDescent="0.35">
      <c r="A132" t="s">
        <v>345</v>
      </c>
      <c r="B132" t="s">
        <v>346</v>
      </c>
      <c r="C132" t="str">
        <f>VLOOKUP(B132,'LSOA_Ward lookup'!B$2:J$400, 4, FALSE)</f>
        <v>Sutton and Mount Gould</v>
      </c>
      <c r="D132">
        <f>VLOOKUP(B132,'Social Statistics'!D$2:BV$166, 8, FALSE)</f>
        <v>1704</v>
      </c>
      <c r="E132" s="52">
        <v>39.926289926289925</v>
      </c>
      <c r="F132" s="47">
        <f>VLOOKUP(B132,'AGS provision'!$B$2:$H$167, 7, FALSE)</f>
        <v>15.635917058685445</v>
      </c>
      <c r="G132" s="3">
        <v>15.639666727112676</v>
      </c>
      <c r="H132" s="52">
        <f>VLOOKUP(B132,'Manmade surfaces'!$J$3:$M$167, 4, FALSE)</f>
        <v>63.671957372924382</v>
      </c>
      <c r="I132" s="9">
        <f>100*(VLOOKUP($A132,TES!$C$3:$AN$166, 11, FALSE))</f>
        <v>11.983000000000001</v>
      </c>
      <c r="J132" s="9">
        <f>VLOOKUP($A132,TES!$C$3:$AN$166, 23, FALSE)</f>
        <v>3.29</v>
      </c>
      <c r="K132" s="9">
        <f>VLOOKUP($A132,TES!$C$3:$AN$166, 27, FALSE)</f>
        <v>0.415854</v>
      </c>
      <c r="L132">
        <f>VLOOKUP($B132,IMD!$B$2:$F$166, 5, FALSE)</f>
        <v>5</v>
      </c>
      <c r="M132">
        <f>VLOOKUP($B132,IMD!$B$2:$F$166, 4, FALSE)</f>
        <v>15459</v>
      </c>
      <c r="N132" s="9">
        <f>VLOOKUP($A132,TES!$C$3:$AN$166, 28, FALSE)</f>
        <v>0.51018600000000003</v>
      </c>
      <c r="O132" s="9">
        <f>100*(VLOOKUP($A132,TES!$C$3:$AN$166, 33, FALSE))</f>
        <v>7.1554000000000002</v>
      </c>
      <c r="P132" s="51">
        <f t="shared" si="38"/>
        <v>0.58560338995121608</v>
      </c>
      <c r="Q132" s="9">
        <f t="shared" si="45"/>
        <v>0.84360333272887322</v>
      </c>
      <c r="R132" s="9">
        <f t="shared" si="46"/>
        <v>0.68844224202231852</v>
      </c>
      <c r="S132" s="9">
        <f t="shared" si="47"/>
        <v>0.81708597382305603</v>
      </c>
      <c r="T132" s="9">
        <f t="shared" si="39"/>
        <v>0.87200832466181055</v>
      </c>
      <c r="U132" s="9">
        <f t="shared" si="40"/>
        <v>0.90305800185869867</v>
      </c>
      <c r="V132" s="9">
        <f t="shared" si="41"/>
        <v>0.51950609565489214</v>
      </c>
      <c r="W132" s="9">
        <f t="shared" si="42"/>
        <v>0.41916631323369763</v>
      </c>
      <c r="X132" s="9">
        <f t="shared" si="43"/>
        <v>0.28028993005913888</v>
      </c>
      <c r="Y132" s="10" cm="1">
        <f t="array" ref="Y132">(0.1+(1-0.1)*(SUM(P132:X132/9)))*100</f>
        <v>69.287636039937013</v>
      </c>
      <c r="Z132" s="4" t="str">
        <f t="shared" si="44"/>
        <v>Highest</v>
      </c>
    </row>
    <row r="133" spans="1:26" x14ac:dyDescent="0.35">
      <c r="A133" t="s">
        <v>347</v>
      </c>
      <c r="B133" t="s">
        <v>348</v>
      </c>
      <c r="C133" t="str">
        <f>VLOOKUP(B133,'LSOA_Ward lookup'!B$2:J$400, 4, FALSE)</f>
        <v>Honicknowle</v>
      </c>
      <c r="D133">
        <f>VLOOKUP(B133,'Social Statistics'!D$2:BV$166, 8, FALSE)</f>
        <v>1590</v>
      </c>
      <c r="E133" s="52">
        <v>39.969604863221889</v>
      </c>
      <c r="F133" s="47">
        <f>VLOOKUP(B133,'AGS provision'!$B$2:$H$167, 7, FALSE)</f>
        <v>1.4004825396226415</v>
      </c>
      <c r="G133" s="3">
        <v>1.3972741191969886</v>
      </c>
      <c r="H133" s="52">
        <f>VLOOKUP(B133,'Manmade surfaces'!$J$3:$M$167, 4, FALSE)</f>
        <v>43.992750634702524</v>
      </c>
      <c r="I133" s="9">
        <f>100*(VLOOKUP($A133,TES!$C$3:$AN$166, 11, FALSE))</f>
        <v>13.594600000000002</v>
      </c>
      <c r="J133" s="9">
        <f>VLOOKUP($A133,TES!$C$3:$AN$166, 23, FALSE)</f>
        <v>1.26</v>
      </c>
      <c r="K133" s="9">
        <f>VLOOKUP($A133,TES!$C$3:$AN$166, 27, FALSE)</f>
        <v>0.26861699999999999</v>
      </c>
      <c r="L133">
        <f>VLOOKUP($B133,IMD!$B$2:$F$166, 5, FALSE)</f>
        <v>1</v>
      </c>
      <c r="M133">
        <f>VLOOKUP($B133,IMD!$B$2:$F$166, 4, FALSE)</f>
        <v>2046</v>
      </c>
      <c r="N133" s="9">
        <f>VLOOKUP($A133,TES!$C$3:$AN$166, 28, FALSE)</f>
        <v>0.75027500000000003</v>
      </c>
      <c r="O133" s="9">
        <f>100*(VLOOKUP($A133,TES!$C$3:$AN$166, 33, FALSE))</f>
        <v>3.1426999999999996</v>
      </c>
      <c r="P133" s="51">
        <f t="shared" si="38"/>
        <v>0.5851538224341184</v>
      </c>
      <c r="Q133" s="9">
        <f t="shared" si="45"/>
        <v>0.9860272588080301</v>
      </c>
      <c r="R133" s="9">
        <f t="shared" si="46"/>
        <v>0.42014472052044965</v>
      </c>
      <c r="S133" s="9">
        <f t="shared" si="47"/>
        <v>0.78101041123365622</v>
      </c>
      <c r="T133" s="9">
        <f t="shared" si="39"/>
        <v>0.66077003121748179</v>
      </c>
      <c r="U133" s="9">
        <f t="shared" si="40"/>
        <v>0.31070039145320461</v>
      </c>
      <c r="V133" s="9">
        <f t="shared" si="41"/>
        <v>0.9387933729290403</v>
      </c>
      <c r="W133" s="9">
        <f t="shared" si="42"/>
        <v>0.6527131979004136</v>
      </c>
      <c r="X133" s="9">
        <f t="shared" si="43"/>
        <v>9.8166832328018538E-2</v>
      </c>
      <c r="Y133" s="10" cm="1">
        <f t="array" ref="Y133">(0.1+(1-0.1)*(SUM(P133:X133/9)))*100</f>
        <v>64.334800388244133</v>
      </c>
      <c r="Z133" s="4" t="str">
        <f t="shared" si="44"/>
        <v>High</v>
      </c>
    </row>
    <row r="134" spans="1:26" x14ac:dyDescent="0.35">
      <c r="A134" t="s">
        <v>349</v>
      </c>
      <c r="B134" t="s">
        <v>350</v>
      </c>
      <c r="C134" t="str">
        <f>VLOOKUP(B134,'LSOA_Ward lookup'!B$2:J$400, 4, FALSE)</f>
        <v>Honicknowle</v>
      </c>
      <c r="D134">
        <f>VLOOKUP(B134,'Social Statistics'!D$2:BV$166, 8, FALSE)</f>
        <v>1709</v>
      </c>
      <c r="E134" s="52">
        <v>40.625</v>
      </c>
      <c r="F134" s="47">
        <f>VLOOKUP(B134,'AGS provision'!$B$2:$H$167, 7, FALSE)</f>
        <v>45.366513345231127</v>
      </c>
      <c r="G134" s="3">
        <v>45.350090008771929</v>
      </c>
      <c r="H134" s="52">
        <f>VLOOKUP(B134,'Manmade surfaces'!$J$3:$M$167, 4, FALSE)</f>
        <v>47.010619935459033</v>
      </c>
      <c r="I134" s="9">
        <f>100*(VLOOKUP($A134,TES!$C$3:$AN$166, 11, FALSE))</f>
        <v>19.214400000000001</v>
      </c>
      <c r="J134" s="9">
        <f>VLOOKUP($A134,TES!$C$3:$AN$166, 23, FALSE)</f>
        <v>0.96</v>
      </c>
      <c r="K134" s="9">
        <f>VLOOKUP($A134,TES!$C$3:$AN$166, 27, FALSE)</f>
        <v>0.279117</v>
      </c>
      <c r="L134">
        <f>VLOOKUP($B134,IMD!$B$2:$F$166, 5, FALSE)</f>
        <v>4</v>
      </c>
      <c r="M134">
        <f>VLOOKUP($B134,IMD!$B$2:$F$166, 4, FALSE)</f>
        <v>13163</v>
      </c>
      <c r="N134" s="9">
        <f>VLOOKUP($A134,TES!$C$3:$AN$166, 28, FALSE)</f>
        <v>0.72333999999999998</v>
      </c>
      <c r="O134" s="9">
        <f>100*(VLOOKUP($A134,TES!$C$3:$AN$166, 33, FALSE))</f>
        <v>3.5108000000000001</v>
      </c>
      <c r="P134" s="51">
        <f t="shared" si="38"/>
        <v>0.57835144927536231</v>
      </c>
      <c r="Q134" s="9">
        <f t="shared" si="45"/>
        <v>0.54649909991228074</v>
      </c>
      <c r="R134" s="9">
        <f t="shared" si="46"/>
        <v>0.46128900364020253</v>
      </c>
      <c r="S134" s="9">
        <f t="shared" si="47"/>
        <v>0.65521154883609523</v>
      </c>
      <c r="T134" s="9">
        <f t="shared" si="39"/>
        <v>0.62955254942767946</v>
      </c>
      <c r="U134" s="9">
        <f t="shared" si="40"/>
        <v>0.35294354303370201</v>
      </c>
      <c r="V134" s="9">
        <f t="shared" si="41"/>
        <v>0.59127852453891849</v>
      </c>
      <c r="W134" s="9">
        <f t="shared" si="42"/>
        <v>0.62651214188161219</v>
      </c>
      <c r="X134" s="9">
        <f t="shared" si="43"/>
        <v>0.11487366619918396</v>
      </c>
      <c r="Y134" s="10" cm="1">
        <f t="array" ref="Y134">(0.1+(1-0.1)*(SUM(P134:X134/9)))*100</f>
        <v>55.565115267450373</v>
      </c>
      <c r="Z134" s="4" t="str">
        <f t="shared" si="44"/>
        <v>Moderate</v>
      </c>
    </row>
    <row r="135" spans="1:26" x14ac:dyDescent="0.35">
      <c r="A135" t="s">
        <v>351</v>
      </c>
      <c r="B135" t="s">
        <v>352</v>
      </c>
      <c r="C135" t="str">
        <f>VLOOKUP(B135,'LSOA_Ward lookup'!B$2:J$400, 4, FALSE)</f>
        <v>Honicknowle</v>
      </c>
      <c r="D135">
        <f>VLOOKUP(B135,'Social Statistics'!D$2:BV$166, 8, FALSE)</f>
        <v>1632</v>
      </c>
      <c r="E135" s="52">
        <v>43.641231593038817</v>
      </c>
      <c r="F135" s="47">
        <f>VLOOKUP(B135,'AGS provision'!$B$2:$H$167, 7, FALSE)</f>
        <v>7.7099389356617651</v>
      </c>
      <c r="G135" s="3">
        <v>7.716258702023298</v>
      </c>
      <c r="H135" s="52">
        <f>VLOOKUP(B135,'Manmade surfaces'!$J$3:$M$167, 4, FALSE)</f>
        <v>32.202889697247365</v>
      </c>
      <c r="I135" s="9">
        <f>100*(VLOOKUP($A135,TES!$C$3:$AN$166, 11, FALSE))</f>
        <v>19.840800000000002</v>
      </c>
      <c r="J135" s="9">
        <f>VLOOKUP($A135,TES!$C$3:$AN$166, 23, FALSE)</f>
        <v>-1.62</v>
      </c>
      <c r="K135" s="9">
        <f>VLOOKUP($A135,TES!$C$3:$AN$166, 27, FALSE)</f>
        <v>0.20105300000000001</v>
      </c>
      <c r="L135">
        <f>VLOOKUP($B135,IMD!$B$2:$F$166, 5, FALSE)</f>
        <v>1</v>
      </c>
      <c r="M135">
        <f>VLOOKUP($B135,IMD!$B$2:$F$166, 4, FALSE)</f>
        <v>2448</v>
      </c>
      <c r="N135" s="9">
        <f>VLOOKUP($A135,TES!$C$3:$AN$166, 28, FALSE)</f>
        <v>0.66327599999999998</v>
      </c>
      <c r="O135" s="9">
        <f>100*(VLOOKUP($A135,TES!$C$3:$AN$166, 33, FALSE))</f>
        <v>2.8816999999999999</v>
      </c>
      <c r="P135" s="51">
        <f t="shared" si="38"/>
        <v>0.54704585715586251</v>
      </c>
      <c r="Q135" s="9">
        <f t="shared" si="45"/>
        <v>0.92283741297976696</v>
      </c>
      <c r="R135" s="9">
        <f t="shared" si="46"/>
        <v>0.25940701851606823</v>
      </c>
      <c r="S135" s="9">
        <f t="shared" si="47"/>
        <v>0.64118962502993981</v>
      </c>
      <c r="T135" s="9">
        <f t="shared" si="39"/>
        <v>0.36108220603537983</v>
      </c>
      <c r="U135" s="9">
        <f t="shared" si="40"/>
        <v>3.8879792083231099E-2</v>
      </c>
      <c r="V135" s="9">
        <f t="shared" si="41"/>
        <v>0.92622694592060018</v>
      </c>
      <c r="W135" s="9">
        <f t="shared" si="42"/>
        <v>0.56808480834854058</v>
      </c>
      <c r="X135" s="9">
        <f t="shared" si="43"/>
        <v>8.6320911001275369E-2</v>
      </c>
      <c r="Y135" s="10" cm="1">
        <f t="array" ref="Y135">(0.1+(1-0.1)*(SUM(P135:X135/9)))*100</f>
        <v>53.510745770706649</v>
      </c>
      <c r="Z135" s="4" t="str">
        <f t="shared" si="44"/>
        <v>Low</v>
      </c>
    </row>
    <row r="136" spans="1:26" x14ac:dyDescent="0.35">
      <c r="A136" t="s">
        <v>353</v>
      </c>
      <c r="B136" t="s">
        <v>354</v>
      </c>
      <c r="C136" t="str">
        <f>VLOOKUP(B136,'LSOA_Ward lookup'!B$2:J$400, 4, FALSE)</f>
        <v>Budshead</v>
      </c>
      <c r="D136">
        <f>VLOOKUP(B136,'Social Statistics'!D$2:BV$166, 8, FALSE)</f>
        <v>1732</v>
      </c>
      <c r="E136" s="52">
        <v>43.699731903485258</v>
      </c>
      <c r="F136" s="47">
        <f>VLOOKUP(B136,'AGS provision'!$B$2:$H$167, 7, FALSE)</f>
        <v>6.0241123123556584</v>
      </c>
      <c r="G136" s="3">
        <v>6.0290330733679953</v>
      </c>
      <c r="H136" s="52">
        <f>VLOOKUP(B136,'Manmade surfaces'!$J$3:$M$167, 4, FALSE)</f>
        <v>28.374125503805033</v>
      </c>
      <c r="I136" s="9">
        <f>100*(VLOOKUP($A136,TES!$C$3:$AN$166, 11, FALSE))</f>
        <v>27.719200000000001</v>
      </c>
      <c r="J136" s="9">
        <f>VLOOKUP($A136,TES!$C$3:$AN$166, 23, FALSE)</f>
        <v>-1.1200000000000001</v>
      </c>
      <c r="K136" s="9">
        <f>VLOOKUP($A136,TES!$C$3:$AN$166, 27, FALSE)</f>
        <v>0.26345499999999999</v>
      </c>
      <c r="L136">
        <f>VLOOKUP($B136,IMD!$B$2:$F$166, 5, FALSE)</f>
        <v>10</v>
      </c>
      <c r="M136">
        <f>VLOOKUP($B136,IMD!$B$2:$F$166, 4, FALSE)</f>
        <v>31505</v>
      </c>
      <c r="N136" s="9">
        <f>VLOOKUP($A136,TES!$C$3:$AN$166, 28, FALSE)</f>
        <v>0.98965499999999995</v>
      </c>
      <c r="O136" s="9">
        <f>100*(VLOOKUP($A136,TES!$C$3:$AN$166, 33, FALSE))</f>
        <v>6.9861000000000004</v>
      </c>
      <c r="P136" s="51">
        <f t="shared" si="38"/>
        <v>0.54643868002068263</v>
      </c>
      <c r="Q136" s="9">
        <f t="shared" si="45"/>
        <v>0.93970966926632005</v>
      </c>
      <c r="R136" s="9">
        <f t="shared" si="46"/>
        <v>0.20720735634571705</v>
      </c>
      <c r="S136" s="9">
        <f t="shared" si="47"/>
        <v>0.46483214655865179</v>
      </c>
      <c r="T136" s="9">
        <f t="shared" si="39"/>
        <v>0.41311134235171698</v>
      </c>
      <c r="U136" s="9">
        <f t="shared" si="40"/>
        <v>0.28993285350477344</v>
      </c>
      <c r="V136" s="9">
        <f t="shared" si="41"/>
        <v>1.7911847452328877E-2</v>
      </c>
      <c r="W136" s="9">
        <f t="shared" si="42"/>
        <v>0.88557040190192315</v>
      </c>
      <c r="X136" s="9">
        <f t="shared" si="43"/>
        <v>0.2726059665318683</v>
      </c>
      <c r="Y136" s="10" cm="1">
        <f t="array" ref="Y136">(0.1+(1-0.1)*(SUM(P136:X136/9)))*100</f>
        <v>50.37320263933983</v>
      </c>
      <c r="Z136" s="4" t="str">
        <f t="shared" si="44"/>
        <v>Low</v>
      </c>
    </row>
    <row r="137" spans="1:26" x14ac:dyDescent="0.35">
      <c r="A137" t="s">
        <v>355</v>
      </c>
      <c r="B137" t="s">
        <v>356</v>
      </c>
      <c r="C137" t="str">
        <f>VLOOKUP(B137,'LSOA_Ward lookup'!B$2:J$400, 4, FALSE)</f>
        <v>Drake</v>
      </c>
      <c r="D137">
        <f>VLOOKUP(B137,'Social Statistics'!D$2:BV$166, 8, FALSE)</f>
        <v>1205</v>
      </c>
      <c r="E137" s="52">
        <v>43.922651933701658</v>
      </c>
      <c r="F137" s="47">
        <f>VLOOKUP(B137,'AGS provision'!$B$2:$H$167, 7, FALSE)</f>
        <v>0</v>
      </c>
      <c r="G137" s="3">
        <v>0</v>
      </c>
      <c r="H137" s="52">
        <f>VLOOKUP(B137,'Manmade surfaces'!$J$3:$M$167, 4, FALSE)</f>
        <v>68.222355944873343</v>
      </c>
      <c r="I137" s="9">
        <f>100*(VLOOKUP($A137,TES!$C$3:$AN$166, 11, FALSE))</f>
        <v>15.936900000000001</v>
      </c>
      <c r="J137" s="9">
        <f>VLOOKUP($A137,TES!$C$3:$AN$166, 23, FALSE)</f>
        <v>4.04</v>
      </c>
      <c r="K137" s="9">
        <f>VLOOKUP($A137,TES!$C$3:$AN$166, 27, FALSE)</f>
        <v>0.40425299999999997</v>
      </c>
      <c r="L137">
        <f>VLOOKUP($B137,IMD!$B$2:$F$166, 5, FALSE)</f>
        <v>2</v>
      </c>
      <c r="M137">
        <f>VLOOKUP($B137,IMD!$B$2:$F$166, 4, FALSE)</f>
        <v>5870</v>
      </c>
      <c r="N137" s="9">
        <f>VLOOKUP($A137,TES!$C$3:$AN$166, 28, FALSE)</f>
        <v>0.15876100000000001</v>
      </c>
      <c r="O137" s="9">
        <f>100*(VLOOKUP($A137,TES!$C$3:$AN$166, 33, FALSE))</f>
        <v>15.224599999999999</v>
      </c>
      <c r="P137" s="51">
        <f t="shared" si="38"/>
        <v>0.54412498383192598</v>
      </c>
      <c r="Q137" s="9">
        <f t="shared" si="45"/>
        <v>1</v>
      </c>
      <c r="R137" s="9">
        <f t="shared" si="46"/>
        <v>0.75048034523144513</v>
      </c>
      <c r="S137" s="9">
        <f t="shared" si="47"/>
        <v>0.72857817603065844</v>
      </c>
      <c r="T137" s="9">
        <f t="shared" si="39"/>
        <v>0.95005202913631626</v>
      </c>
      <c r="U137" s="9">
        <f t="shared" si="40"/>
        <v>0.85638535409818906</v>
      </c>
      <c r="V137" s="9">
        <f t="shared" si="41"/>
        <v>0.81925601750547039</v>
      </c>
      <c r="W137" s="9">
        <f t="shared" si="42"/>
        <v>7.731719084991226E-2</v>
      </c>
      <c r="X137" s="9">
        <f t="shared" si="43"/>
        <v>0.64652406174402832</v>
      </c>
      <c r="Y137" s="10" cm="1">
        <f t="array" ref="Y137">(0.1+(1-0.1)*(SUM(P137:X137/9)))*100</f>
        <v>73.72718158427945</v>
      </c>
      <c r="Z137" s="4" t="str">
        <f t="shared" si="44"/>
        <v>Highest</v>
      </c>
    </row>
    <row r="138" spans="1:26" x14ac:dyDescent="0.35">
      <c r="A138" t="s">
        <v>357</v>
      </c>
      <c r="B138" t="s">
        <v>358</v>
      </c>
      <c r="C138" t="str">
        <f>VLOOKUP(B138,'LSOA_Ward lookup'!B$2:J$400, 4, FALSE)</f>
        <v>Southway</v>
      </c>
      <c r="D138">
        <f>VLOOKUP(B138,'Social Statistics'!D$2:BV$166, 8, FALSE)</f>
        <v>1685</v>
      </c>
      <c r="E138" s="52">
        <v>44.281914893617021</v>
      </c>
      <c r="F138" s="47">
        <f>VLOOKUP(B138,'AGS provision'!$B$2:$H$167, 7, FALSE)</f>
        <v>1.0736839483679526</v>
      </c>
      <c r="G138" s="3">
        <v>1.0713896802841918</v>
      </c>
      <c r="H138" s="52">
        <f>VLOOKUP(B138,'Manmade surfaces'!$J$3:$M$167, 4, FALSE)</f>
        <v>38.116867507073351</v>
      </c>
      <c r="I138" s="9">
        <f>100*(VLOOKUP($A138,TES!$C$3:$AN$166, 11, FALSE))</f>
        <v>7.9790999999999999</v>
      </c>
      <c r="J138" s="9">
        <f>VLOOKUP($A138,TES!$C$3:$AN$166, 23, FALSE)</f>
        <v>-0.06</v>
      </c>
      <c r="K138" s="9">
        <f>VLOOKUP($A138,TES!$C$3:$AN$166, 27, FALSE)</f>
        <v>0.23081099999999999</v>
      </c>
      <c r="L138">
        <f>VLOOKUP($B138,IMD!$B$2:$F$166, 5, FALSE)</f>
        <v>3</v>
      </c>
      <c r="M138">
        <f>VLOOKUP($B138,IMD!$B$2:$F$166, 4, FALSE)</f>
        <v>7008</v>
      </c>
      <c r="N138" s="9">
        <f>VLOOKUP($A138,TES!$C$3:$AN$166, 28, FALSE)</f>
        <v>0.73966900000000002</v>
      </c>
      <c r="O138" s="9">
        <f>100*(VLOOKUP($A138,TES!$C$3:$AN$166, 33, FALSE))</f>
        <v>2.5518999999999998</v>
      </c>
      <c r="P138" s="51">
        <f t="shared" si="38"/>
        <v>0.54039617875186796</v>
      </c>
      <c r="Q138" s="9">
        <f t="shared" si="45"/>
        <v>0.98928610319715804</v>
      </c>
      <c r="R138" s="9">
        <f t="shared" si="46"/>
        <v>0.34003555246564005</v>
      </c>
      <c r="S138" s="9">
        <f t="shared" si="47"/>
        <v>0.9067130184071327</v>
      </c>
      <c r="T138" s="9">
        <f t="shared" si="39"/>
        <v>0.5234131113423518</v>
      </c>
      <c r="U138" s="9">
        <f t="shared" si="40"/>
        <v>0.15860090681965386</v>
      </c>
      <c r="V138" s="9">
        <f t="shared" si="41"/>
        <v>0.78368240075023443</v>
      </c>
      <c r="W138" s="9">
        <f t="shared" si="42"/>
        <v>0.64239619770975431</v>
      </c>
      <c r="X138" s="9">
        <f t="shared" si="43"/>
        <v>7.1352386658133968E-2</v>
      </c>
      <c r="Y138" s="10" cm="1">
        <f t="array" ref="Y138">(0.1+(1-0.1)*(SUM(P138:X138/9)))*100</f>
        <v>59.558758561019275</v>
      </c>
      <c r="Z138" s="4" t="str">
        <f t="shared" si="44"/>
        <v>High</v>
      </c>
    </row>
    <row r="139" spans="1:26" x14ac:dyDescent="0.35">
      <c r="A139" t="s">
        <v>359</v>
      </c>
      <c r="B139" t="s">
        <v>360</v>
      </c>
      <c r="C139" t="str">
        <f>VLOOKUP(B139,'LSOA_Ward lookup'!B$2:J$400, 4, FALSE)</f>
        <v>St Peter and the Waterfront</v>
      </c>
      <c r="D139">
        <f>VLOOKUP(B139,'Social Statistics'!D$2:BV$166, 8, FALSE)</f>
        <v>1457</v>
      </c>
      <c r="E139" s="52">
        <v>44.284428442844288</v>
      </c>
      <c r="F139" s="47">
        <f>VLOOKUP(B139,'AGS provision'!$B$2:$H$167, 7, FALSE)</f>
        <v>8.3244579581331504</v>
      </c>
      <c r="G139" s="3">
        <v>8.332039551510988</v>
      </c>
      <c r="H139" s="52">
        <f>VLOOKUP(B139,'Manmade surfaces'!$J$3:$M$167, 4, FALSE)</f>
        <v>69.394532146888992</v>
      </c>
      <c r="I139" s="9">
        <f>100*(VLOOKUP($A139,TES!$C$3:$AN$166, 11, FALSE))</f>
        <v>5.4878999999999998</v>
      </c>
      <c r="J139" s="9">
        <f>VLOOKUP($A139,TES!$C$3:$AN$166, 23, FALSE)</f>
        <v>-0.85</v>
      </c>
      <c r="K139" s="9">
        <f>VLOOKUP($A139,TES!$C$3:$AN$166, 27, FALSE)</f>
        <v>0.30148000000000003</v>
      </c>
      <c r="L139">
        <f>VLOOKUP($B139,IMD!$B$2:$F$166, 5, FALSE)</f>
        <v>4</v>
      </c>
      <c r="M139">
        <f>VLOOKUP($B139,IMD!$B$2:$F$166, 4, FALSE)</f>
        <v>11682</v>
      </c>
      <c r="N139" s="9">
        <f>VLOOKUP($A139,TES!$C$3:$AN$166, 28, FALSE)</f>
        <v>0.47378999999999999</v>
      </c>
      <c r="O139" s="9">
        <f>100*(VLOOKUP($A139,TES!$C$3:$AN$166, 33, FALSE))</f>
        <v>9.4520999999999997</v>
      </c>
      <c r="P139" s="51">
        <f t="shared" si="38"/>
        <v>0.5403700905207578</v>
      </c>
      <c r="Q139" s="9">
        <f t="shared" si="45"/>
        <v>0.91667960448489016</v>
      </c>
      <c r="R139" s="9">
        <f t="shared" si="46"/>
        <v>0.76646127240740969</v>
      </c>
      <c r="S139" s="9">
        <f t="shared" si="47"/>
        <v>0.96247837055575081</v>
      </c>
      <c r="T139" s="9">
        <f t="shared" si="39"/>
        <v>0.44120707596253905</v>
      </c>
      <c r="U139" s="9">
        <f t="shared" si="40"/>
        <v>0.44291340958557462</v>
      </c>
      <c r="V139" s="9">
        <f t="shared" si="41"/>
        <v>0.63757424195060963</v>
      </c>
      <c r="W139" s="9">
        <f t="shared" si="42"/>
        <v>0.38376205725224988</v>
      </c>
      <c r="X139" s="9">
        <f t="shared" si="43"/>
        <v>0.38452949906730394</v>
      </c>
      <c r="Y139" s="10" cm="1">
        <f t="array" ref="Y139">(0.1+(1-0.1)*(SUM(P139:X139/9)))*100</f>
        <v>64.759756217870859</v>
      </c>
      <c r="Z139" s="4" t="str">
        <f t="shared" si="44"/>
        <v>High</v>
      </c>
    </row>
    <row r="140" spans="1:26" x14ac:dyDescent="0.35">
      <c r="A140" t="s">
        <v>361</v>
      </c>
      <c r="B140" t="s">
        <v>362</v>
      </c>
      <c r="C140" t="str">
        <f>VLOOKUP(B140,'LSOA_Ward lookup'!B$2:J$400, 4, FALSE)</f>
        <v>Sutton and Mount Gould</v>
      </c>
      <c r="D140">
        <f>VLOOKUP(B140,'Social Statistics'!D$2:BV$166, 8, FALSE)</f>
        <v>1406</v>
      </c>
      <c r="E140" s="52">
        <v>44.84375</v>
      </c>
      <c r="F140" s="47">
        <f>VLOOKUP(B140,'AGS provision'!$B$2:$H$167, 7, FALSE)</f>
        <v>12.122255193456615</v>
      </c>
      <c r="G140" s="3">
        <v>12.107995399857954</v>
      </c>
      <c r="H140" s="52">
        <f>VLOOKUP(B140,'Manmade surfaces'!$J$3:$M$167, 4, FALSE)</f>
        <v>45.353432309991355</v>
      </c>
      <c r="I140" s="9">
        <f>100*(VLOOKUP($A140,TES!$C$3:$AN$166, 11, FALSE))</f>
        <v>13.0625</v>
      </c>
      <c r="J140" s="9">
        <f>VLOOKUP($A140,TES!$C$3:$AN$166, 23, FALSE)</f>
        <v>1.1599999999999999</v>
      </c>
      <c r="K140" s="9">
        <f>VLOOKUP($A140,TES!$C$3:$AN$166, 27, FALSE)</f>
        <v>0.368454</v>
      </c>
      <c r="L140">
        <f>VLOOKUP($B140,IMD!$B$2:$F$166, 5, FALSE)</f>
        <v>3</v>
      </c>
      <c r="M140">
        <f>VLOOKUP($B140,IMD!$B$2:$F$166, 4, FALSE)</f>
        <v>7643</v>
      </c>
      <c r="N140" s="9">
        <f>VLOOKUP($A140,TES!$C$3:$AN$166, 28, FALSE)</f>
        <v>0.64227599999999996</v>
      </c>
      <c r="O140" s="9">
        <f>100*(VLOOKUP($A140,TES!$C$3:$AN$166, 33, FALSE))</f>
        <v>7.0563000000000002</v>
      </c>
      <c r="P140" s="51">
        <f t="shared" si="38"/>
        <v>0.53456486900780376</v>
      </c>
      <c r="Q140" s="9">
        <f t="shared" si="45"/>
        <v>0.87892004600142049</v>
      </c>
      <c r="R140" s="9">
        <f t="shared" si="46"/>
        <v>0.43869564718579906</v>
      </c>
      <c r="S140" s="9">
        <f t="shared" si="47"/>
        <v>0.79292143559070483</v>
      </c>
      <c r="T140" s="9">
        <f t="shared" si="39"/>
        <v>0.65036420395421435</v>
      </c>
      <c r="U140" s="9">
        <f t="shared" si="40"/>
        <v>0.71236034615245347</v>
      </c>
      <c r="V140" s="9">
        <f t="shared" si="41"/>
        <v>0.76383244763988745</v>
      </c>
      <c r="W140" s="9">
        <f t="shared" si="42"/>
        <v>0.54765703124088039</v>
      </c>
      <c r="X140" s="9">
        <f t="shared" si="43"/>
        <v>0.27579211088871647</v>
      </c>
      <c r="Y140" s="10" cm="1">
        <f t="array" ref="Y140">(0.1+(1-0.1)*(SUM(P140:X140/9)))*100</f>
        <v>65.951081376618802</v>
      </c>
      <c r="Z140" s="4" t="str">
        <f t="shared" si="44"/>
        <v>Highest</v>
      </c>
    </row>
    <row r="141" spans="1:26" x14ac:dyDescent="0.35">
      <c r="A141" t="s">
        <v>363</v>
      </c>
      <c r="B141" t="s">
        <v>364</v>
      </c>
      <c r="C141" t="str">
        <f>VLOOKUP(B141,'LSOA_Ward lookup'!B$2:J$400, 4, FALSE)</f>
        <v>Stoke</v>
      </c>
      <c r="D141">
        <f>VLOOKUP(B141,'Social Statistics'!D$2:BV$166, 8, FALSE)</f>
        <v>1479</v>
      </c>
      <c r="E141" s="52">
        <v>46.558704453441294</v>
      </c>
      <c r="F141" s="47">
        <f>VLOOKUP(B141,'AGS provision'!$B$2:$H$167, 7, FALSE)</f>
        <v>9.4163852718052734</v>
      </c>
      <c r="G141" s="3">
        <v>9.412031196621621</v>
      </c>
      <c r="H141" s="52">
        <f>VLOOKUP(B141,'Manmade surfaces'!$J$3:$M$167, 4, FALSE)</f>
        <v>59.000935163945357</v>
      </c>
      <c r="I141" s="9">
        <f>100*(VLOOKUP($A141,TES!$C$3:$AN$166, 11, FALSE))</f>
        <v>5.3091999999999997</v>
      </c>
      <c r="J141" s="9">
        <f>VLOOKUP($A141,TES!$C$3:$AN$166, 23, FALSE)</f>
        <v>3.43</v>
      </c>
      <c r="K141" s="9">
        <f>VLOOKUP($A141,TES!$C$3:$AN$166, 27, FALSE)</f>
        <v>0.341584</v>
      </c>
      <c r="L141">
        <f>VLOOKUP($B141,IMD!$B$2:$F$166, 5, FALSE)</f>
        <v>4</v>
      </c>
      <c r="M141">
        <f>VLOOKUP($B141,IMD!$B$2:$F$166, 4, FALSE)</f>
        <v>10553</v>
      </c>
      <c r="N141" s="9">
        <f>VLOOKUP($A141,TES!$C$3:$AN$166, 28, FALSE)</f>
        <v>0.43816899999999998</v>
      </c>
      <c r="O141" s="9">
        <f>100*(VLOOKUP($A141,TES!$C$3:$AN$166, 33, FALSE))</f>
        <v>5.548</v>
      </c>
      <c r="P141" s="51">
        <f t="shared" si="38"/>
        <v>0.5167652859960552</v>
      </c>
      <c r="Q141" s="9">
        <f t="shared" si="45"/>
        <v>0.90587968803378383</v>
      </c>
      <c r="R141" s="9">
        <f t="shared" si="46"/>
        <v>0.62475960998231916</v>
      </c>
      <c r="S141" s="9">
        <f t="shared" si="47"/>
        <v>0.96647855858921183</v>
      </c>
      <c r="T141" s="9">
        <f t="shared" si="39"/>
        <v>0.88657648283038504</v>
      </c>
      <c r="U141" s="9">
        <f t="shared" si="40"/>
        <v>0.60425810967931415</v>
      </c>
      <c r="V141" s="9">
        <f t="shared" si="41"/>
        <v>0.67286652078774623</v>
      </c>
      <c r="W141" s="9">
        <f t="shared" si="42"/>
        <v>0.34911168352120392</v>
      </c>
      <c r="X141" s="9">
        <f t="shared" si="43"/>
        <v>0.2073353938882308</v>
      </c>
      <c r="Y141" s="10" cm="1">
        <f t="array" ref="Y141">(0.1+(1-0.1)*(SUM(P141:X141/9)))*100</f>
        <v>67.340313333082491</v>
      </c>
      <c r="Z141" s="4" t="str">
        <f t="shared" si="44"/>
        <v>Highest</v>
      </c>
    </row>
    <row r="142" spans="1:26" x14ac:dyDescent="0.35">
      <c r="A142" t="s">
        <v>365</v>
      </c>
      <c r="B142" t="s">
        <v>366</v>
      </c>
      <c r="C142" t="str">
        <f>VLOOKUP(B142,'LSOA_Ward lookup'!B$2:J$400, 4, FALSE)</f>
        <v>Southway</v>
      </c>
      <c r="D142">
        <f>VLOOKUP(B142,'Social Statistics'!D$2:BV$166, 8, FALSE)</f>
        <v>1443</v>
      </c>
      <c r="E142" s="52">
        <v>50.684931506849317</v>
      </c>
      <c r="F142" s="47">
        <f>VLOOKUP(B142,'AGS provision'!$B$2:$H$167, 7, FALSE)</f>
        <v>4.7371803305613307</v>
      </c>
      <c r="G142" s="3">
        <v>4.7317667245674739</v>
      </c>
      <c r="H142" s="52">
        <f>VLOOKUP(B142,'Manmade surfaces'!$J$3:$M$167, 4, FALSE)</f>
        <v>34.960878890533358</v>
      </c>
      <c r="I142" s="9">
        <f>100*(VLOOKUP($A142,TES!$C$3:$AN$166, 11, FALSE))</f>
        <v>17.594099999999997</v>
      </c>
      <c r="J142" s="9">
        <f>VLOOKUP($A142,TES!$C$3:$AN$166, 23, FALSE)</f>
        <v>0.2</v>
      </c>
      <c r="K142" s="9">
        <f>VLOOKUP($A142,TES!$C$3:$AN$166, 27, FALSE)</f>
        <v>0.25187900000000002</v>
      </c>
      <c r="L142">
        <f>VLOOKUP($B142,IMD!$B$2:$F$166, 5, FALSE)</f>
        <v>10</v>
      </c>
      <c r="M142">
        <f>VLOOKUP($B142,IMD!$B$2:$F$166, 4, FALSE)</f>
        <v>31856</v>
      </c>
      <c r="N142" s="9">
        <f>VLOOKUP($A142,TES!$C$3:$AN$166, 28, FALSE)</f>
        <v>0.98358400000000001</v>
      </c>
      <c r="O142" s="9">
        <f>100*(VLOOKUP($A142,TES!$C$3:$AN$166, 33, FALSE))</f>
        <v>2.7046000000000001</v>
      </c>
      <c r="P142" s="51">
        <f t="shared" si="38"/>
        <v>0.47393900520761745</v>
      </c>
      <c r="Q142" s="9">
        <f t="shared" si="45"/>
        <v>0.95268233275432523</v>
      </c>
      <c r="R142" s="9">
        <f t="shared" si="46"/>
        <v>0.29700821223951157</v>
      </c>
      <c r="S142" s="9">
        <f t="shared" si="47"/>
        <v>0.69148186036724724</v>
      </c>
      <c r="T142" s="9">
        <f t="shared" si="39"/>
        <v>0.55046826222684708</v>
      </c>
      <c r="U142" s="9">
        <f t="shared" si="40"/>
        <v>0.24336078467659855</v>
      </c>
      <c r="V142" s="9">
        <f t="shared" si="41"/>
        <v>6.939668646452013E-3</v>
      </c>
      <c r="W142" s="9">
        <f t="shared" si="42"/>
        <v>0.87966482881522778</v>
      </c>
      <c r="X142" s="9">
        <f t="shared" si="43"/>
        <v>7.8282931434354996E-2</v>
      </c>
      <c r="Y142" s="10" cm="1">
        <f t="array" ref="Y142">(0.1+(1-0.1)*(SUM(P142:X142/9)))*100</f>
        <v>51.738278863681828</v>
      </c>
      <c r="Z142" s="4" t="str">
        <f t="shared" si="44"/>
        <v>Low</v>
      </c>
    </row>
    <row r="143" spans="1:26" x14ac:dyDescent="0.35">
      <c r="A143" t="s">
        <v>367</v>
      </c>
      <c r="B143" t="s">
        <v>368</v>
      </c>
      <c r="C143" t="str">
        <f>VLOOKUP(B143,'LSOA_Ward lookup'!B$2:J$400, 4, FALSE)</f>
        <v>Moor View</v>
      </c>
      <c r="D143">
        <f>VLOOKUP(B143,'Social Statistics'!D$2:BV$166, 8, FALSE)</f>
        <v>1331</v>
      </c>
      <c r="E143" s="52">
        <v>50.923076923076927</v>
      </c>
      <c r="F143" s="47">
        <f>VLOOKUP(B143,'AGS provision'!$B$2:$H$167, 7, FALSE)</f>
        <v>3.5338729158527422</v>
      </c>
      <c r="G143" s="3">
        <v>3.5347617415477082</v>
      </c>
      <c r="H143" s="52">
        <f>VLOOKUP(B143,'Manmade surfaces'!$J$3:$M$167, 4, FALSE)</f>
        <v>41.579680799471241</v>
      </c>
      <c r="I143" s="9">
        <f>100*(VLOOKUP($A143,TES!$C$3:$AN$166, 11, FALSE))</f>
        <v>21.146599999999999</v>
      </c>
      <c r="J143" s="9">
        <f>VLOOKUP($A143,TES!$C$3:$AN$166, 23, FALSE)</f>
        <v>-0.41</v>
      </c>
      <c r="K143" s="9">
        <f>VLOOKUP($A143,TES!$C$3:$AN$166, 27, FALSE)</f>
        <v>0.26086599999999999</v>
      </c>
      <c r="L143">
        <f>VLOOKUP($B143,IMD!$B$2:$F$166, 5, FALSE)</f>
        <v>4</v>
      </c>
      <c r="M143">
        <f>VLOOKUP($B143,IMD!$B$2:$F$166, 4, FALSE)</f>
        <v>10868</v>
      </c>
      <c r="N143" s="9">
        <f>VLOOKUP($A143,TES!$C$3:$AN$166, 28, FALSE)</f>
        <v>0.89743600000000001</v>
      </c>
      <c r="O143" s="9">
        <f>100*(VLOOKUP($A143,TES!$C$3:$AN$166, 33, FALSE))</f>
        <v>2.9300999999999999</v>
      </c>
      <c r="P143" s="51">
        <f t="shared" si="38"/>
        <v>0.47146728410942451</v>
      </c>
      <c r="Q143" s="9">
        <f t="shared" si="45"/>
        <v>0.9646523825845229</v>
      </c>
      <c r="R143" s="9">
        <f t="shared" si="46"/>
        <v>0.38724600338130671</v>
      </c>
      <c r="S143" s="9">
        <f t="shared" si="47"/>
        <v>0.61195937581844917</v>
      </c>
      <c r="T143" s="9">
        <f t="shared" si="39"/>
        <v>0.4869927159209157</v>
      </c>
      <c r="U143" s="9">
        <f t="shared" si="40"/>
        <v>0.27951689927221079</v>
      </c>
      <c r="V143" s="9">
        <f t="shared" si="41"/>
        <v>0.66301969365426694</v>
      </c>
      <c r="W143" s="9">
        <f t="shared" si="42"/>
        <v>0.7958642506118605</v>
      </c>
      <c r="X143" s="9">
        <f t="shared" si="43"/>
        <v>8.8517625913974107E-2</v>
      </c>
      <c r="Y143" s="10" cm="1">
        <f t="array" ref="Y143">(0.1+(1-0.1)*(SUM(P143:X143/9)))*100</f>
        <v>57.492362312669307</v>
      </c>
      <c r="Z143" s="4" t="str">
        <f t="shared" si="44"/>
        <v>Moderate</v>
      </c>
    </row>
    <row r="144" spans="1:26" x14ac:dyDescent="0.35">
      <c r="A144" t="s">
        <v>369</v>
      </c>
      <c r="B144" t="s">
        <v>370</v>
      </c>
      <c r="C144" t="str">
        <f>VLOOKUP(B144,'LSOA_Ward lookup'!B$2:J$400, 4, FALSE)</f>
        <v>St Peter and the Waterfront</v>
      </c>
      <c r="D144">
        <f>VLOOKUP(B144,'Social Statistics'!D$2:BV$166, 8, FALSE)</f>
        <v>1304</v>
      </c>
      <c r="E144" s="52">
        <v>51.590106007067135</v>
      </c>
      <c r="F144" s="47">
        <f>VLOOKUP(B144,'AGS provision'!$B$2:$H$167, 7, FALSE)</f>
        <v>26.819246970858895</v>
      </c>
      <c r="G144" s="3">
        <v>26.846124004604761</v>
      </c>
      <c r="H144" s="52">
        <f>VLOOKUP(B144,'Manmade surfaces'!$J$3:$M$167, 4, FALSE)</f>
        <v>69.013451453189575</v>
      </c>
      <c r="I144" s="9">
        <f>100*(VLOOKUP($A144,TES!$C$3:$AN$166, 11, FALSE))</f>
        <v>18.7973</v>
      </c>
      <c r="J144" s="9">
        <f>VLOOKUP($A144,TES!$C$3:$AN$166, 23, FALSE)</f>
        <v>1.69</v>
      </c>
      <c r="K144" s="9">
        <f>VLOOKUP($A144,TES!$C$3:$AN$166, 27, FALSE)</f>
        <v>0.43907600000000002</v>
      </c>
      <c r="L144">
        <f>VLOOKUP($B144,IMD!$B$2:$F$166, 5, FALSE)</f>
        <v>2</v>
      </c>
      <c r="M144">
        <f>VLOOKUP($B144,IMD!$B$2:$F$166, 4, FALSE)</f>
        <v>6610</v>
      </c>
      <c r="N144" s="9">
        <f>VLOOKUP($A144,TES!$C$3:$AN$166, 28, FALSE)</f>
        <v>0.355879</v>
      </c>
      <c r="O144" s="9">
        <f>100*(VLOOKUP($A144,TES!$C$3:$AN$166, 33, FALSE))</f>
        <v>18.697299999999998</v>
      </c>
      <c r="P144" s="51">
        <f t="shared" si="38"/>
        <v>0.46454416173266999</v>
      </c>
      <c r="Q144" s="9">
        <f t="shared" si="45"/>
        <v>0.73153875995395246</v>
      </c>
      <c r="R144" s="9">
        <f t="shared" si="46"/>
        <v>0.76126578831235281</v>
      </c>
      <c r="S144" s="9">
        <f t="shared" si="47"/>
        <v>0.66454830557228206</v>
      </c>
      <c r="T144" s="9">
        <f t="shared" si="39"/>
        <v>0.7055150884495317</v>
      </c>
      <c r="U144" s="9">
        <f t="shared" si="40"/>
        <v>0.99648376052558529</v>
      </c>
      <c r="V144" s="9">
        <f t="shared" si="41"/>
        <v>0.79612378868396372</v>
      </c>
      <c r="W144" s="9">
        <f t="shared" si="42"/>
        <v>0.26906397979790114</v>
      </c>
      <c r="X144" s="9">
        <f t="shared" si="43"/>
        <v>0.80413835673016254</v>
      </c>
      <c r="Y144" s="10" cm="1">
        <f t="array" ref="Y144">(0.1+(1-0.1)*(SUM(P144:X144/9)))*100</f>
        <v>71.932219897584019</v>
      </c>
      <c r="Z144" s="4" t="str">
        <f t="shared" si="44"/>
        <v>Highest</v>
      </c>
    </row>
    <row r="145" spans="1:26" x14ac:dyDescent="0.35">
      <c r="A145" t="s">
        <v>371</v>
      </c>
      <c r="B145" t="s">
        <v>372</v>
      </c>
      <c r="C145" t="str">
        <f>VLOOKUP(B145,'LSOA_Ward lookup'!B$2:J$400, 4, FALSE)</f>
        <v>Peverell</v>
      </c>
      <c r="D145">
        <f>VLOOKUP(B145,'Social Statistics'!D$2:BV$166, 8, FALSE)</f>
        <v>1528</v>
      </c>
      <c r="E145" s="52">
        <v>54.573170731707322</v>
      </c>
      <c r="F145" s="47">
        <f>VLOOKUP(B145,'AGS provision'!$B$2:$H$167, 7, FALSE)</f>
        <v>0</v>
      </c>
      <c r="G145" s="3">
        <v>0</v>
      </c>
      <c r="H145" s="52">
        <f>VLOOKUP(B145,'Manmade surfaces'!$J$3:$M$167, 4, FALSE)</f>
        <v>56.521954818100461</v>
      </c>
      <c r="I145" s="9">
        <f>100*(VLOOKUP($A145,TES!$C$3:$AN$166, 11, FALSE))</f>
        <v>8.5505999999999993</v>
      </c>
      <c r="J145" s="9">
        <f>VLOOKUP($A145,TES!$C$3:$AN$166, 23, FALSE)</f>
        <v>3.44</v>
      </c>
      <c r="K145" s="9">
        <f>VLOOKUP($A145,TES!$C$3:$AN$166, 27, FALSE)</f>
        <v>0.31173899999999999</v>
      </c>
      <c r="L145">
        <f>VLOOKUP($B145,IMD!$B$2:$F$166, 5, FALSE)</f>
        <v>9</v>
      </c>
      <c r="M145">
        <f>VLOOKUP($B145,IMD!$B$2:$F$166, 4, FALSE)</f>
        <v>27271</v>
      </c>
      <c r="N145" s="9">
        <f>VLOOKUP($A145,TES!$C$3:$AN$166, 28, FALSE)</f>
        <v>0.57245599999999996</v>
      </c>
      <c r="O145" s="9">
        <f>100*(VLOOKUP($A145,TES!$C$3:$AN$166, 33, FALSE))</f>
        <v>8.2843999999999998</v>
      </c>
      <c r="P145" s="51">
        <f t="shared" si="38"/>
        <v>0.43358280990836662</v>
      </c>
      <c r="Q145" s="9">
        <f t="shared" si="45"/>
        <v>1</v>
      </c>
      <c r="R145" s="9">
        <f t="shared" si="46"/>
        <v>0.59096229835846015</v>
      </c>
      <c r="S145" s="9">
        <f t="shared" si="47"/>
        <v>0.89392002757824096</v>
      </c>
      <c r="T145" s="9">
        <f t="shared" si="39"/>
        <v>0.88761706555671172</v>
      </c>
      <c r="U145" s="9">
        <f t="shared" si="40"/>
        <v>0.48418698025836709</v>
      </c>
      <c r="V145" s="9">
        <f t="shared" si="41"/>
        <v>0.1502657080337606</v>
      </c>
      <c r="W145" s="9">
        <f t="shared" si="42"/>
        <v>0.47973953611436432</v>
      </c>
      <c r="X145" s="9">
        <f t="shared" si="43"/>
        <v>0.33153148246485942</v>
      </c>
      <c r="Y145" s="10" cm="1">
        <f t="array" ref="Y145">(0.1+(1-0.1)*(SUM(P145:X145/9)))*100</f>
        <v>62.518059082731313</v>
      </c>
      <c r="Z145" s="4" t="str">
        <f t="shared" si="44"/>
        <v>High</v>
      </c>
    </row>
    <row r="146" spans="1:26" x14ac:dyDescent="0.35">
      <c r="A146" t="s">
        <v>373</v>
      </c>
      <c r="B146" t="s">
        <v>374</v>
      </c>
      <c r="C146" t="str">
        <f>VLOOKUP(B146,'LSOA_Ward lookup'!B$2:J$400, 4, FALSE)</f>
        <v>Devonport</v>
      </c>
      <c r="D146">
        <f>VLOOKUP(B146,'Social Statistics'!D$2:BV$166, 8, FALSE)</f>
        <v>1524</v>
      </c>
      <c r="E146" s="52">
        <v>55.088852988691443</v>
      </c>
      <c r="F146" s="47">
        <f>VLOOKUP(B146,'AGS provision'!$B$2:$H$167, 7, FALSE)</f>
        <v>23.228818799212601</v>
      </c>
      <c r="G146" s="3">
        <v>23.218505329836066</v>
      </c>
      <c r="H146" s="52">
        <f>VLOOKUP(B146,'Manmade surfaces'!$J$3:$M$167, 4, FALSE)</f>
        <v>42.861784287496462</v>
      </c>
      <c r="I146" s="9">
        <f>100*(VLOOKUP($A146,TES!$C$3:$AN$166, 11, FALSE))</f>
        <v>14.890999999999998</v>
      </c>
      <c r="J146" s="9">
        <f>VLOOKUP($A146,TES!$C$3:$AN$166, 23, FALSE)</f>
        <v>1.1399999999999999</v>
      </c>
      <c r="K146" s="9">
        <f>VLOOKUP($A146,TES!$C$3:$AN$166, 27, FALSE)</f>
        <v>0.35214699999999999</v>
      </c>
      <c r="L146">
        <f>VLOOKUP($B146,IMD!$B$2:$F$166, 5, FALSE)</f>
        <v>2</v>
      </c>
      <c r="M146">
        <f>VLOOKUP($B146,IMD!$B$2:$F$166, 4, FALSE)</f>
        <v>3721</v>
      </c>
      <c r="N146" s="9">
        <f>VLOOKUP($A146,TES!$C$3:$AN$166, 28, FALSE)</f>
        <v>0.62728200000000001</v>
      </c>
      <c r="O146" s="9">
        <f>100*(VLOOKUP($A146,TES!$C$3:$AN$166, 33, FALSE))</f>
        <v>5.5118</v>
      </c>
      <c r="P146" s="51">
        <f t="shared" si="38"/>
        <v>0.42823052249195392</v>
      </c>
      <c r="Q146" s="9">
        <f t="shared" si="45"/>
        <v>0.7678149467016393</v>
      </c>
      <c r="R146" s="9">
        <f t="shared" si="46"/>
        <v>0.40472563011229501</v>
      </c>
      <c r="S146" s="9">
        <f t="shared" si="47"/>
        <v>0.75199058041900124</v>
      </c>
      <c r="T146" s="9">
        <f t="shared" si="39"/>
        <v>0.64828303850156088</v>
      </c>
      <c r="U146" s="9">
        <f t="shared" si="40"/>
        <v>0.64675472016929436</v>
      </c>
      <c r="V146" s="9">
        <f t="shared" si="41"/>
        <v>0.88643326039387305</v>
      </c>
      <c r="W146" s="9">
        <f t="shared" si="42"/>
        <v>0.53307159838601104</v>
      </c>
      <c r="X146" s="9">
        <f t="shared" si="43"/>
        <v>0.20569239637088174</v>
      </c>
      <c r="Y146" s="10" cm="1">
        <f t="array" ref="Y146">(0.1+(1-0.1)*(SUM(P146:X146/9)))*100</f>
        <v>62.729966935465086</v>
      </c>
      <c r="Z146" s="4" t="str">
        <f t="shared" si="44"/>
        <v>High</v>
      </c>
    </row>
    <row r="147" spans="1:26" x14ac:dyDescent="0.35">
      <c r="A147" t="s">
        <v>375</v>
      </c>
      <c r="B147" t="s">
        <v>376</v>
      </c>
      <c r="C147" t="str">
        <f>VLOOKUP(B147,'LSOA_Ward lookup'!B$2:J$400, 4, FALSE)</f>
        <v>Devonport</v>
      </c>
      <c r="D147">
        <f>VLOOKUP(B147,'Social Statistics'!D$2:BV$166, 8, FALSE)</f>
        <v>1652</v>
      </c>
      <c r="E147" s="52">
        <v>55.492957746478879</v>
      </c>
      <c r="F147" s="47">
        <f>VLOOKUP(B147,'AGS provision'!$B$2:$H$167, 7, FALSE)</f>
        <v>21.419542978208231</v>
      </c>
      <c r="G147" s="3">
        <v>21.411059980641259</v>
      </c>
      <c r="H147" s="52">
        <f>VLOOKUP(B147,'Manmade surfaces'!$J$3:$M$167, 4, FALSE)</f>
        <v>64.676737422343734</v>
      </c>
      <c r="I147" s="9">
        <f>100*(VLOOKUP($A147,TES!$C$3:$AN$166, 11, FALSE))</f>
        <v>8.7182999999999993</v>
      </c>
      <c r="J147" s="9">
        <f>VLOOKUP($A147,TES!$C$3:$AN$166, 23, FALSE)</f>
        <v>-1.2</v>
      </c>
      <c r="K147" s="9">
        <f>VLOOKUP($A147,TES!$C$3:$AN$166, 27, FALSE)</f>
        <v>0.31501800000000002</v>
      </c>
      <c r="L147">
        <f>VLOOKUP($B147,IMD!$B$2:$F$166, 5, FALSE)</f>
        <v>4</v>
      </c>
      <c r="M147">
        <f>VLOOKUP($B147,IMD!$B$2:$F$166, 4, FALSE)</f>
        <v>12078</v>
      </c>
      <c r="N147" s="9">
        <f>VLOOKUP($A147,TES!$C$3:$AN$166, 28, FALSE)</f>
        <v>0.483348</v>
      </c>
      <c r="O147" s="9">
        <f>100*(VLOOKUP($A147,TES!$C$3:$AN$166, 33, FALSE))</f>
        <v>11.0708</v>
      </c>
      <c r="P147" s="51">
        <f t="shared" si="38"/>
        <v>0.42403630254211999</v>
      </c>
      <c r="Q147" s="9">
        <f t="shared" si="45"/>
        <v>0.78588940019358744</v>
      </c>
      <c r="R147" s="9">
        <f t="shared" si="46"/>
        <v>0.70214096476555521</v>
      </c>
      <c r="S147" s="9">
        <f t="shared" si="47"/>
        <v>0.89016607383894941</v>
      </c>
      <c r="T147" s="9">
        <f t="shared" si="39"/>
        <v>0.40478668054110301</v>
      </c>
      <c r="U147" s="9">
        <f t="shared" si="40"/>
        <v>0.49737891302336251</v>
      </c>
      <c r="V147" s="9">
        <f t="shared" si="41"/>
        <v>0.62519537355423571</v>
      </c>
      <c r="W147" s="9">
        <f t="shared" si="42"/>
        <v>0.39305961409010781</v>
      </c>
      <c r="X147" s="9">
        <f t="shared" si="43"/>
        <v>0.45799690462898673</v>
      </c>
      <c r="Y147" s="10" cm="1">
        <f t="array" ref="Y147">(0.1+(1-0.1)*(SUM(P147:X147/9)))*100</f>
        <v>61.806502271780076</v>
      </c>
      <c r="Z147" s="4" t="str">
        <f t="shared" si="44"/>
        <v>High</v>
      </c>
    </row>
    <row r="148" spans="1:26" x14ac:dyDescent="0.35">
      <c r="A148" t="s">
        <v>377</v>
      </c>
      <c r="B148" t="s">
        <v>378</v>
      </c>
      <c r="C148" t="str">
        <f>VLOOKUP(B148,'LSOA_Ward lookup'!B$2:J$400, 4, FALSE)</f>
        <v>Peverell</v>
      </c>
      <c r="D148">
        <f>VLOOKUP(B148,'Social Statistics'!D$2:BV$166, 8, FALSE)</f>
        <v>1493</v>
      </c>
      <c r="E148" s="52">
        <v>58.045112781954892</v>
      </c>
      <c r="F148" s="47">
        <f>VLOOKUP(B148,'AGS provision'!$B$2:$H$167, 7, FALSE)</f>
        <v>0.44457425050234428</v>
      </c>
      <c r="G148" s="3">
        <v>0.44467568720696582</v>
      </c>
      <c r="H148" s="52">
        <f>VLOOKUP(B148,'Manmade surfaces'!$J$3:$M$167, 4, FALSE)</f>
        <v>59.381402696740551</v>
      </c>
      <c r="I148" s="9">
        <f>100*(VLOOKUP($A148,TES!$C$3:$AN$166, 11, FALSE))</f>
        <v>8.9318999999999988</v>
      </c>
      <c r="J148" s="9">
        <f>VLOOKUP($A148,TES!$C$3:$AN$166, 23, FALSE)</f>
        <v>3.92</v>
      </c>
      <c r="K148" s="9">
        <f>VLOOKUP($A148,TES!$C$3:$AN$166, 27, FALSE)</f>
        <v>0.33042700000000003</v>
      </c>
      <c r="L148">
        <f>VLOOKUP($B148,IMD!$B$2:$F$166, 5, FALSE)</f>
        <v>6</v>
      </c>
      <c r="M148">
        <f>VLOOKUP($B148,IMD!$B$2:$F$166, 4, FALSE)</f>
        <v>17709</v>
      </c>
      <c r="N148" s="9">
        <f>VLOOKUP($A148,TES!$C$3:$AN$166, 28, FALSE)</f>
        <v>0.50811399999999995</v>
      </c>
      <c r="O148" s="9">
        <f>100*(VLOOKUP($A148,TES!$C$3:$AN$166, 33, FALSE))</f>
        <v>6.9035000000000002</v>
      </c>
      <c r="P148" s="51">
        <f t="shared" si="38"/>
        <v>0.39754738015607571</v>
      </c>
      <c r="Q148" s="9">
        <f t="shared" si="45"/>
        <v>0.99555324312793037</v>
      </c>
      <c r="R148" s="9">
        <f t="shared" si="46"/>
        <v>0.62994673451527206</v>
      </c>
      <c r="S148" s="9">
        <f t="shared" si="47"/>
        <v>0.88538465154489643</v>
      </c>
      <c r="T148" s="9">
        <f t="shared" si="39"/>
        <v>0.93756503642039546</v>
      </c>
      <c r="U148" s="9">
        <f t="shared" si="40"/>
        <v>0.55937174375706578</v>
      </c>
      <c r="V148" s="9">
        <f t="shared" si="41"/>
        <v>0.44917161613004064</v>
      </c>
      <c r="W148" s="9">
        <f t="shared" si="42"/>
        <v>0.41715077255907507</v>
      </c>
      <c r="X148" s="9">
        <f t="shared" si="43"/>
        <v>0.26885702744532042</v>
      </c>
      <c r="Y148" s="10" cm="1">
        <f t="array" ref="Y148">(0.1+(1-0.1)*(SUM(P148:X148/9)))*100</f>
        <v>65.405482056560714</v>
      </c>
      <c r="Z148" s="4" t="str">
        <f t="shared" si="44"/>
        <v>High</v>
      </c>
    </row>
    <row r="149" spans="1:26" x14ac:dyDescent="0.35">
      <c r="A149" t="s">
        <v>379</v>
      </c>
      <c r="B149" t="s">
        <v>380</v>
      </c>
      <c r="C149" t="str">
        <f>VLOOKUP(B149,'LSOA_Ward lookup'!B$2:J$400, 4, FALSE)</f>
        <v>Sutton and Mount Gould</v>
      </c>
      <c r="D149">
        <f>VLOOKUP(B149,'Social Statistics'!D$2:BV$166, 8, FALSE)</f>
        <v>1947</v>
      </c>
      <c r="E149" s="52">
        <v>58.936170212765958</v>
      </c>
      <c r="F149" s="47">
        <f>VLOOKUP(B149,'AGS provision'!$B$2:$H$167, 7, FALSE)</f>
        <v>15.56288454956343</v>
      </c>
      <c r="G149" s="3">
        <v>15.56656511196713</v>
      </c>
      <c r="H149" s="52">
        <f>VLOOKUP(B149,'Manmade surfaces'!$J$3:$M$167, 4, FALSE)</f>
        <v>68.248185645513246</v>
      </c>
      <c r="I149" s="9">
        <f>100*(VLOOKUP($A149,TES!$C$3:$AN$166, 11, FALSE))</f>
        <v>6.0033000000000003</v>
      </c>
      <c r="J149" s="9">
        <f>VLOOKUP($A149,TES!$C$3:$AN$166, 23, FALSE)</f>
        <v>3.91</v>
      </c>
      <c r="K149" s="9">
        <f>VLOOKUP($A149,TES!$C$3:$AN$166, 27, FALSE)</f>
        <v>0.38405</v>
      </c>
      <c r="L149">
        <f>VLOOKUP($B149,IMD!$B$2:$F$166, 5, FALSE)</f>
        <v>3</v>
      </c>
      <c r="M149">
        <f>VLOOKUP($B149,IMD!$B$2:$F$166, 4, FALSE)</f>
        <v>9908</v>
      </c>
      <c r="N149" s="9">
        <f>VLOOKUP($A149,TES!$C$3:$AN$166, 28, FALSE)</f>
        <v>0.34689700000000001</v>
      </c>
      <c r="O149" s="9">
        <f>100*(VLOOKUP($A149,TES!$C$3:$AN$166, 33, FALSE))</f>
        <v>13.025600000000001</v>
      </c>
      <c r="P149" s="51">
        <f t="shared" si="38"/>
        <v>0.38829905832681044</v>
      </c>
      <c r="Q149" s="9">
        <f t="shared" si="45"/>
        <v>0.84433434888032877</v>
      </c>
      <c r="R149" s="9">
        <f t="shared" si="46"/>
        <v>0.75083249584173184</v>
      </c>
      <c r="S149" s="9">
        <f t="shared" si="47"/>
        <v>0.95094117462712291</v>
      </c>
      <c r="T149" s="9">
        <f t="shared" si="39"/>
        <v>0.93652445369406878</v>
      </c>
      <c r="U149" s="9">
        <f t="shared" si="40"/>
        <v>0.77510550730001893</v>
      </c>
      <c r="V149" s="9">
        <f t="shared" si="41"/>
        <v>0.69302907158487026</v>
      </c>
      <c r="W149" s="9">
        <f t="shared" si="42"/>
        <v>0.26032672770356763</v>
      </c>
      <c r="X149" s="9">
        <f t="shared" si="43"/>
        <v>0.54671877056583573</v>
      </c>
      <c r="Y149" s="10" cm="1">
        <f t="array" ref="Y149">(0.1+(1-0.1)*(SUM(P149:X149/9)))*100</f>
        <v>71.461116085243546</v>
      </c>
      <c r="Z149" s="4" t="str">
        <f t="shared" si="44"/>
        <v>Highest</v>
      </c>
    </row>
    <row r="150" spans="1:26" x14ac:dyDescent="0.35">
      <c r="A150" t="s">
        <v>381</v>
      </c>
      <c r="B150" t="s">
        <v>382</v>
      </c>
      <c r="C150" t="str">
        <f>VLOOKUP(B150,'LSOA_Ward lookup'!B$2:J$400, 4, FALSE)</f>
        <v>Ham</v>
      </c>
      <c r="D150">
        <f>VLOOKUP(B150,'Social Statistics'!D$2:BV$166, 8, FALSE)</f>
        <v>1472</v>
      </c>
      <c r="E150" s="52">
        <v>59.789156626506021</v>
      </c>
      <c r="F150" s="47">
        <f>VLOOKUP(B150,'AGS provision'!$B$2:$H$167, 7, FALSE)</f>
        <v>162.37249649660325</v>
      </c>
      <c r="G150" s="3">
        <v>100</v>
      </c>
      <c r="H150" s="52">
        <f>VLOOKUP(B150,'Manmade surfaces'!$J$3:$M$167, 4, FALSE)</f>
        <v>35.555122687328748</v>
      </c>
      <c r="I150" s="9">
        <f>100*(VLOOKUP($A150,TES!$C$3:$AN$166, 11, FALSE))</f>
        <v>48.4846</v>
      </c>
      <c r="J150" s="9">
        <f>VLOOKUP($A150,TES!$C$3:$AN$166, 23, FALSE)</f>
        <v>-2.37</v>
      </c>
      <c r="K150" s="9">
        <f>VLOOKUP($A150,TES!$C$3:$AN$166, 27, FALSE)</f>
        <v>0.28807300000000002</v>
      </c>
      <c r="L150">
        <f>VLOOKUP($B150,IMD!$B$2:$F$166, 5, FALSE)</f>
        <v>2</v>
      </c>
      <c r="M150">
        <f>VLOOKUP($B150,IMD!$B$2:$F$166, 4, FALSE)</f>
        <v>5688</v>
      </c>
      <c r="N150" s="9">
        <f>VLOOKUP($A150,TES!$C$3:$AN$166, 28, FALSE)</f>
        <v>0.60609400000000002</v>
      </c>
      <c r="O150" s="9">
        <f>100*(VLOOKUP($A150,TES!$C$3:$AN$166, 33, FALSE))</f>
        <v>1.6315</v>
      </c>
      <c r="P150" s="51">
        <f t="shared" si="38"/>
        <v>0.37944587715410139</v>
      </c>
      <c r="Q150" s="9">
        <f t="shared" si="45"/>
        <v>0</v>
      </c>
      <c r="R150" s="9">
        <f t="shared" si="46"/>
        <v>0.30510986694383474</v>
      </c>
      <c r="S150" s="9">
        <f t="shared" si="47"/>
        <v>0</v>
      </c>
      <c r="T150" s="9">
        <f t="shared" si="39"/>
        <v>0.28303850156087407</v>
      </c>
      <c r="U150" s="9">
        <f t="shared" si="40"/>
        <v>0.38897493975321962</v>
      </c>
      <c r="V150" s="9">
        <f t="shared" si="41"/>
        <v>0.82494529540481398</v>
      </c>
      <c r="W150" s="9">
        <f t="shared" si="42"/>
        <v>0.51246094403567277</v>
      </c>
      <c r="X150" s="9">
        <f t="shared" si="43"/>
        <v>2.9578493979457998E-2</v>
      </c>
      <c r="Y150" s="10" cm="1">
        <f t="array" ref="Y150">(0.1+(1-0.1)*(SUM(P150:X150/9)))*100</f>
        <v>37.235539188319741</v>
      </c>
      <c r="Z150" s="4" t="str">
        <f t="shared" si="44"/>
        <v>Low</v>
      </c>
    </row>
    <row r="151" spans="1:26" x14ac:dyDescent="0.35">
      <c r="A151" t="s">
        <v>383</v>
      </c>
      <c r="B151" t="s">
        <v>384</v>
      </c>
      <c r="C151" t="str">
        <f>VLOOKUP(B151,'LSOA_Ward lookup'!B$2:J$400, 4, FALSE)</f>
        <v>Sutton and Mount Gould</v>
      </c>
      <c r="D151">
        <f>VLOOKUP(B151,'Social Statistics'!D$2:BV$166, 8, FALSE)</f>
        <v>1633</v>
      </c>
      <c r="E151" s="52">
        <v>60.091220068415055</v>
      </c>
      <c r="F151" s="47">
        <f>VLOOKUP(B151,'AGS provision'!$B$2:$H$167, 7, FALSE)</f>
        <v>1.368310900183711</v>
      </c>
      <c r="G151" s="3">
        <v>1.3711526717791409</v>
      </c>
      <c r="H151" s="52">
        <f>VLOOKUP(B151,'Manmade surfaces'!$J$3:$M$167, 4, FALSE)</f>
        <v>69.287945279913103</v>
      </c>
      <c r="I151" s="9">
        <f>100*(VLOOKUP($A151,TES!$C$3:$AN$166, 11, FALSE))</f>
        <v>8.6758000000000006</v>
      </c>
      <c r="J151" s="9">
        <f>VLOOKUP($A151,TES!$C$3:$AN$166, 23, FALSE)</f>
        <v>3.35</v>
      </c>
      <c r="K151" s="9">
        <f>VLOOKUP($A151,TES!$C$3:$AN$166, 27, FALSE)</f>
        <v>0.43409700000000001</v>
      </c>
      <c r="L151">
        <f>VLOOKUP($B151,IMD!$B$2:$F$166, 5, FALSE)</f>
        <v>3</v>
      </c>
      <c r="M151">
        <f>VLOOKUP($B151,IMD!$B$2:$F$166, 4, FALSE)</f>
        <v>9791</v>
      </c>
      <c r="N151" s="9">
        <f>VLOOKUP($A151,TES!$C$3:$AN$166, 28, FALSE)</f>
        <v>0.30793900000000002</v>
      </c>
      <c r="O151" s="9">
        <f>100*(VLOOKUP($A151,TES!$C$3:$AN$166, 33, FALSE))</f>
        <v>13.394500000000001</v>
      </c>
      <c r="P151" s="51">
        <f t="shared" si="38"/>
        <v>0.37631074823083144</v>
      </c>
      <c r="Q151" s="9">
        <f t="shared" si="45"/>
        <v>0.98628847328220859</v>
      </c>
      <c r="R151" s="9">
        <f t="shared" si="46"/>
        <v>0.76500811463460483</v>
      </c>
      <c r="S151" s="9">
        <f t="shared" si="47"/>
        <v>0.89111743361187656</v>
      </c>
      <c r="T151" s="9">
        <f t="shared" si="39"/>
        <v>0.87825182101977106</v>
      </c>
      <c r="U151" s="9">
        <f t="shared" si="40"/>
        <v>0.97645246036184274</v>
      </c>
      <c r="V151" s="9">
        <f t="shared" si="41"/>
        <v>0.69668646452016247</v>
      </c>
      <c r="W151" s="9">
        <f t="shared" si="42"/>
        <v>0.2224302829149854</v>
      </c>
      <c r="X151" s="9">
        <f t="shared" si="43"/>
        <v>0.56346191377440114</v>
      </c>
      <c r="Y151" s="10" cm="1">
        <f t="array" ref="Y151">(0.1+(1-0.1)*(SUM(P151:X151/9)))*100</f>
        <v>73.560077123506858</v>
      </c>
      <c r="Z151" s="4" t="str">
        <f t="shared" si="44"/>
        <v>Highest</v>
      </c>
    </row>
    <row r="152" spans="1:26" x14ac:dyDescent="0.35">
      <c r="A152" t="s">
        <v>385</v>
      </c>
      <c r="B152" t="s">
        <v>386</v>
      </c>
      <c r="C152" t="str">
        <f>VLOOKUP(B152,'LSOA_Ward lookup'!B$2:J$400, 4, FALSE)</f>
        <v>Stoke</v>
      </c>
      <c r="D152">
        <f>VLOOKUP(B152,'Social Statistics'!D$2:BV$166, 8, FALSE)</f>
        <v>1744</v>
      </c>
      <c r="E152" s="52">
        <v>60.833333333333329</v>
      </c>
      <c r="F152" s="47">
        <f>VLOOKUP(B152,'AGS provision'!$B$2:$H$167, 7, FALSE)</f>
        <v>13.34032112729358</v>
      </c>
      <c r="G152" s="3">
        <v>13.358502107921929</v>
      </c>
      <c r="H152" s="52">
        <f>VLOOKUP(B152,'Manmade surfaces'!$J$3:$M$167, 4, FALSE)</f>
        <v>58.770026061487499</v>
      </c>
      <c r="I152" s="9">
        <f>100*(VLOOKUP($A152,TES!$C$3:$AN$166, 11, FALSE))</f>
        <v>15.9552</v>
      </c>
      <c r="J152" s="9">
        <f>VLOOKUP($A152,TES!$C$3:$AN$166, 23, FALSE)</f>
        <v>2.08</v>
      </c>
      <c r="K152" s="9">
        <f>VLOOKUP($A152,TES!$C$3:$AN$166, 27, FALSE)</f>
        <v>0.32573999999999997</v>
      </c>
      <c r="L152">
        <f>VLOOKUP($B152,IMD!$B$2:$F$166, 5, FALSE)</f>
        <v>3</v>
      </c>
      <c r="M152">
        <f>VLOOKUP($B152,IMD!$B$2:$F$166, 4, FALSE)</f>
        <v>8924</v>
      </c>
      <c r="N152" s="9">
        <f>VLOOKUP($A152,TES!$C$3:$AN$166, 28, FALSE)</f>
        <v>0.54488899999999996</v>
      </c>
      <c r="O152" s="9">
        <f>100*(VLOOKUP($A152,TES!$C$3:$AN$166, 33, FALSE))</f>
        <v>7.6174000000000008</v>
      </c>
      <c r="P152" s="51">
        <f t="shared" si="38"/>
        <v>0.36860832404310673</v>
      </c>
      <c r="Q152" s="9">
        <f t="shared" si="45"/>
        <v>0.86641497892078068</v>
      </c>
      <c r="R152" s="9">
        <f t="shared" si="46"/>
        <v>0.62161149833809637</v>
      </c>
      <c r="S152" s="9">
        <f t="shared" si="47"/>
        <v>0.72816853170490381</v>
      </c>
      <c r="T152" s="9">
        <f t="shared" si="39"/>
        <v>0.74609781477627479</v>
      </c>
      <c r="U152" s="9">
        <f t="shared" si="40"/>
        <v>0.54051520552299015</v>
      </c>
      <c r="V152" s="9">
        <f t="shared" si="41"/>
        <v>0.72378868396373863</v>
      </c>
      <c r="W152" s="9">
        <f t="shared" si="42"/>
        <v>0.45292370127975146</v>
      </c>
      <c r="X152" s="9">
        <f t="shared" si="43"/>
        <v>0.30125857240762682</v>
      </c>
      <c r="Y152" s="10" cm="1">
        <f t="array" ref="Y152">(0.1+(1-0.1)*(SUM(P152:X152/9)))*100</f>
        <v>63.493873109572696</v>
      </c>
      <c r="Z152" s="4" t="str">
        <f t="shared" si="44"/>
        <v>High</v>
      </c>
    </row>
    <row r="153" spans="1:26" x14ac:dyDescent="0.35">
      <c r="A153" t="s">
        <v>387</v>
      </c>
      <c r="B153" t="s">
        <v>388</v>
      </c>
      <c r="C153" t="str">
        <f>VLOOKUP(B153,'LSOA_Ward lookup'!B$2:J$400, 4, FALSE)</f>
        <v>Plymstock Dunstone</v>
      </c>
      <c r="D153">
        <f>VLOOKUP(B153,'Social Statistics'!D$2:BV$166, 8, FALSE)</f>
        <v>1553</v>
      </c>
      <c r="E153" s="52">
        <v>61.057692307692314</v>
      </c>
      <c r="F153" s="47">
        <f>VLOOKUP(B153,'AGS provision'!$B$2:$H$167, 7, FALSE)</f>
        <v>90.53162187057309</v>
      </c>
      <c r="G153" s="3">
        <v>90.495891834620338</v>
      </c>
      <c r="H153" s="52">
        <f>VLOOKUP(B153,'Manmade surfaces'!$J$3:$M$167, 4, FALSE)</f>
        <v>14.522216920009187</v>
      </c>
      <c r="I153" s="9">
        <f>100*(VLOOKUP($A153,TES!$C$3:$AN$166, 11, FALSE))</f>
        <v>19.472100000000001</v>
      </c>
      <c r="J153" s="9">
        <f>VLOOKUP($A153,TES!$C$3:$AN$166, 23, FALSE)</f>
        <v>-0.59</v>
      </c>
      <c r="K153" s="9">
        <f>VLOOKUP($A153,TES!$C$3:$AN$166, 27, FALSE)</f>
        <v>0.21474199999999999</v>
      </c>
      <c r="L153">
        <f>VLOOKUP($B153,IMD!$B$2:$F$166, 5, FALSE)</f>
        <v>9</v>
      </c>
      <c r="M153">
        <f>VLOOKUP($B153,IMD!$B$2:$F$166, 4, FALSE)</f>
        <v>29503</v>
      </c>
      <c r="N153" s="9">
        <f>VLOOKUP($A153,TES!$C$3:$AN$166, 28, FALSE)</f>
        <v>0.72295799999999999</v>
      </c>
      <c r="O153" s="9">
        <f>100*(VLOOKUP($A153,TES!$C$3:$AN$166, 33, FALSE))</f>
        <v>2.9032</v>
      </c>
      <c r="P153" s="51">
        <f t="shared" si="38"/>
        <v>0.36627969299373975</v>
      </c>
      <c r="Q153" s="9">
        <f t="shared" si="45"/>
        <v>9.5041081653796655E-2</v>
      </c>
      <c r="R153" s="9">
        <f t="shared" si="46"/>
        <v>1.8356617058311677E-2</v>
      </c>
      <c r="S153" s="9">
        <f t="shared" si="47"/>
        <v>0.64944295087178128</v>
      </c>
      <c r="T153" s="9">
        <f t="shared" si="39"/>
        <v>0.46826222684703439</v>
      </c>
      <c r="U153" s="9">
        <f t="shared" si="40"/>
        <v>9.395279227231941E-2</v>
      </c>
      <c r="V153" s="9">
        <f t="shared" si="41"/>
        <v>8.0493904345107836E-2</v>
      </c>
      <c r="W153" s="9">
        <f t="shared" si="42"/>
        <v>0.62614055088851095</v>
      </c>
      <c r="X153" s="9">
        <f t="shared" si="43"/>
        <v>8.7296724443899812E-2</v>
      </c>
      <c r="Y153" s="10" cm="1">
        <f t="array" ref="Y153">(0.1+(1-0.1)*(SUM(P153:X153/9)))*100</f>
        <v>34.852665413745022</v>
      </c>
      <c r="Z153" s="4" t="str">
        <f t="shared" si="44"/>
        <v>Low</v>
      </c>
    </row>
    <row r="154" spans="1:26" x14ac:dyDescent="0.35">
      <c r="A154" t="s">
        <v>389</v>
      </c>
      <c r="B154" t="s">
        <v>390</v>
      </c>
      <c r="C154" t="str">
        <f>VLOOKUP(B154,'LSOA_Ward lookup'!B$2:J$400, 4, FALSE)</f>
        <v>Southway</v>
      </c>
      <c r="D154">
        <f>VLOOKUP(B154,'Social Statistics'!D$2:BV$166, 8, FALSE)</f>
        <v>1506</v>
      </c>
      <c r="E154" s="52">
        <v>62.218890554722641</v>
      </c>
      <c r="F154" s="47">
        <f>VLOOKUP(B154,'AGS provision'!$B$2:$H$167, 7, FALSE)</f>
        <v>26.984474197875166</v>
      </c>
      <c r="G154" s="3">
        <v>26.954953350795755</v>
      </c>
      <c r="H154" s="52">
        <f>VLOOKUP(B154,'Manmade surfaces'!$J$3:$M$167, 4, FALSE)</f>
        <v>33.229312850319253</v>
      </c>
      <c r="I154" s="9">
        <f>100*(VLOOKUP($A154,TES!$C$3:$AN$166, 11, FALSE))</f>
        <v>32.666200000000003</v>
      </c>
      <c r="J154" s="9">
        <f>VLOOKUP($A154,TES!$C$3:$AN$166, 23, FALSE)</f>
        <v>-1.85</v>
      </c>
      <c r="K154" s="9">
        <f>VLOOKUP($A154,TES!$C$3:$AN$166, 27, FALSE)</f>
        <v>0.23994699999999999</v>
      </c>
      <c r="L154">
        <f>VLOOKUP($B154,IMD!$B$2:$F$166, 5, FALSE)</f>
        <v>2</v>
      </c>
      <c r="M154">
        <f>VLOOKUP($B154,IMD!$B$2:$F$166, 4, FALSE)</f>
        <v>6192</v>
      </c>
      <c r="N154" s="9">
        <f>VLOOKUP($A154,TES!$C$3:$AN$166, 28, FALSE)</f>
        <v>0.77976199999999996</v>
      </c>
      <c r="O154" s="9">
        <f>100*(VLOOKUP($A154,TES!$C$3:$AN$166, 33, FALSE))</f>
        <v>5.3892000000000007</v>
      </c>
      <c r="P154" s="51">
        <f t="shared" si="38"/>
        <v>0.35422756849000248</v>
      </c>
      <c r="Q154" s="9">
        <f t="shared" si="45"/>
        <v>0.73045046649204237</v>
      </c>
      <c r="R154" s="9">
        <f t="shared" si="46"/>
        <v>0.27340081367481578</v>
      </c>
      <c r="S154" s="9">
        <f t="shared" si="47"/>
        <v>0.35409386898992445</v>
      </c>
      <c r="T154" s="9">
        <f t="shared" si="39"/>
        <v>0.33714880332986474</v>
      </c>
      <c r="U154" s="9">
        <f t="shared" si="40"/>
        <v>0.19535647185197996</v>
      </c>
      <c r="V154" s="9">
        <f t="shared" si="41"/>
        <v>0.80919037199124721</v>
      </c>
      <c r="W154" s="9">
        <f t="shared" si="42"/>
        <v>0.68139671521344103</v>
      </c>
      <c r="X154" s="9">
        <f t="shared" si="43"/>
        <v>0.20012799041433499</v>
      </c>
      <c r="Y154" s="10" cm="1">
        <f t="array" ref="Y154">(0.1+(1-0.1)*(SUM(P154:X154/9)))*100</f>
        <v>49.353930704476532</v>
      </c>
      <c r="Z154" s="4" t="str">
        <f t="shared" si="44"/>
        <v>Low</v>
      </c>
    </row>
    <row r="155" spans="1:26" x14ac:dyDescent="0.35">
      <c r="A155" t="s">
        <v>391</v>
      </c>
      <c r="B155" t="s">
        <v>392</v>
      </c>
      <c r="C155" t="str">
        <f>VLOOKUP(B155,'LSOA_Ward lookup'!B$2:J$400, 4, FALSE)</f>
        <v>Southway</v>
      </c>
      <c r="D155">
        <f>VLOOKUP(B155,'Social Statistics'!D$2:BV$166, 8, FALSE)</f>
        <v>1726</v>
      </c>
      <c r="E155" s="52">
        <v>64.071856287425149</v>
      </c>
      <c r="F155" s="47">
        <f>VLOOKUP(B155,'AGS provision'!$B$2:$H$167, 7, FALSE)</f>
        <v>68.274411718424105</v>
      </c>
      <c r="G155" s="3">
        <v>68.33025118434783</v>
      </c>
      <c r="H155" s="52">
        <f>VLOOKUP(B155,'Manmade surfaces'!$J$3:$M$167, 4, FALSE)</f>
        <v>37.356349883688431</v>
      </c>
      <c r="I155" s="9">
        <f>100*(VLOOKUP($A155,TES!$C$3:$AN$166, 11, FALSE))</f>
        <v>26.742799999999999</v>
      </c>
      <c r="J155" s="9">
        <f>VLOOKUP($A155,TES!$C$3:$AN$166, 23, FALSE)</f>
        <v>-1.25</v>
      </c>
      <c r="K155" s="9">
        <f>VLOOKUP($A155,TES!$C$3:$AN$166, 27, FALSE)</f>
        <v>0.24596599999999999</v>
      </c>
      <c r="L155">
        <f>VLOOKUP($B155,IMD!$B$2:$F$166, 5, FALSE)</f>
        <v>3</v>
      </c>
      <c r="M155">
        <f>VLOOKUP($B155,IMD!$B$2:$F$166, 4, FALSE)</f>
        <v>7352</v>
      </c>
      <c r="N155" s="9">
        <f>VLOOKUP($A155,TES!$C$3:$AN$166, 28, FALSE)</f>
        <v>0.76146800000000003</v>
      </c>
      <c r="O155" s="9">
        <f>100*(VLOOKUP($A155,TES!$C$3:$AN$166, 33, FALSE))</f>
        <v>2.4334000000000002</v>
      </c>
      <c r="P155" s="51">
        <f t="shared" si="38"/>
        <v>0.33499556071802883</v>
      </c>
      <c r="Q155" s="9">
        <f t="shared" si="45"/>
        <v>0.31669748815652166</v>
      </c>
      <c r="R155" s="9">
        <f t="shared" si="46"/>
        <v>0.32966699462045207</v>
      </c>
      <c r="S155" s="9">
        <f t="shared" si="47"/>
        <v>0.48668879790656072</v>
      </c>
      <c r="T155" s="9">
        <f t="shared" si="39"/>
        <v>0.39958376690946928</v>
      </c>
      <c r="U155" s="9">
        <f t="shared" si="40"/>
        <v>0.21957185560083836</v>
      </c>
      <c r="V155" s="9">
        <f t="shared" si="41"/>
        <v>0.77292904032510157</v>
      </c>
      <c r="W155" s="9">
        <f t="shared" si="42"/>
        <v>0.66360120309879644</v>
      </c>
      <c r="X155" s="9">
        <f t="shared" si="43"/>
        <v>6.5974066055762087E-2</v>
      </c>
      <c r="Y155" s="10" cm="1">
        <f t="array" ref="Y155">(0.1+(1-0.1)*(SUM(P155:X155/9)))*100</f>
        <v>45.89708773391532</v>
      </c>
      <c r="Z155" s="4" t="str">
        <f t="shared" si="44"/>
        <v>Low</v>
      </c>
    </row>
    <row r="156" spans="1:26" x14ac:dyDescent="0.35">
      <c r="A156" t="s">
        <v>393</v>
      </c>
      <c r="B156" t="s">
        <v>394</v>
      </c>
      <c r="C156" t="str">
        <f>VLOOKUP(B156,'LSOA_Ward lookup'!B$2:J$400, 4, FALSE)</f>
        <v>Plympton Chaddlewood</v>
      </c>
      <c r="D156">
        <f>VLOOKUP(B156,'Social Statistics'!D$2:BV$166, 8, FALSE)</f>
        <v>1337</v>
      </c>
      <c r="E156" s="52">
        <v>66.309341500765697</v>
      </c>
      <c r="F156" s="47">
        <f>VLOOKUP(B156,'AGS provision'!$B$2:$H$167, 7, FALSE)</f>
        <v>15.052940501121913</v>
      </c>
      <c r="G156" s="3">
        <v>15.034791523525019</v>
      </c>
      <c r="H156" s="52">
        <f>VLOOKUP(B156,'Manmade surfaces'!$J$3:$M$167, 4, FALSE)</f>
        <v>39.353424167561144</v>
      </c>
      <c r="I156" s="9">
        <f>100*(VLOOKUP($A156,TES!$C$3:$AN$166, 11, FALSE))</f>
        <v>21.435199999999998</v>
      </c>
      <c r="J156" s="9">
        <f>VLOOKUP($A156,TES!$C$3:$AN$166, 23, FALSE)</f>
        <v>-0.83</v>
      </c>
      <c r="K156" s="9">
        <f>VLOOKUP($A156,TES!$C$3:$AN$166, 27, FALSE)</f>
        <v>0.256851</v>
      </c>
      <c r="L156">
        <f>VLOOKUP($B156,IMD!$B$2:$F$166, 5, FALSE)</f>
        <v>7</v>
      </c>
      <c r="M156">
        <f>VLOOKUP($B156,IMD!$B$2:$F$166, 4, FALSE)</f>
        <v>23593</v>
      </c>
      <c r="N156" s="9">
        <f>VLOOKUP($A156,TES!$C$3:$AN$166, 28, FALSE)</f>
        <v>0.54123100000000002</v>
      </c>
      <c r="O156" s="9">
        <f>100*(VLOOKUP($A156,TES!$C$3:$AN$166, 33, FALSE))</f>
        <v>1.5730000000000002</v>
      </c>
      <c r="P156" s="51">
        <f t="shared" si="38"/>
        <v>0.31177260939562024</v>
      </c>
      <c r="Q156" s="9">
        <f t="shared" si="45"/>
        <v>0.84965208476474985</v>
      </c>
      <c r="R156" s="9">
        <f t="shared" si="46"/>
        <v>0.35689421407831234</v>
      </c>
      <c r="S156" s="9">
        <f t="shared" si="47"/>
        <v>0.60549908333687763</v>
      </c>
      <c r="T156" s="9">
        <f t="shared" si="39"/>
        <v>0.44328824141519252</v>
      </c>
      <c r="U156" s="9">
        <f t="shared" si="40"/>
        <v>0.26336392273928733</v>
      </c>
      <c r="V156" s="9">
        <f t="shared" si="41"/>
        <v>0.2652391372303845</v>
      </c>
      <c r="W156" s="9">
        <f t="shared" si="42"/>
        <v>0.44936537705785529</v>
      </c>
      <c r="X156" s="9">
        <f t="shared" si="43"/>
        <v>2.6923373682084535E-2</v>
      </c>
      <c r="Y156" s="10" cm="1">
        <f t="array" ref="Y156">(0.1+(1-0.1)*(SUM(P156:X156/9)))*100</f>
        <v>45.719980437003635</v>
      </c>
      <c r="Z156" s="4" t="str">
        <f t="shared" si="44"/>
        <v>Low</v>
      </c>
    </row>
    <row r="157" spans="1:26" x14ac:dyDescent="0.35">
      <c r="A157" t="s">
        <v>395</v>
      </c>
      <c r="B157" t="s">
        <v>396</v>
      </c>
      <c r="C157" t="str">
        <f>VLOOKUP(B157,'LSOA_Ward lookup'!B$2:J$400, 4, FALSE)</f>
        <v>Peverell</v>
      </c>
      <c r="D157">
        <f>VLOOKUP(B157,'Social Statistics'!D$2:BV$166, 8, FALSE)</f>
        <v>1433</v>
      </c>
      <c r="E157" s="52">
        <v>70.52785923753666</v>
      </c>
      <c r="F157" s="47">
        <f>VLOOKUP(B157,'AGS provision'!$B$2:$H$167, 7, FALSE)</f>
        <v>343.15144717585486</v>
      </c>
      <c r="G157" s="3">
        <v>100</v>
      </c>
      <c r="H157" s="52">
        <f>VLOOKUP(B157,'Manmade surfaces'!$J$3:$M$167, 4, FALSE)</f>
        <v>29.196772235105794</v>
      </c>
      <c r="I157" s="9">
        <f>100*(VLOOKUP($A157,TES!$C$3:$AN$166, 11, FALSE))</f>
        <v>19.875399999999999</v>
      </c>
      <c r="J157" s="9">
        <f>VLOOKUP($A157,TES!$C$3:$AN$166, 23, FALSE)</f>
        <v>0.02</v>
      </c>
      <c r="K157" s="9">
        <f>VLOOKUP($A157,TES!$C$3:$AN$166, 27, FALSE)</f>
        <v>0.31591399999999997</v>
      </c>
      <c r="L157">
        <f>VLOOKUP($B157,IMD!$B$2:$F$166, 5, FALSE)</f>
        <v>7</v>
      </c>
      <c r="M157">
        <f>VLOOKUP($B157,IMD!$B$2:$F$166, 4, FALSE)</f>
        <v>22080</v>
      </c>
      <c r="N157" s="9">
        <f>VLOOKUP($A157,TES!$C$3:$AN$166, 28, FALSE)</f>
        <v>0.51742299999999997</v>
      </c>
      <c r="O157" s="9">
        <f>100*(VLOOKUP($A157,TES!$C$3:$AN$166, 33, FALSE))</f>
        <v>8.1061999999999994</v>
      </c>
      <c r="P157" s="51">
        <f t="shared" si="38"/>
        <v>0.26798843979769649</v>
      </c>
      <c r="Q157" s="9">
        <f t="shared" si="45"/>
        <v>0</v>
      </c>
      <c r="R157" s="9">
        <f t="shared" si="46"/>
        <v>0.21842295471894449</v>
      </c>
      <c r="S157" s="9">
        <f t="shared" si="47"/>
        <v>0.6404151062500979</v>
      </c>
      <c r="T157" s="9">
        <f t="shared" si="39"/>
        <v>0.53173777315296566</v>
      </c>
      <c r="U157" s="9">
        <f t="shared" si="40"/>
        <v>0.50098366195823141</v>
      </c>
      <c r="V157" s="9">
        <f t="shared" si="41"/>
        <v>0.31253516723976238</v>
      </c>
      <c r="W157" s="9">
        <f t="shared" si="42"/>
        <v>0.42620611432551359</v>
      </c>
      <c r="X157" s="9">
        <f t="shared" si="43"/>
        <v>0.32344357755901404</v>
      </c>
      <c r="Y157" s="10" cm="1">
        <f t="array" ref="Y157">(0.1+(1-0.1)*(SUM(P157:X157/9)))*100</f>
        <v>42.217327950022252</v>
      </c>
      <c r="Z157" s="4" t="str">
        <f t="shared" si="44"/>
        <v>Low</v>
      </c>
    </row>
    <row r="158" spans="1:26" x14ac:dyDescent="0.35">
      <c r="A158" t="s">
        <v>397</v>
      </c>
      <c r="B158" t="s">
        <v>398</v>
      </c>
      <c r="C158" t="str">
        <f>VLOOKUP(B158,'LSOA_Ward lookup'!B$2:J$400, 4, FALSE)</f>
        <v>Devonport</v>
      </c>
      <c r="D158">
        <f>VLOOKUP(B158,'Social Statistics'!D$2:BV$166, 8, FALSE)</f>
        <v>2015</v>
      </c>
      <c r="E158" s="52">
        <v>70.866845397676485</v>
      </c>
      <c r="F158" s="47">
        <f>VLOOKUP(B158,'AGS provision'!$B$2:$H$167, 7, FALSE)</f>
        <v>41.955200516625311</v>
      </c>
      <c r="G158" s="3">
        <v>41.881003619118374</v>
      </c>
      <c r="H158" s="52">
        <f>VLOOKUP(B158,'Manmade surfaces'!$J$3:$M$167, 4, FALSE)</f>
        <v>58.585611853761236</v>
      </c>
      <c r="I158" s="9">
        <f>100*(VLOOKUP($A158,TES!$C$3:$AN$166, 11, FALSE))</f>
        <v>16.512</v>
      </c>
      <c r="J158" s="9">
        <f>VLOOKUP($A158,TES!$C$3:$AN$166, 23, FALSE)</f>
        <v>-1.05</v>
      </c>
      <c r="K158" s="9">
        <f>VLOOKUP($A158,TES!$C$3:$AN$166, 27, FALSE)</f>
        <v>0.37606600000000001</v>
      </c>
      <c r="L158">
        <f>VLOOKUP($B158,IMD!$B$2:$F$166, 5, FALSE)</f>
        <v>2</v>
      </c>
      <c r="M158">
        <f>VLOOKUP($B158,IMD!$B$2:$F$166, 4, FALSE)</f>
        <v>4106</v>
      </c>
      <c r="N158" s="9">
        <f>VLOOKUP($A158,TES!$C$3:$AN$166, 28, FALSE)</f>
        <v>0.63769299999999995</v>
      </c>
      <c r="O158" s="9">
        <f>100*(VLOOKUP($A158,TES!$C$3:$AN$166, 33, FALSE))</f>
        <v>8.9825999999999997</v>
      </c>
      <c r="P158" s="51">
        <f t="shared" si="38"/>
        <v>0.26447008845889852</v>
      </c>
      <c r="Q158" s="9">
        <f t="shared" si="45"/>
        <v>0.58118996380881627</v>
      </c>
      <c r="R158" s="9">
        <f t="shared" si="46"/>
        <v>0.61909727733717623</v>
      </c>
      <c r="S158" s="9">
        <f t="shared" si="47"/>
        <v>0.71570459943276576</v>
      </c>
      <c r="T158" s="9">
        <f t="shared" si="39"/>
        <v>0.42039542143600417</v>
      </c>
      <c r="U158" s="9">
        <f t="shared" si="40"/>
        <v>0.74298461946966743</v>
      </c>
      <c r="V158" s="9">
        <f t="shared" si="41"/>
        <v>0.87439824945295408</v>
      </c>
      <c r="W158" s="9">
        <f t="shared" si="42"/>
        <v>0.54319891207495619</v>
      </c>
      <c r="X158" s="9">
        <f t="shared" si="43"/>
        <v>0.36322045668069119</v>
      </c>
      <c r="Y158" s="10" cm="1">
        <f t="array" ref="Y158">(0.1+(1-0.1)*(SUM(P158:X158/9)))*100</f>
        <v>61.246595881519298</v>
      </c>
      <c r="Z158" s="4" t="str">
        <f t="shared" si="44"/>
        <v>High</v>
      </c>
    </row>
    <row r="159" spans="1:26" x14ac:dyDescent="0.35">
      <c r="A159" t="s">
        <v>399</v>
      </c>
      <c r="B159" t="s">
        <v>400</v>
      </c>
      <c r="C159" t="str">
        <f>VLOOKUP(B159,'LSOA_Ward lookup'!B$2:J$400, 4, FALSE)</f>
        <v>St Peter and the Waterfront</v>
      </c>
      <c r="D159">
        <f>VLOOKUP(B159,'Social Statistics'!D$2:BV$166, 8, FALSE)</f>
        <v>1818</v>
      </c>
      <c r="E159" s="52">
        <v>75.022542831379624</v>
      </c>
      <c r="F159" s="47">
        <f>VLOOKUP(B159,'AGS provision'!$B$2:$H$167, 7, FALSE)</f>
        <v>21.405738729922991</v>
      </c>
      <c r="G159" s="3">
        <v>21.445910095316805</v>
      </c>
      <c r="H159" s="52">
        <f>VLOOKUP(B159,'Manmade surfaces'!$J$3:$M$167, 4, FALSE)</f>
        <v>64.016618670698932</v>
      </c>
      <c r="I159" s="9">
        <f>100*(VLOOKUP($A159,TES!$C$3:$AN$166, 11, FALSE))</f>
        <v>15.001200000000001</v>
      </c>
      <c r="J159" s="9">
        <f>VLOOKUP($A159,TES!$C$3:$AN$166, 23, FALSE)</f>
        <v>2.2599999999999998</v>
      </c>
      <c r="K159" s="9">
        <f>VLOOKUP($A159,TES!$C$3:$AN$166, 27, FALSE)</f>
        <v>0.31829299999999999</v>
      </c>
      <c r="L159">
        <f>VLOOKUP($B159,IMD!$B$2:$F$166, 5, FALSE)</f>
        <v>1</v>
      </c>
      <c r="M159">
        <f>VLOOKUP($B159,IMD!$B$2:$F$166, 4, FALSE)</f>
        <v>3354</v>
      </c>
      <c r="N159" s="9">
        <f>VLOOKUP($A159,TES!$C$3:$AN$166, 28, FALSE)</f>
        <v>0.31567499999999998</v>
      </c>
      <c r="O159" s="9">
        <f>100*(VLOOKUP($A159,TES!$C$3:$AN$166, 33, FALSE))</f>
        <v>16.162700000000001</v>
      </c>
      <c r="P159" s="51">
        <f t="shared" si="38"/>
        <v>0.22133793337776553</v>
      </c>
      <c r="Q159" s="9">
        <f t="shared" si="45"/>
        <v>0.785540899046832</v>
      </c>
      <c r="R159" s="9">
        <f t="shared" si="46"/>
        <v>0.69314120032793591</v>
      </c>
      <c r="S159" s="9">
        <f t="shared" si="47"/>
        <v>0.74952376049014058</v>
      </c>
      <c r="T159" s="9">
        <f t="shared" si="39"/>
        <v>0.7648283038501561</v>
      </c>
      <c r="U159" s="9">
        <f t="shared" si="40"/>
        <v>0.51055475315918419</v>
      </c>
      <c r="V159" s="9">
        <f t="shared" si="41"/>
        <v>0.89790559549859328</v>
      </c>
      <c r="W159" s="9">
        <f t="shared" si="42"/>
        <v>0.22995548690093107</v>
      </c>
      <c r="X159" s="9">
        <f t="shared" si="43"/>
        <v>0.68910129851267887</v>
      </c>
      <c r="Y159" s="10" cm="1">
        <f t="array" ref="Y159">(0.1+(1-0.1)*(SUM(P159:X159/9)))*100</f>
        <v>65.418892311642182</v>
      </c>
      <c r="Z159" s="4" t="str">
        <f t="shared" si="44"/>
        <v>High</v>
      </c>
    </row>
    <row r="160" spans="1:26" x14ac:dyDescent="0.35">
      <c r="A160" t="s">
        <v>401</v>
      </c>
      <c r="B160" t="s">
        <v>402</v>
      </c>
      <c r="C160" t="str">
        <f>VLOOKUP(B160,'LSOA_Ward lookup'!B$2:J$400, 4, FALSE)</f>
        <v>Devonport</v>
      </c>
      <c r="D160">
        <f>VLOOKUP(B160,'Social Statistics'!D$2:BV$166, 8, FALSE)</f>
        <v>1462</v>
      </c>
      <c r="E160" s="52">
        <v>80.993788819875775</v>
      </c>
      <c r="F160" s="47">
        <f>VLOOKUP(B160,'AGS provision'!$B$2:$H$167, 7, FALSE)</f>
        <v>97.868603355677166</v>
      </c>
      <c r="G160" s="3">
        <v>97.755546916666674</v>
      </c>
      <c r="H160" s="52">
        <f>VLOOKUP(B160,'Manmade surfaces'!$J$3:$M$167, 4, FALSE)</f>
        <v>60.911456252390337</v>
      </c>
      <c r="I160" s="9">
        <f>100*(VLOOKUP($A160,TES!$C$3:$AN$166, 11, FALSE))</f>
        <v>13.8901</v>
      </c>
      <c r="J160" s="9">
        <f>VLOOKUP($A160,TES!$C$3:$AN$166, 23, FALSE)</f>
        <v>-1.27</v>
      </c>
      <c r="K160" s="9">
        <f>VLOOKUP($A160,TES!$C$3:$AN$166, 27, FALSE)</f>
        <v>0.33532099999999998</v>
      </c>
      <c r="L160">
        <f>VLOOKUP($B160,IMD!$B$2:$F$166, 5, FALSE)</f>
        <v>1</v>
      </c>
      <c r="M160">
        <f>VLOOKUP($B160,IMD!$B$2:$F$166, 4, FALSE)</f>
        <v>1851</v>
      </c>
      <c r="N160" s="9">
        <f>VLOOKUP($A160,TES!$C$3:$AN$166, 28, FALSE)</f>
        <v>0.50770800000000005</v>
      </c>
      <c r="O160" s="9">
        <f>100*(VLOOKUP($A160,TES!$C$3:$AN$166, 33, FALSE))</f>
        <v>7.3439000000000005</v>
      </c>
      <c r="P160" s="51">
        <f t="shared" si="38"/>
        <v>0.15936212495758817</v>
      </c>
      <c r="Q160" s="9">
        <f t="shared" si="45"/>
        <v>2.2444530833333309E-2</v>
      </c>
      <c r="R160" s="9">
        <f t="shared" si="46"/>
        <v>0.65080680180389139</v>
      </c>
      <c r="S160" s="9">
        <f t="shared" si="47"/>
        <v>0.77439566269483284</v>
      </c>
      <c r="T160" s="9">
        <f t="shared" si="39"/>
        <v>0.39750260145681582</v>
      </c>
      <c r="U160" s="9">
        <f t="shared" si="40"/>
        <v>0.57906107555087072</v>
      </c>
      <c r="V160" s="9">
        <f t="shared" si="41"/>
        <v>0.94488902782119411</v>
      </c>
      <c r="W160" s="9">
        <f t="shared" si="42"/>
        <v>0.41675583553499373</v>
      </c>
      <c r="X160" s="9">
        <f t="shared" si="43"/>
        <v>0.28884531768400895</v>
      </c>
      <c r="Y160" s="10" cm="1">
        <f t="array" ref="Y160">(0.1+(1-0.1)*(SUM(P160:X160/9)))*100</f>
        <v>52.340629783375292</v>
      </c>
      <c r="Z160" s="4" t="str">
        <f t="shared" si="44"/>
        <v>Low</v>
      </c>
    </row>
    <row r="161" spans="1:26" x14ac:dyDescent="0.35">
      <c r="A161" t="s">
        <v>403</v>
      </c>
      <c r="B161" t="s">
        <v>404</v>
      </c>
      <c r="C161" t="str">
        <f>VLOOKUP(B161,'LSOA_Ward lookup'!B$2:J$400, 4, FALSE)</f>
        <v>Stoke</v>
      </c>
      <c r="D161">
        <f>VLOOKUP(B161,'Social Statistics'!D$2:BV$166, 8, FALSE)</f>
        <v>1723</v>
      </c>
      <c r="E161" s="52">
        <v>86.526946107784426</v>
      </c>
      <c r="F161" s="47">
        <f>VLOOKUP(B161,'AGS provision'!$B$2:$H$167, 7, FALSE)</f>
        <v>23.42661470342426</v>
      </c>
      <c r="G161" s="3">
        <v>23.445301526713124</v>
      </c>
      <c r="H161" s="52">
        <f>VLOOKUP(B161,'Manmade surfaces'!$J$3:$M$167, 4, FALSE)</f>
        <v>53.767940977679743</v>
      </c>
      <c r="I161" s="9">
        <f>100*(VLOOKUP($A161,TES!$C$3:$AN$166, 11, FALSE))</f>
        <v>15.142200000000001</v>
      </c>
      <c r="J161" s="9">
        <f>VLOOKUP($A161,TES!$C$3:$AN$166, 23, FALSE)</f>
        <v>2.14</v>
      </c>
      <c r="K161" s="9">
        <f>VLOOKUP($A161,TES!$C$3:$AN$166, 27, FALSE)</f>
        <v>0.32004899999999997</v>
      </c>
      <c r="L161">
        <f>VLOOKUP($B161,IMD!$B$2:$F$166, 5, FALSE)</f>
        <v>3</v>
      </c>
      <c r="M161">
        <f>VLOOKUP($B161,IMD!$B$2:$F$166, 4, FALSE)</f>
        <v>9386</v>
      </c>
      <c r="N161" s="9">
        <f>VLOOKUP($A161,TES!$C$3:$AN$166, 28, FALSE)</f>
        <v>0.43438500000000002</v>
      </c>
      <c r="O161" s="9">
        <f>100*(VLOOKUP($A161,TES!$C$3:$AN$166, 33, FALSE))</f>
        <v>10.029</v>
      </c>
      <c r="P161" s="51">
        <f t="shared" si="38"/>
        <v>0.10193325723135671</v>
      </c>
      <c r="Q161" s="9">
        <f t="shared" si="45"/>
        <v>0.76554698473286875</v>
      </c>
      <c r="R161" s="9">
        <f t="shared" si="46"/>
        <v>0.55341530282171392</v>
      </c>
      <c r="S161" s="9">
        <f t="shared" si="47"/>
        <v>0.7463674845376056</v>
      </c>
      <c r="T161" s="9">
        <f t="shared" si="39"/>
        <v>0.7523413111342353</v>
      </c>
      <c r="U161" s="9">
        <f t="shared" si="40"/>
        <v>0.51761941736636063</v>
      </c>
      <c r="V161" s="9">
        <f t="shared" si="41"/>
        <v>0.70934667083463587</v>
      </c>
      <c r="W161" s="9">
        <f t="shared" si="42"/>
        <v>0.34543079263666177</v>
      </c>
      <c r="X161" s="9">
        <f t="shared" si="43"/>
        <v>0.4107130699998639</v>
      </c>
      <c r="Y161" s="10" cm="1">
        <f t="array" ref="Y161">(0.1+(1-0.1)*(SUM(P161:X161/9)))*100</f>
        <v>59.027142912953025</v>
      </c>
      <c r="Z161" s="4" t="str">
        <f t="shared" si="44"/>
        <v>Moderate</v>
      </c>
    </row>
    <row r="162" spans="1:26" x14ac:dyDescent="0.35">
      <c r="A162" t="s">
        <v>405</v>
      </c>
      <c r="B162" t="s">
        <v>406</v>
      </c>
      <c r="C162" t="str">
        <f>VLOOKUP(B162,'LSOA_Ward lookup'!B$2:J$400, 4, FALSE)</f>
        <v>St Peter and the Waterfront</v>
      </c>
      <c r="D162">
        <f>VLOOKUP(B162,'Social Statistics'!D$2:BV$166, 8, FALSE)</f>
        <v>2012</v>
      </c>
      <c r="E162" s="52">
        <v>90.320855614973254</v>
      </c>
      <c r="F162" s="47">
        <f>VLOOKUP(B162,'AGS provision'!$B$2:$H$167, 7, FALSE)</f>
        <v>30.981865223161034</v>
      </c>
      <c r="G162" s="3">
        <v>30.988947213717694</v>
      </c>
      <c r="H162" s="52">
        <f>VLOOKUP(B162,'Manmade surfaces'!$J$3:$M$167, 4, FALSE)</f>
        <v>73.678824519829305</v>
      </c>
      <c r="I162" s="9">
        <f>100*(VLOOKUP($A162,TES!$C$3:$AN$166, 11, FALSE))</f>
        <v>10.4482</v>
      </c>
      <c r="J162" s="9">
        <f>VLOOKUP($A162,TES!$C$3:$AN$166, 23, FALSE)</f>
        <v>-0.62</v>
      </c>
      <c r="K162" s="9">
        <f>VLOOKUP($A162,TES!$C$3:$AN$166, 27, FALSE)</f>
        <v>0.30516900000000002</v>
      </c>
      <c r="L162">
        <f>VLOOKUP($B162,IMD!$B$2:$F$166, 5, FALSE)</f>
        <v>3</v>
      </c>
      <c r="M162">
        <f>VLOOKUP($B162,IMD!$B$2:$F$166, 4, FALSE)</f>
        <v>9620</v>
      </c>
      <c r="N162" s="9">
        <f>VLOOKUP($A162,TES!$C$3:$AN$166, 28, FALSE)</f>
        <v>0.23435600000000001</v>
      </c>
      <c r="O162" s="9">
        <f>100*(VLOOKUP($A162,TES!$C$3:$AN$166, 33, FALSE))</f>
        <v>15.3005</v>
      </c>
      <c r="P162" s="51">
        <f t="shared" si="38"/>
        <v>6.2556113962763615E-2</v>
      </c>
      <c r="Q162" s="9">
        <f t="shared" si="45"/>
        <v>0.69011052786282301</v>
      </c>
      <c r="R162" s="9">
        <f t="shared" si="46"/>
        <v>0.82487140246700719</v>
      </c>
      <c r="S162" s="9">
        <f t="shared" si="47"/>
        <v>0.85144237334043682</v>
      </c>
      <c r="T162" s="9">
        <f t="shared" si="39"/>
        <v>0.46514047866805414</v>
      </c>
      <c r="U162" s="9">
        <f t="shared" si="40"/>
        <v>0.45775483684085605</v>
      </c>
      <c r="V162" s="9">
        <f t="shared" si="41"/>
        <v>0.70203188496405122</v>
      </c>
      <c r="W162" s="9">
        <f t="shared" si="42"/>
        <v>0.15085232468103482</v>
      </c>
      <c r="X162" s="9">
        <f t="shared" si="43"/>
        <v>0.64996891012985136</v>
      </c>
      <c r="Y162" s="10" cm="1">
        <f t="array" ref="Y162">(0.1+(1-0.1)*(SUM(P162:X162/9)))*100</f>
        <v>58.547288529168775</v>
      </c>
      <c r="Z162" s="4" t="str">
        <f t="shared" ref="Z162:Z165" si="48">IF(Y162&gt;=$AA$4, "Highest", IF(Y162&gt;=$AA$3, "High", IF(Y162&gt;=$AA$2, "Moderate", IF(Y162&lt;=$AA$2, "Low"))))</f>
        <v>Moderate</v>
      </c>
    </row>
    <row r="163" spans="1:26" x14ac:dyDescent="0.35">
      <c r="A163" t="s">
        <v>407</v>
      </c>
      <c r="B163" t="s">
        <v>408</v>
      </c>
      <c r="C163" t="str">
        <f>VLOOKUP(B163,'LSOA_Ward lookup'!B$2:J$400, 4, FALSE)</f>
        <v>Stoke</v>
      </c>
      <c r="D163">
        <f>VLOOKUP(B163,'Social Statistics'!D$2:BV$166, 8, FALSE)</f>
        <v>1786</v>
      </c>
      <c r="E163" s="52">
        <v>91.966173361522195</v>
      </c>
      <c r="F163" s="47">
        <f>VLOOKUP(B163,'AGS provision'!$B$2:$H$167, 7, FALSE)</f>
        <v>9.4804588124300118</v>
      </c>
      <c r="G163" s="3">
        <v>9.477284930050363</v>
      </c>
      <c r="H163" s="52">
        <f>VLOOKUP(B163,'Manmade surfaces'!$J$3:$M$167, 4, FALSE)</f>
        <v>49.316004418291662</v>
      </c>
      <c r="I163" s="9">
        <f>100*(VLOOKUP($A163,TES!$C$3:$AN$166, 11, FALSE))</f>
        <v>14.477699999999999</v>
      </c>
      <c r="J163" s="9">
        <f>VLOOKUP($A163,TES!$C$3:$AN$166, 23, FALSE)</f>
        <v>1.34</v>
      </c>
      <c r="K163" s="9">
        <f>VLOOKUP($A163,TES!$C$3:$AN$166, 27, FALSE)</f>
        <v>0.31838300000000003</v>
      </c>
      <c r="L163">
        <f>VLOOKUP($B163,IMD!$B$2:$F$166, 5, FALSE)</f>
        <v>4</v>
      </c>
      <c r="M163">
        <f>VLOOKUP($B163,IMD!$B$2:$F$166, 4, FALSE)</f>
        <v>13240</v>
      </c>
      <c r="N163" s="9">
        <f>VLOOKUP($A163,TES!$C$3:$AN$166, 28, FALSE)</f>
        <v>0.43579499999999999</v>
      </c>
      <c r="O163" s="9">
        <f>100*(VLOOKUP($A163,TES!$C$3:$AN$166, 33, FALSE))</f>
        <v>12.914100000000001</v>
      </c>
      <c r="P163" s="51">
        <f t="shared" si="38"/>
        <v>4.5479293204268023E-2</v>
      </c>
      <c r="Q163" s="9">
        <f t="shared" si="45"/>
        <v>0.90522715069949633</v>
      </c>
      <c r="R163" s="9">
        <f t="shared" si="46"/>
        <v>0.49271958674655952</v>
      </c>
      <c r="S163" s="9">
        <f t="shared" si="47"/>
        <v>0.76124227439902048</v>
      </c>
      <c r="T163" s="9">
        <f t="shared" si="39"/>
        <v>0.66909469302809577</v>
      </c>
      <c r="U163" s="9">
        <f t="shared" si="40"/>
        <v>0.51091683731558857</v>
      </c>
      <c r="V163" s="9">
        <f t="shared" si="41"/>
        <v>0.58887152235073459</v>
      </c>
      <c r="W163" s="9">
        <f t="shared" si="42"/>
        <v>0.34680237195674751</v>
      </c>
      <c r="X163" s="9">
        <f t="shared" si="43"/>
        <v>0.54165815666571371</v>
      </c>
      <c r="Y163" s="10" cm="1">
        <f t="array" ref="Y163">(0.1+(1-0.1)*(SUM(P163:X163/9)))*100</f>
        <v>58.620118863662249</v>
      </c>
      <c r="Z163" s="4" t="str">
        <f t="shared" si="48"/>
        <v>Moderate</v>
      </c>
    </row>
    <row r="164" spans="1:26" x14ac:dyDescent="0.35">
      <c r="A164" t="s">
        <v>409</v>
      </c>
      <c r="B164" t="s">
        <v>410</v>
      </c>
      <c r="C164" t="str">
        <f>VLOOKUP(B164,'LSOA_Ward lookup'!B$2:J$400, 4, FALSE)</f>
        <v>Plymstock Dunstone</v>
      </c>
      <c r="D164">
        <f>VLOOKUP(B164,'Social Statistics'!D$2:BV$166, 8, FALSE)</f>
        <v>1372</v>
      </c>
      <c r="E164" s="52">
        <v>94.306569343065689</v>
      </c>
      <c r="F164" s="47">
        <f>VLOOKUP(B164,'AGS provision'!$B$2:$H$167, 7, FALSE)</f>
        <v>68.030134149416909</v>
      </c>
      <c r="G164" s="3">
        <v>68.094340515681978</v>
      </c>
      <c r="H164" s="52">
        <f>VLOOKUP(B164,'Manmade surfaces'!$J$3:$M$167, 4, FALSE)</f>
        <v>28.299302789381187</v>
      </c>
      <c r="I164" s="9">
        <f>100*(VLOOKUP($A164,TES!$C$3:$AN$166, 11, FALSE))</f>
        <v>18.4999</v>
      </c>
      <c r="J164" s="9">
        <f>VLOOKUP($A164,TES!$C$3:$AN$166, 23, FALSE)</f>
        <v>-0.87</v>
      </c>
      <c r="K164" s="9">
        <f>VLOOKUP($A164,TES!$C$3:$AN$166, 27, FALSE)</f>
        <v>0.191389</v>
      </c>
      <c r="L164">
        <f>VLOOKUP($B164,IMD!$B$2:$F$166, 5, FALSE)</f>
        <v>5</v>
      </c>
      <c r="M164">
        <f>VLOOKUP($B164,IMD!$B$2:$F$166, 4, FALSE)</f>
        <v>15338</v>
      </c>
      <c r="N164" s="9">
        <f>VLOOKUP($A164,TES!$C$3:$AN$166, 28, FALSE)</f>
        <v>0.55972699999999997</v>
      </c>
      <c r="O164" s="9">
        <f>100*(VLOOKUP($A164,TES!$C$3:$AN$166, 33, FALSE))</f>
        <v>2.1121999999999996</v>
      </c>
      <c r="P164" s="51">
        <f t="shared" si="38"/>
        <v>2.1188226773755203E-2</v>
      </c>
      <c r="Q164" s="9">
        <f t="shared" si="45"/>
        <v>0.31905659484318027</v>
      </c>
      <c r="R164" s="9">
        <f t="shared" si="46"/>
        <v>0.20618725685192141</v>
      </c>
      <c r="S164" s="9">
        <f t="shared" si="47"/>
        <v>0.67120558548918918</v>
      </c>
      <c r="T164" s="9">
        <f t="shared" si="39"/>
        <v>0.43912591050988553</v>
      </c>
      <c r="U164" s="9">
        <f t="shared" si="40"/>
        <v>0</v>
      </c>
      <c r="V164" s="9">
        <f t="shared" si="41"/>
        <v>0.52328852766489531</v>
      </c>
      <c r="W164" s="9">
        <f t="shared" si="42"/>
        <v>0.46735738493324969</v>
      </c>
      <c r="X164" s="9">
        <f t="shared" si="43"/>
        <v>5.1395867089670436E-2</v>
      </c>
      <c r="Y164" s="10" cm="1">
        <f t="array" ref="Y164">(0.1+(1-0.1)*(SUM(P164:X164/9)))*100</f>
        <v>36.988053541557477</v>
      </c>
      <c r="Z164" s="4" t="str">
        <f t="shared" si="48"/>
        <v>Low</v>
      </c>
    </row>
    <row r="165" spans="1:26" x14ac:dyDescent="0.35">
      <c r="A165" t="s">
        <v>411</v>
      </c>
      <c r="B165" t="s">
        <v>412</v>
      </c>
      <c r="C165" t="str">
        <f>VLOOKUP(B165,'LSOA_Ward lookup'!B$2:J$400, 4, FALSE)</f>
        <v>St Peter and the Waterfront</v>
      </c>
      <c r="D165">
        <f>VLOOKUP(B165,'Social Statistics'!D$2:BV$166, 8, FALSE)</f>
        <v>1214</v>
      </c>
      <c r="E165" s="52">
        <v>96.348012889366274</v>
      </c>
      <c r="F165" s="47">
        <f>VLOOKUP(B165,'AGS provision'!$B$2:$H$167, 7, FALSE)</f>
        <v>46.173832883031302</v>
      </c>
      <c r="G165" s="3">
        <v>46.108349892269736</v>
      </c>
      <c r="H165" s="52">
        <f>VLOOKUP(B165,'Manmade surfaces'!$J$3:$M$167, 4, FALSE)</f>
        <v>51.981956478214805</v>
      </c>
      <c r="I165" s="9">
        <f>100*(VLOOKUP($A165,TES!$C$3:$AN$166, 11, FALSE))</f>
        <v>8.2949000000000002</v>
      </c>
      <c r="J165" s="9">
        <f>VLOOKUP($A165,TES!$C$3:$AN$166, 23, FALSE)</f>
        <v>-5.09</v>
      </c>
      <c r="K165" s="9">
        <f>VLOOKUP($A165,TES!$C$3:$AN$166, 27, FALSE)</f>
        <v>0.20815600000000001</v>
      </c>
      <c r="L165">
        <f>VLOOKUP($B165,IMD!$B$2:$F$166, 5, FALSE)</f>
        <v>3</v>
      </c>
      <c r="M165">
        <f>VLOOKUP($B165,IMD!$B$2:$F$166, 4, FALSE)</f>
        <v>8821</v>
      </c>
      <c r="N165" s="9">
        <f>VLOOKUP($A165,TES!$C$3:$AN$166, 28, FALSE)</f>
        <v>0.46043200000000001</v>
      </c>
      <c r="O165" s="9">
        <f>100*(VLOOKUP($A165,TES!$C$3:$AN$166, 33, FALSE))</f>
        <v>8.9859999999999989</v>
      </c>
      <c r="P165" s="51">
        <f t="shared" si="38"/>
        <v>0</v>
      </c>
      <c r="Q165" s="9">
        <f t="shared" si="45"/>
        <v>0.53891650107730271</v>
      </c>
      <c r="R165" s="9">
        <f t="shared" si="46"/>
        <v>0.5290659872714828</v>
      </c>
      <c r="S165" s="9">
        <f t="shared" si="47"/>
        <v>0.89964385567088767</v>
      </c>
      <c r="T165" s="9">
        <f t="shared" si="39"/>
        <v>0</v>
      </c>
      <c r="U165" s="9">
        <f t="shared" si="40"/>
        <v>6.7456278338114198E-2</v>
      </c>
      <c r="V165" s="9">
        <f t="shared" si="41"/>
        <v>0.72700844013754296</v>
      </c>
      <c r="W165" s="9">
        <f t="shared" si="42"/>
        <v>0.37076804550919634</v>
      </c>
      <c r="X165" s="9">
        <f t="shared" si="43"/>
        <v>0.36337477136464108</v>
      </c>
      <c r="Y165" s="10" cm="1">
        <f t="array" ref="Y165">(0.1+(1-0.1)*(SUM(P165:X165/9)))*100</f>
        <v>44.962338793691679</v>
      </c>
      <c r="Z165" s="4" t="str">
        <f t="shared" si="48"/>
        <v>Low</v>
      </c>
    </row>
  </sheetData>
  <autoFilter ref="A1:AA165" xr:uid="{0017EF78-2738-4C71-A02F-FFA5CBDC6617}"/>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3DE4B-7996-49AF-A3F7-E88ACF3515E2}">
  <dimension ref="A1:B165"/>
  <sheetViews>
    <sheetView workbookViewId="0">
      <selection activeCell="D8" sqref="D8"/>
    </sheetView>
  </sheetViews>
  <sheetFormatPr defaultRowHeight="14.5" x14ac:dyDescent="0.35"/>
  <cols>
    <col min="1" max="1" width="10" bestFit="1" customWidth="1"/>
    <col min="2" max="2" width="14.453125" bestFit="1" customWidth="1"/>
  </cols>
  <sheetData>
    <row r="1" spans="1:2" x14ac:dyDescent="0.35">
      <c r="A1" s="48" t="s">
        <v>39</v>
      </c>
      <c r="B1" s="48" t="s">
        <v>413</v>
      </c>
    </row>
    <row r="2" spans="1:2" x14ac:dyDescent="0.35">
      <c r="A2" t="s">
        <v>353</v>
      </c>
      <c r="B2" t="s">
        <v>354</v>
      </c>
    </row>
    <row r="3" spans="1:2" x14ac:dyDescent="0.35">
      <c r="A3" t="s">
        <v>121</v>
      </c>
      <c r="B3" t="s">
        <v>122</v>
      </c>
    </row>
    <row r="4" spans="1:2" x14ac:dyDescent="0.35">
      <c r="A4" t="s">
        <v>365</v>
      </c>
      <c r="B4" t="s">
        <v>366</v>
      </c>
    </row>
    <row r="5" spans="1:2" x14ac:dyDescent="0.35">
      <c r="A5" t="s">
        <v>123</v>
      </c>
      <c r="B5" t="s">
        <v>124</v>
      </c>
    </row>
    <row r="6" spans="1:2" x14ac:dyDescent="0.35">
      <c r="A6" t="s">
        <v>151</v>
      </c>
      <c r="B6" t="s">
        <v>152</v>
      </c>
    </row>
    <row r="7" spans="1:2" x14ac:dyDescent="0.35">
      <c r="A7" t="s">
        <v>391</v>
      </c>
      <c r="B7" t="s">
        <v>392</v>
      </c>
    </row>
    <row r="8" spans="1:2" x14ac:dyDescent="0.35">
      <c r="A8" t="s">
        <v>357</v>
      </c>
      <c r="B8" t="s">
        <v>358</v>
      </c>
    </row>
    <row r="9" spans="1:2" x14ac:dyDescent="0.35">
      <c r="A9" t="s">
        <v>389</v>
      </c>
      <c r="B9" t="s">
        <v>390</v>
      </c>
    </row>
    <row r="10" spans="1:2" x14ac:dyDescent="0.35">
      <c r="A10" t="s">
        <v>138</v>
      </c>
      <c r="B10" t="s">
        <v>139</v>
      </c>
    </row>
    <row r="11" spans="1:2" x14ac:dyDescent="0.35">
      <c r="A11" t="s">
        <v>333</v>
      </c>
      <c r="B11" t="s">
        <v>334</v>
      </c>
    </row>
    <row r="12" spans="1:2" x14ac:dyDescent="0.35">
      <c r="A12" t="s">
        <v>209</v>
      </c>
      <c r="B12" t="s">
        <v>210</v>
      </c>
    </row>
    <row r="13" spans="1:2" x14ac:dyDescent="0.35">
      <c r="A13" t="s">
        <v>305</v>
      </c>
      <c r="B13" t="s">
        <v>306</v>
      </c>
    </row>
    <row r="14" spans="1:2" x14ac:dyDescent="0.35">
      <c r="A14" t="s">
        <v>173</v>
      </c>
      <c r="B14" t="s">
        <v>174</v>
      </c>
    </row>
    <row r="15" spans="1:2" x14ac:dyDescent="0.35">
      <c r="A15" t="s">
        <v>95</v>
      </c>
      <c r="B15" t="s">
        <v>96</v>
      </c>
    </row>
    <row r="16" spans="1:2" x14ac:dyDescent="0.35">
      <c r="A16" t="s">
        <v>331</v>
      </c>
      <c r="B16" t="s">
        <v>332</v>
      </c>
    </row>
    <row r="17" spans="1:2" x14ac:dyDescent="0.35">
      <c r="A17" t="s">
        <v>351</v>
      </c>
      <c r="B17" t="s">
        <v>352</v>
      </c>
    </row>
    <row r="18" spans="1:2" x14ac:dyDescent="0.35">
      <c r="A18" t="s">
        <v>283</v>
      </c>
      <c r="B18" t="s">
        <v>284</v>
      </c>
    </row>
    <row r="19" spans="1:2" x14ac:dyDescent="0.35">
      <c r="A19" t="s">
        <v>225</v>
      </c>
      <c r="B19" t="s">
        <v>226</v>
      </c>
    </row>
    <row r="20" spans="1:2" x14ac:dyDescent="0.35">
      <c r="A20" t="s">
        <v>219</v>
      </c>
      <c r="B20" t="s">
        <v>220</v>
      </c>
    </row>
    <row r="21" spans="1:2" x14ac:dyDescent="0.35">
      <c r="A21" t="s">
        <v>329</v>
      </c>
      <c r="B21" t="s">
        <v>330</v>
      </c>
    </row>
    <row r="22" spans="1:2" x14ac:dyDescent="0.35">
      <c r="A22" t="s">
        <v>118</v>
      </c>
      <c r="B22" t="s">
        <v>119</v>
      </c>
    </row>
    <row r="23" spans="1:2" x14ac:dyDescent="0.35">
      <c r="A23" t="s">
        <v>367</v>
      </c>
      <c r="B23" t="s">
        <v>368</v>
      </c>
    </row>
    <row r="24" spans="1:2" x14ac:dyDescent="0.35">
      <c r="A24" t="s">
        <v>189</v>
      </c>
      <c r="B24" t="s">
        <v>190</v>
      </c>
    </row>
    <row r="25" spans="1:2" x14ac:dyDescent="0.35">
      <c r="A25" t="s">
        <v>339</v>
      </c>
      <c r="B25" t="s">
        <v>340</v>
      </c>
    </row>
    <row r="26" spans="1:2" x14ac:dyDescent="0.35">
      <c r="A26" t="s">
        <v>201</v>
      </c>
      <c r="B26" t="s">
        <v>202</v>
      </c>
    </row>
    <row r="27" spans="1:2" x14ac:dyDescent="0.35">
      <c r="A27" t="s">
        <v>347</v>
      </c>
      <c r="B27" t="s">
        <v>348</v>
      </c>
    </row>
    <row r="28" spans="1:2" x14ac:dyDescent="0.35">
      <c r="A28" t="s">
        <v>299</v>
      </c>
      <c r="B28" t="s">
        <v>300</v>
      </c>
    </row>
    <row r="29" spans="1:2" x14ac:dyDescent="0.35">
      <c r="A29" t="s">
        <v>193</v>
      </c>
      <c r="B29" t="s">
        <v>194</v>
      </c>
    </row>
    <row r="30" spans="1:2" x14ac:dyDescent="0.35">
      <c r="A30" t="s">
        <v>231</v>
      </c>
      <c r="B30" t="s">
        <v>232</v>
      </c>
    </row>
    <row r="31" spans="1:2" x14ac:dyDescent="0.35">
      <c r="A31" t="s">
        <v>297</v>
      </c>
      <c r="B31" t="s">
        <v>298</v>
      </c>
    </row>
    <row r="32" spans="1:2" x14ac:dyDescent="0.35">
      <c r="A32" t="s">
        <v>273</v>
      </c>
      <c r="B32" t="s">
        <v>274</v>
      </c>
    </row>
    <row r="33" spans="1:2" x14ac:dyDescent="0.35">
      <c r="A33" t="s">
        <v>227</v>
      </c>
      <c r="B33" t="s">
        <v>228</v>
      </c>
    </row>
    <row r="34" spans="1:2" x14ac:dyDescent="0.35">
      <c r="A34" t="s">
        <v>349</v>
      </c>
      <c r="B34" t="s">
        <v>350</v>
      </c>
    </row>
    <row r="35" spans="1:2" x14ac:dyDescent="0.35">
      <c r="A35" t="s">
        <v>154</v>
      </c>
      <c r="B35" t="s">
        <v>155</v>
      </c>
    </row>
    <row r="36" spans="1:2" x14ac:dyDescent="0.35">
      <c r="A36" t="s">
        <v>156</v>
      </c>
      <c r="B36" t="s">
        <v>157</v>
      </c>
    </row>
    <row r="37" spans="1:2" x14ac:dyDescent="0.35">
      <c r="A37" t="s">
        <v>74</v>
      </c>
      <c r="B37" t="s">
        <v>75</v>
      </c>
    </row>
    <row r="38" spans="1:2" x14ac:dyDescent="0.35">
      <c r="A38" t="s">
        <v>335</v>
      </c>
      <c r="B38" t="s">
        <v>336</v>
      </c>
    </row>
    <row r="39" spans="1:2" x14ac:dyDescent="0.35">
      <c r="A39" t="s">
        <v>128</v>
      </c>
      <c r="B39" t="s">
        <v>129</v>
      </c>
    </row>
    <row r="40" spans="1:2" x14ac:dyDescent="0.35">
      <c r="A40" t="s">
        <v>167</v>
      </c>
      <c r="B40" t="s">
        <v>168</v>
      </c>
    </row>
    <row r="41" spans="1:2" x14ac:dyDescent="0.35">
      <c r="A41" t="s">
        <v>77</v>
      </c>
      <c r="B41" t="s">
        <v>78</v>
      </c>
    </row>
    <row r="42" spans="1:2" x14ac:dyDescent="0.35">
      <c r="A42" t="s">
        <v>65</v>
      </c>
      <c r="B42" t="s">
        <v>66</v>
      </c>
    </row>
    <row r="43" spans="1:2" x14ac:dyDescent="0.35">
      <c r="A43" t="s">
        <v>235</v>
      </c>
      <c r="B43" t="s">
        <v>236</v>
      </c>
    </row>
    <row r="44" spans="1:2" x14ac:dyDescent="0.35">
      <c r="A44" t="s">
        <v>195</v>
      </c>
      <c r="B44" t="s">
        <v>196</v>
      </c>
    </row>
    <row r="45" spans="1:2" x14ac:dyDescent="0.35">
      <c r="A45" t="s">
        <v>98</v>
      </c>
      <c r="B45" t="s">
        <v>99</v>
      </c>
    </row>
    <row r="46" spans="1:2" x14ac:dyDescent="0.35">
      <c r="A46" t="s">
        <v>263</v>
      </c>
      <c r="B46" t="s">
        <v>264</v>
      </c>
    </row>
    <row r="47" spans="1:2" x14ac:dyDescent="0.35">
      <c r="A47" t="s">
        <v>108</v>
      </c>
      <c r="B47" t="s">
        <v>109</v>
      </c>
    </row>
    <row r="48" spans="1:2" x14ac:dyDescent="0.35">
      <c r="A48" t="s">
        <v>145</v>
      </c>
      <c r="B48" t="s">
        <v>146</v>
      </c>
    </row>
    <row r="49" spans="1:2" x14ac:dyDescent="0.35">
      <c r="A49" t="s">
        <v>257</v>
      </c>
      <c r="B49" t="s">
        <v>258</v>
      </c>
    </row>
    <row r="50" spans="1:2" x14ac:dyDescent="0.35">
      <c r="A50" t="s">
        <v>213</v>
      </c>
      <c r="B50" t="s">
        <v>214</v>
      </c>
    </row>
    <row r="51" spans="1:2" x14ac:dyDescent="0.35">
      <c r="A51" t="s">
        <v>182</v>
      </c>
      <c r="B51" t="s">
        <v>183</v>
      </c>
    </row>
    <row r="52" spans="1:2" x14ac:dyDescent="0.35">
      <c r="A52" t="s">
        <v>229</v>
      </c>
      <c r="B52" t="s">
        <v>230</v>
      </c>
    </row>
    <row r="53" spans="1:2" x14ac:dyDescent="0.35">
      <c r="A53" t="s">
        <v>211</v>
      </c>
      <c r="B53" t="s">
        <v>212</v>
      </c>
    </row>
    <row r="54" spans="1:2" x14ac:dyDescent="0.35">
      <c r="A54" t="s">
        <v>313</v>
      </c>
      <c r="B54" t="s">
        <v>314</v>
      </c>
    </row>
    <row r="55" spans="1:2" x14ac:dyDescent="0.35">
      <c r="A55" t="s">
        <v>175</v>
      </c>
      <c r="B55" t="s">
        <v>176</v>
      </c>
    </row>
    <row r="56" spans="1:2" x14ac:dyDescent="0.35">
      <c r="A56" t="s">
        <v>84</v>
      </c>
      <c r="B56" t="s">
        <v>85</v>
      </c>
    </row>
    <row r="57" spans="1:2" x14ac:dyDescent="0.35">
      <c r="A57" t="s">
        <v>204</v>
      </c>
      <c r="B57" t="s">
        <v>205</v>
      </c>
    </row>
    <row r="58" spans="1:2" x14ac:dyDescent="0.35">
      <c r="A58" t="s">
        <v>221</v>
      </c>
      <c r="B58" t="s">
        <v>222</v>
      </c>
    </row>
    <row r="59" spans="1:2" x14ac:dyDescent="0.35">
      <c r="A59" t="s">
        <v>93</v>
      </c>
      <c r="B59" t="s">
        <v>94</v>
      </c>
    </row>
    <row r="60" spans="1:2" x14ac:dyDescent="0.35">
      <c r="A60" t="s">
        <v>116</v>
      </c>
      <c r="B60" t="s">
        <v>117</v>
      </c>
    </row>
    <row r="61" spans="1:2" x14ac:dyDescent="0.35">
      <c r="A61" t="s">
        <v>100</v>
      </c>
      <c r="B61" t="s">
        <v>101</v>
      </c>
    </row>
    <row r="62" spans="1:2" x14ac:dyDescent="0.35">
      <c r="A62" t="s">
        <v>381</v>
      </c>
      <c r="B62" t="s">
        <v>382</v>
      </c>
    </row>
    <row r="63" spans="1:2" x14ac:dyDescent="0.35">
      <c r="A63" t="s">
        <v>136</v>
      </c>
      <c r="B63" t="s">
        <v>137</v>
      </c>
    </row>
    <row r="64" spans="1:2" x14ac:dyDescent="0.35">
      <c r="A64" t="s">
        <v>161</v>
      </c>
      <c r="B64" t="s">
        <v>162</v>
      </c>
    </row>
    <row r="65" spans="1:2" x14ac:dyDescent="0.35">
      <c r="A65" t="s">
        <v>247</v>
      </c>
      <c r="B65" t="s">
        <v>248</v>
      </c>
    </row>
    <row r="66" spans="1:2" x14ac:dyDescent="0.35">
      <c r="A66" t="s">
        <v>239</v>
      </c>
      <c r="B66" t="s">
        <v>240</v>
      </c>
    </row>
    <row r="67" spans="1:2" x14ac:dyDescent="0.35">
      <c r="A67" t="s">
        <v>373</v>
      </c>
      <c r="B67" t="s">
        <v>374</v>
      </c>
    </row>
    <row r="68" spans="1:2" x14ac:dyDescent="0.35">
      <c r="A68" t="s">
        <v>375</v>
      </c>
      <c r="B68" t="s">
        <v>376</v>
      </c>
    </row>
    <row r="69" spans="1:2" x14ac:dyDescent="0.35">
      <c r="A69" t="s">
        <v>271</v>
      </c>
      <c r="B69" t="s">
        <v>272</v>
      </c>
    </row>
    <row r="70" spans="1:2" x14ac:dyDescent="0.35">
      <c r="A70" t="s">
        <v>217</v>
      </c>
      <c r="B70" t="s">
        <v>218</v>
      </c>
    </row>
    <row r="71" spans="1:2" x14ac:dyDescent="0.35">
      <c r="A71" t="s">
        <v>112</v>
      </c>
      <c r="B71" t="s">
        <v>113</v>
      </c>
    </row>
    <row r="72" spans="1:2" x14ac:dyDescent="0.35">
      <c r="A72" t="s">
        <v>79</v>
      </c>
      <c r="B72" t="s">
        <v>80</v>
      </c>
    </row>
    <row r="73" spans="1:2" x14ac:dyDescent="0.35">
      <c r="A73" t="s">
        <v>279</v>
      </c>
      <c r="B73" t="s">
        <v>280</v>
      </c>
    </row>
    <row r="74" spans="1:2" x14ac:dyDescent="0.35">
      <c r="A74" t="s">
        <v>241</v>
      </c>
      <c r="B74" t="s">
        <v>242</v>
      </c>
    </row>
    <row r="75" spans="1:2" x14ac:dyDescent="0.35">
      <c r="A75" t="s">
        <v>233</v>
      </c>
      <c r="B75" t="s">
        <v>234</v>
      </c>
    </row>
    <row r="76" spans="1:2" x14ac:dyDescent="0.35">
      <c r="A76" t="s">
        <v>68</v>
      </c>
      <c r="B76" t="s">
        <v>69</v>
      </c>
    </row>
    <row r="77" spans="1:2" x14ac:dyDescent="0.35">
      <c r="A77" t="s">
        <v>251</v>
      </c>
      <c r="B77" t="s">
        <v>252</v>
      </c>
    </row>
    <row r="78" spans="1:2" x14ac:dyDescent="0.35">
      <c r="A78" t="s">
        <v>259</v>
      </c>
      <c r="B78" t="s">
        <v>260</v>
      </c>
    </row>
    <row r="79" spans="1:2" x14ac:dyDescent="0.35">
      <c r="A79" t="s">
        <v>285</v>
      </c>
      <c r="B79" t="s">
        <v>286</v>
      </c>
    </row>
    <row r="80" spans="1:2" x14ac:dyDescent="0.35">
      <c r="A80" t="s">
        <v>130</v>
      </c>
      <c r="B80" t="s">
        <v>131</v>
      </c>
    </row>
    <row r="81" spans="1:2" x14ac:dyDescent="0.35">
      <c r="A81" t="s">
        <v>303</v>
      </c>
      <c r="B81" t="s">
        <v>304</v>
      </c>
    </row>
    <row r="82" spans="1:2" x14ac:dyDescent="0.35">
      <c r="A82" t="s">
        <v>395</v>
      </c>
      <c r="B82" t="s">
        <v>396</v>
      </c>
    </row>
    <row r="83" spans="1:2" x14ac:dyDescent="0.35">
      <c r="A83" t="s">
        <v>269</v>
      </c>
      <c r="B83" t="s">
        <v>270</v>
      </c>
    </row>
    <row r="84" spans="1:2" x14ac:dyDescent="0.35">
      <c r="A84" t="s">
        <v>377</v>
      </c>
      <c r="B84" t="s">
        <v>378</v>
      </c>
    </row>
    <row r="85" spans="1:2" x14ac:dyDescent="0.35">
      <c r="A85" t="s">
        <v>371</v>
      </c>
      <c r="B85" t="s">
        <v>372</v>
      </c>
    </row>
    <row r="86" spans="1:2" x14ac:dyDescent="0.35">
      <c r="A86" t="s">
        <v>309</v>
      </c>
      <c r="B86" t="s">
        <v>310</v>
      </c>
    </row>
    <row r="87" spans="1:2" x14ac:dyDescent="0.35">
      <c r="A87" t="s">
        <v>140</v>
      </c>
      <c r="B87" t="s">
        <v>141</v>
      </c>
    </row>
    <row r="88" spans="1:2" x14ac:dyDescent="0.35">
      <c r="A88" t="s">
        <v>169</v>
      </c>
      <c r="B88" t="s">
        <v>170</v>
      </c>
    </row>
    <row r="89" spans="1:2" x14ac:dyDescent="0.35">
      <c r="A89" t="s">
        <v>293</v>
      </c>
      <c r="B89" t="s">
        <v>294</v>
      </c>
    </row>
    <row r="90" spans="1:2" x14ac:dyDescent="0.35">
      <c r="A90" t="s">
        <v>265</v>
      </c>
      <c r="B90" t="s">
        <v>266</v>
      </c>
    </row>
    <row r="91" spans="1:2" x14ac:dyDescent="0.35">
      <c r="A91" t="s">
        <v>281</v>
      </c>
      <c r="B91" t="s">
        <v>282</v>
      </c>
    </row>
    <row r="92" spans="1:2" x14ac:dyDescent="0.35">
      <c r="A92" t="s">
        <v>261</v>
      </c>
      <c r="B92" t="s">
        <v>262</v>
      </c>
    </row>
    <row r="93" spans="1:2" x14ac:dyDescent="0.35">
      <c r="A93" t="s">
        <v>149</v>
      </c>
      <c r="B93" t="s">
        <v>150</v>
      </c>
    </row>
    <row r="94" spans="1:2" x14ac:dyDescent="0.35">
      <c r="A94" t="s">
        <v>91</v>
      </c>
      <c r="B94" t="s">
        <v>92</v>
      </c>
    </row>
    <row r="95" spans="1:2" x14ac:dyDescent="0.35">
      <c r="A95" t="s">
        <v>289</v>
      </c>
      <c r="B95" t="s">
        <v>290</v>
      </c>
    </row>
    <row r="96" spans="1:2" x14ac:dyDescent="0.35">
      <c r="A96" t="s">
        <v>321</v>
      </c>
      <c r="B96" t="s">
        <v>322</v>
      </c>
    </row>
    <row r="97" spans="1:2" x14ac:dyDescent="0.35">
      <c r="A97" t="s">
        <v>363</v>
      </c>
      <c r="B97" t="s">
        <v>364</v>
      </c>
    </row>
    <row r="98" spans="1:2" x14ac:dyDescent="0.35">
      <c r="A98" t="s">
        <v>317</v>
      </c>
      <c r="B98" t="s">
        <v>318</v>
      </c>
    </row>
    <row r="99" spans="1:2" x14ac:dyDescent="0.35">
      <c r="A99" t="s">
        <v>385</v>
      </c>
      <c r="B99" t="s">
        <v>386</v>
      </c>
    </row>
    <row r="100" spans="1:2" x14ac:dyDescent="0.35">
      <c r="A100" t="s">
        <v>165</v>
      </c>
      <c r="B100" t="s">
        <v>166</v>
      </c>
    </row>
    <row r="101" spans="1:2" x14ac:dyDescent="0.35">
      <c r="A101" t="s">
        <v>323</v>
      </c>
      <c r="B101" t="s">
        <v>324</v>
      </c>
    </row>
    <row r="102" spans="1:2" x14ac:dyDescent="0.35">
      <c r="A102" t="s">
        <v>325</v>
      </c>
      <c r="B102" t="s">
        <v>326</v>
      </c>
    </row>
    <row r="103" spans="1:2" x14ac:dyDescent="0.35">
      <c r="A103" t="s">
        <v>158</v>
      </c>
      <c r="B103" t="s">
        <v>159</v>
      </c>
    </row>
    <row r="104" spans="1:2" x14ac:dyDescent="0.35">
      <c r="A104" t="s">
        <v>267</v>
      </c>
      <c r="B104" t="s">
        <v>268</v>
      </c>
    </row>
    <row r="105" spans="1:2" x14ac:dyDescent="0.35">
      <c r="A105" t="s">
        <v>361</v>
      </c>
      <c r="B105" t="s">
        <v>362</v>
      </c>
    </row>
    <row r="106" spans="1:2" x14ac:dyDescent="0.35">
      <c r="A106" t="s">
        <v>163</v>
      </c>
      <c r="B106" t="s">
        <v>164</v>
      </c>
    </row>
    <row r="107" spans="1:2" x14ac:dyDescent="0.35">
      <c r="A107" t="s">
        <v>393</v>
      </c>
      <c r="B107" t="s">
        <v>394</v>
      </c>
    </row>
    <row r="108" spans="1:2" x14ac:dyDescent="0.35">
      <c r="A108" t="s">
        <v>291</v>
      </c>
      <c r="B108" t="s">
        <v>292</v>
      </c>
    </row>
    <row r="109" spans="1:2" x14ac:dyDescent="0.35">
      <c r="A109" t="s">
        <v>337</v>
      </c>
      <c r="B109" t="s">
        <v>338</v>
      </c>
    </row>
    <row r="110" spans="1:2" x14ac:dyDescent="0.35">
      <c r="A110" t="s">
        <v>186</v>
      </c>
      <c r="B110" t="s">
        <v>187</v>
      </c>
    </row>
    <row r="111" spans="1:2" x14ac:dyDescent="0.35">
      <c r="A111" t="s">
        <v>184</v>
      </c>
      <c r="B111" t="s">
        <v>185</v>
      </c>
    </row>
    <row r="112" spans="1:2" x14ac:dyDescent="0.35">
      <c r="A112" t="s">
        <v>82</v>
      </c>
      <c r="B112" t="s">
        <v>83</v>
      </c>
    </row>
    <row r="113" spans="1:2" x14ac:dyDescent="0.35">
      <c r="A113" t="s">
        <v>191</v>
      </c>
      <c r="B113" t="s">
        <v>192</v>
      </c>
    </row>
    <row r="114" spans="1:2" x14ac:dyDescent="0.35">
      <c r="A114" t="s">
        <v>71</v>
      </c>
      <c r="B114" t="s">
        <v>72</v>
      </c>
    </row>
    <row r="115" spans="1:2" x14ac:dyDescent="0.35">
      <c r="A115" t="s">
        <v>223</v>
      </c>
      <c r="B115" t="s">
        <v>224</v>
      </c>
    </row>
    <row r="116" spans="1:2" x14ac:dyDescent="0.35">
      <c r="A116" t="s">
        <v>407</v>
      </c>
      <c r="B116" t="s">
        <v>408</v>
      </c>
    </row>
    <row r="117" spans="1:2" x14ac:dyDescent="0.35">
      <c r="A117" t="s">
        <v>311</v>
      </c>
      <c r="B117" t="s">
        <v>312</v>
      </c>
    </row>
    <row r="118" spans="1:2" x14ac:dyDescent="0.35">
      <c r="A118" t="s">
        <v>341</v>
      </c>
      <c r="B118" t="s">
        <v>342</v>
      </c>
    </row>
    <row r="119" spans="1:2" x14ac:dyDescent="0.35">
      <c r="A119" t="s">
        <v>125</v>
      </c>
      <c r="B119" t="s">
        <v>126</v>
      </c>
    </row>
    <row r="120" spans="1:2" x14ac:dyDescent="0.35">
      <c r="A120" t="s">
        <v>237</v>
      </c>
      <c r="B120" t="s">
        <v>238</v>
      </c>
    </row>
    <row r="121" spans="1:2" x14ac:dyDescent="0.35">
      <c r="A121" t="s">
        <v>243</v>
      </c>
      <c r="B121" t="s">
        <v>244</v>
      </c>
    </row>
    <row r="122" spans="1:2" x14ac:dyDescent="0.35">
      <c r="A122" t="s">
        <v>206</v>
      </c>
      <c r="B122" t="s">
        <v>207</v>
      </c>
    </row>
    <row r="123" spans="1:2" x14ac:dyDescent="0.35">
      <c r="A123" t="s">
        <v>345</v>
      </c>
      <c r="B123" t="s">
        <v>346</v>
      </c>
    </row>
    <row r="124" spans="1:2" x14ac:dyDescent="0.35">
      <c r="A124" t="s">
        <v>379</v>
      </c>
      <c r="B124" t="s">
        <v>380</v>
      </c>
    </row>
    <row r="125" spans="1:2" x14ac:dyDescent="0.35">
      <c r="A125" t="s">
        <v>179</v>
      </c>
      <c r="B125" t="s">
        <v>180</v>
      </c>
    </row>
    <row r="126" spans="1:2" x14ac:dyDescent="0.35">
      <c r="A126" t="s">
        <v>401</v>
      </c>
      <c r="B126" t="s">
        <v>402</v>
      </c>
    </row>
    <row r="127" spans="1:2" x14ac:dyDescent="0.35">
      <c r="A127" t="s">
        <v>319</v>
      </c>
      <c r="B127" t="s">
        <v>320</v>
      </c>
    </row>
    <row r="128" spans="1:2" x14ac:dyDescent="0.35">
      <c r="A128" t="s">
        <v>397</v>
      </c>
      <c r="B128" t="s">
        <v>398</v>
      </c>
    </row>
    <row r="129" spans="1:2" x14ac:dyDescent="0.35">
      <c r="A129" t="s">
        <v>197</v>
      </c>
      <c r="B129" t="s">
        <v>198</v>
      </c>
    </row>
    <row r="130" spans="1:2" x14ac:dyDescent="0.35">
      <c r="A130" t="s">
        <v>355</v>
      </c>
      <c r="B130" t="s">
        <v>356</v>
      </c>
    </row>
    <row r="131" spans="1:2" x14ac:dyDescent="0.35">
      <c r="A131" t="s">
        <v>199</v>
      </c>
      <c r="B131" t="s">
        <v>200</v>
      </c>
    </row>
    <row r="132" spans="1:2" x14ac:dyDescent="0.35">
      <c r="A132" t="s">
        <v>177</v>
      </c>
      <c r="B132" t="s">
        <v>178</v>
      </c>
    </row>
    <row r="133" spans="1:2" x14ac:dyDescent="0.35">
      <c r="A133" t="s">
        <v>405</v>
      </c>
      <c r="B133" t="s">
        <v>406</v>
      </c>
    </row>
    <row r="134" spans="1:2" x14ac:dyDescent="0.35">
      <c r="A134" t="s">
        <v>369</v>
      </c>
      <c r="B134" t="s">
        <v>370</v>
      </c>
    </row>
    <row r="135" spans="1:2" x14ac:dyDescent="0.35">
      <c r="A135" t="s">
        <v>295</v>
      </c>
      <c r="B135" t="s">
        <v>296</v>
      </c>
    </row>
    <row r="136" spans="1:2" x14ac:dyDescent="0.35">
      <c r="A136" t="s">
        <v>245</v>
      </c>
      <c r="B136" t="s">
        <v>246</v>
      </c>
    </row>
    <row r="137" spans="1:2" x14ac:dyDescent="0.35">
      <c r="A137" t="s">
        <v>383</v>
      </c>
      <c r="B137" t="s">
        <v>384</v>
      </c>
    </row>
    <row r="138" spans="1:2" x14ac:dyDescent="0.35">
      <c r="A138" t="s">
        <v>253</v>
      </c>
      <c r="B138" t="s">
        <v>254</v>
      </c>
    </row>
    <row r="139" spans="1:2" x14ac:dyDescent="0.35">
      <c r="A139" t="s">
        <v>301</v>
      </c>
      <c r="B139" t="s">
        <v>302</v>
      </c>
    </row>
    <row r="140" spans="1:2" x14ac:dyDescent="0.35">
      <c r="A140" t="s">
        <v>275</v>
      </c>
      <c r="B140" t="s">
        <v>276</v>
      </c>
    </row>
    <row r="141" spans="1:2" x14ac:dyDescent="0.35">
      <c r="A141" t="s">
        <v>106</v>
      </c>
      <c r="B141" t="s">
        <v>107</v>
      </c>
    </row>
    <row r="142" spans="1:2" x14ac:dyDescent="0.35">
      <c r="A142" t="s">
        <v>143</v>
      </c>
      <c r="B142" t="s">
        <v>144</v>
      </c>
    </row>
    <row r="143" spans="1:2" x14ac:dyDescent="0.35">
      <c r="A143" t="s">
        <v>249</v>
      </c>
      <c r="B143" t="s">
        <v>250</v>
      </c>
    </row>
    <row r="144" spans="1:2" x14ac:dyDescent="0.35">
      <c r="A144" t="s">
        <v>103</v>
      </c>
      <c r="B144" t="s">
        <v>104</v>
      </c>
    </row>
    <row r="145" spans="1:2" x14ac:dyDescent="0.35">
      <c r="A145" t="s">
        <v>114</v>
      </c>
      <c r="B145" t="s">
        <v>115</v>
      </c>
    </row>
    <row r="146" spans="1:2" x14ac:dyDescent="0.35">
      <c r="A146" t="s">
        <v>307</v>
      </c>
      <c r="B146" t="s">
        <v>308</v>
      </c>
    </row>
    <row r="147" spans="1:2" x14ac:dyDescent="0.35">
      <c r="A147" t="s">
        <v>277</v>
      </c>
      <c r="B147" t="s">
        <v>278</v>
      </c>
    </row>
    <row r="148" spans="1:2" x14ac:dyDescent="0.35">
      <c r="A148" t="s">
        <v>215</v>
      </c>
      <c r="B148" t="s">
        <v>216</v>
      </c>
    </row>
    <row r="149" spans="1:2" x14ac:dyDescent="0.35">
      <c r="A149" t="s">
        <v>315</v>
      </c>
      <c r="B149" t="s">
        <v>316</v>
      </c>
    </row>
    <row r="150" spans="1:2" x14ac:dyDescent="0.35">
      <c r="A150" t="s">
        <v>327</v>
      </c>
      <c r="B150" t="s">
        <v>328</v>
      </c>
    </row>
    <row r="151" spans="1:2" x14ac:dyDescent="0.35">
      <c r="A151" t="s">
        <v>147</v>
      </c>
      <c r="B151" t="s">
        <v>148</v>
      </c>
    </row>
    <row r="152" spans="1:2" x14ac:dyDescent="0.35">
      <c r="A152" t="s">
        <v>287</v>
      </c>
      <c r="B152" t="s">
        <v>288</v>
      </c>
    </row>
    <row r="153" spans="1:2" x14ac:dyDescent="0.35">
      <c r="A153" t="s">
        <v>255</v>
      </c>
      <c r="B153" t="s">
        <v>256</v>
      </c>
    </row>
    <row r="154" spans="1:2" x14ac:dyDescent="0.35">
      <c r="A154" t="s">
        <v>409</v>
      </c>
      <c r="B154" t="s">
        <v>410</v>
      </c>
    </row>
    <row r="155" spans="1:2" x14ac:dyDescent="0.35">
      <c r="A155" t="s">
        <v>387</v>
      </c>
      <c r="B155" t="s">
        <v>388</v>
      </c>
    </row>
    <row r="156" spans="1:2" x14ac:dyDescent="0.35">
      <c r="A156" t="s">
        <v>171</v>
      </c>
      <c r="B156" t="s">
        <v>172</v>
      </c>
    </row>
    <row r="157" spans="1:2" x14ac:dyDescent="0.35">
      <c r="A157" t="s">
        <v>133</v>
      </c>
      <c r="B157" t="s">
        <v>134</v>
      </c>
    </row>
    <row r="158" spans="1:2" x14ac:dyDescent="0.35">
      <c r="A158" t="s">
        <v>399</v>
      </c>
      <c r="B158" t="s">
        <v>400</v>
      </c>
    </row>
    <row r="159" spans="1:2" x14ac:dyDescent="0.35">
      <c r="A159" t="s">
        <v>403</v>
      </c>
      <c r="B159" t="s">
        <v>404</v>
      </c>
    </row>
    <row r="160" spans="1:2" x14ac:dyDescent="0.35">
      <c r="A160" t="s">
        <v>343</v>
      </c>
      <c r="B160" t="s">
        <v>344</v>
      </c>
    </row>
    <row r="161" spans="1:2" x14ac:dyDescent="0.35">
      <c r="A161" t="s">
        <v>89</v>
      </c>
      <c r="B161" t="s">
        <v>90</v>
      </c>
    </row>
    <row r="162" spans="1:2" x14ac:dyDescent="0.35">
      <c r="A162" t="s">
        <v>86</v>
      </c>
      <c r="B162" t="s">
        <v>87</v>
      </c>
    </row>
    <row r="163" spans="1:2" x14ac:dyDescent="0.35">
      <c r="A163" t="s">
        <v>359</v>
      </c>
      <c r="B163" t="s">
        <v>360</v>
      </c>
    </row>
    <row r="164" spans="1:2" x14ac:dyDescent="0.35">
      <c r="A164" t="s">
        <v>411</v>
      </c>
      <c r="B164" t="s">
        <v>412</v>
      </c>
    </row>
    <row r="165" spans="1:2" x14ac:dyDescent="0.35">
      <c r="A165" t="s">
        <v>110</v>
      </c>
      <c r="B165" t="s">
        <v>111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254D2-0634-4B73-A455-5679DEB9C88E}">
  <dimension ref="A1:H872"/>
  <sheetViews>
    <sheetView workbookViewId="0">
      <selection activeCell="E13" sqref="E13"/>
    </sheetView>
  </sheetViews>
  <sheetFormatPr defaultColWidth="11.453125" defaultRowHeight="14.5" x14ac:dyDescent="0.35"/>
  <cols>
    <col min="1" max="6" width="20.54296875" customWidth="1"/>
  </cols>
  <sheetData>
    <row r="1" spans="1:8" ht="18" customHeight="1" x14ac:dyDescent="0.35">
      <c r="A1" s="59" t="s">
        <v>414</v>
      </c>
    </row>
    <row r="2" spans="1:8" ht="15.65" customHeight="1" x14ac:dyDescent="0.35">
      <c r="A2" s="37" t="s">
        <v>415</v>
      </c>
    </row>
    <row r="3" spans="1:8" ht="15.65" customHeight="1" x14ac:dyDescent="0.35">
      <c r="A3" s="37" t="s">
        <v>416</v>
      </c>
    </row>
    <row r="4" spans="1:8" ht="15.65" customHeight="1" x14ac:dyDescent="0.35">
      <c r="A4" s="37" t="s">
        <v>417</v>
      </c>
    </row>
    <row r="6" spans="1:8" ht="31" x14ac:dyDescent="0.35">
      <c r="A6" s="38" t="s">
        <v>418</v>
      </c>
      <c r="B6" s="38" t="s">
        <v>419</v>
      </c>
      <c r="C6" s="38" t="s">
        <v>420</v>
      </c>
      <c r="D6" s="38" t="s">
        <v>421</v>
      </c>
      <c r="E6" s="38" t="s">
        <v>422</v>
      </c>
      <c r="F6" s="38" t="s">
        <v>423</v>
      </c>
      <c r="G6" s="38" t="s">
        <v>424</v>
      </c>
      <c r="H6" s="60" t="s">
        <v>425</v>
      </c>
    </row>
    <row r="7" spans="1:8" ht="15.5" x14ac:dyDescent="0.35">
      <c r="A7" s="41" t="s">
        <v>427</v>
      </c>
      <c r="B7" s="41" t="s">
        <v>353</v>
      </c>
      <c r="C7" s="41" t="s">
        <v>428</v>
      </c>
      <c r="D7" s="41">
        <v>134</v>
      </c>
      <c r="E7" s="41">
        <v>92</v>
      </c>
      <c r="F7" s="41">
        <v>68.66</v>
      </c>
      <c r="G7" s="41" t="s">
        <v>426</v>
      </c>
      <c r="H7" s="42" t="str">
        <f>IF(ISNA(VLOOKUP(Table113[[#This Row],[LSOA21]],LSOA_list!A$2:A$350,1,0)),"No","Yes")</f>
        <v>Yes</v>
      </c>
    </row>
    <row r="8" spans="1:8" ht="15.5" x14ac:dyDescent="0.35">
      <c r="A8" s="41" t="s">
        <v>429</v>
      </c>
      <c r="B8" s="41" t="s">
        <v>353</v>
      </c>
      <c r="C8" s="41" t="s">
        <v>428</v>
      </c>
      <c r="D8" s="41">
        <v>135</v>
      </c>
      <c r="E8" s="41">
        <v>61</v>
      </c>
      <c r="F8" s="41">
        <v>45.19</v>
      </c>
      <c r="G8" s="41" t="s">
        <v>426</v>
      </c>
      <c r="H8" s="42" t="str">
        <f>IF(ISNA(VLOOKUP(Table113[[#This Row],[LSOA21]],LSOA_list!A$2:A$350,1,0)),"No","Yes")</f>
        <v>Yes</v>
      </c>
    </row>
    <row r="9" spans="1:8" ht="15.5" x14ac:dyDescent="0.35">
      <c r="A9" s="41" t="s">
        <v>430</v>
      </c>
      <c r="B9" s="41" t="s">
        <v>353</v>
      </c>
      <c r="C9" s="41" t="s">
        <v>428</v>
      </c>
      <c r="D9" s="41">
        <v>119</v>
      </c>
      <c r="E9" s="41">
        <v>72</v>
      </c>
      <c r="F9" s="41">
        <v>60.5</v>
      </c>
      <c r="G9" s="41" t="s">
        <v>426</v>
      </c>
      <c r="H9" s="42" t="str">
        <f>IF(ISNA(VLOOKUP(Table113[[#This Row],[LSOA21]],LSOA_list!A$2:A$350,1,0)),"No","Yes")</f>
        <v>Yes</v>
      </c>
    </row>
    <row r="10" spans="1:8" ht="15.5" x14ac:dyDescent="0.35">
      <c r="A10" s="41" t="s">
        <v>431</v>
      </c>
      <c r="B10" s="41" t="s">
        <v>353</v>
      </c>
      <c r="C10" s="41" t="s">
        <v>428</v>
      </c>
      <c r="D10" s="41">
        <v>156</v>
      </c>
      <c r="E10" s="41">
        <v>97</v>
      </c>
      <c r="F10" s="41">
        <v>62.18</v>
      </c>
      <c r="G10" s="41" t="s">
        <v>426</v>
      </c>
      <c r="H10" s="42" t="str">
        <f>IF(ISNA(VLOOKUP(Table113[[#This Row],[LSOA21]],LSOA_list!A$2:A$350,1,0)),"No","Yes")</f>
        <v>Yes</v>
      </c>
    </row>
    <row r="11" spans="1:8" ht="15.5" x14ac:dyDescent="0.35">
      <c r="A11" s="41" t="s">
        <v>432</v>
      </c>
      <c r="B11" s="41" t="s">
        <v>353</v>
      </c>
      <c r="C11" s="41" t="s">
        <v>428</v>
      </c>
      <c r="D11" s="41">
        <v>202</v>
      </c>
      <c r="E11" s="41">
        <v>4</v>
      </c>
      <c r="F11" s="41">
        <v>1.98</v>
      </c>
      <c r="G11" s="41" t="s">
        <v>426</v>
      </c>
      <c r="H11" s="42" t="str">
        <f>IF(ISNA(VLOOKUP(Table113[[#This Row],[LSOA21]],LSOA_list!A$2:A$350,1,0)),"No","Yes")</f>
        <v>Yes</v>
      </c>
    </row>
    <row r="12" spans="1:8" ht="15.5" x14ac:dyDescent="0.35">
      <c r="A12" s="41" t="s">
        <v>433</v>
      </c>
      <c r="B12" s="41" t="s">
        <v>121</v>
      </c>
      <c r="C12" s="41" t="s">
        <v>428</v>
      </c>
      <c r="D12" s="41">
        <v>223</v>
      </c>
      <c r="E12" s="41">
        <v>0</v>
      </c>
      <c r="F12" s="41">
        <v>0</v>
      </c>
      <c r="G12" s="41" t="s">
        <v>426</v>
      </c>
      <c r="H12" s="42" t="str">
        <f>IF(ISNA(VLOOKUP(Table113[[#This Row],[LSOA21]],LSOA_list!A$2:A$350,1,0)),"No","Yes")</f>
        <v>Yes</v>
      </c>
    </row>
    <row r="13" spans="1:8" ht="15.5" x14ac:dyDescent="0.35">
      <c r="A13" s="41" t="s">
        <v>434</v>
      </c>
      <c r="B13" s="41" t="s">
        <v>121</v>
      </c>
      <c r="C13" s="41" t="s">
        <v>428</v>
      </c>
      <c r="D13" s="41">
        <v>149</v>
      </c>
      <c r="E13" s="41">
        <v>0</v>
      </c>
      <c r="F13" s="41">
        <v>0</v>
      </c>
      <c r="G13" s="41" t="s">
        <v>426</v>
      </c>
      <c r="H13" s="42" t="str">
        <f>IF(ISNA(VLOOKUP(Table113[[#This Row],[LSOA21]],LSOA_list!A$2:A$350,1,0)),"No","Yes")</f>
        <v>Yes</v>
      </c>
    </row>
    <row r="14" spans="1:8" ht="15.5" x14ac:dyDescent="0.35">
      <c r="A14" s="41" t="s">
        <v>435</v>
      </c>
      <c r="B14" s="41" t="s">
        <v>121</v>
      </c>
      <c r="C14" s="41" t="s">
        <v>428</v>
      </c>
      <c r="D14" s="41">
        <v>176</v>
      </c>
      <c r="E14" s="41">
        <v>0</v>
      </c>
      <c r="F14" s="41">
        <v>0</v>
      </c>
      <c r="G14" s="41" t="s">
        <v>426</v>
      </c>
      <c r="H14" s="42" t="str">
        <f>IF(ISNA(VLOOKUP(Table113[[#This Row],[LSOA21]],LSOA_list!A$2:A$350,1,0)),"No","Yes")</f>
        <v>Yes</v>
      </c>
    </row>
    <row r="15" spans="1:8" ht="15.5" x14ac:dyDescent="0.35">
      <c r="A15" s="41" t="s">
        <v>436</v>
      </c>
      <c r="B15" s="41" t="s">
        <v>121</v>
      </c>
      <c r="C15" s="41" t="s">
        <v>428</v>
      </c>
      <c r="D15" s="41">
        <v>155</v>
      </c>
      <c r="E15" s="41">
        <v>0</v>
      </c>
      <c r="F15" s="41">
        <v>0</v>
      </c>
      <c r="G15" s="41" t="s">
        <v>426</v>
      </c>
      <c r="H15" s="42" t="str">
        <f>IF(ISNA(VLOOKUP(Table113[[#This Row],[LSOA21]],LSOA_list!A$2:A$350,1,0)),"No","Yes")</f>
        <v>Yes</v>
      </c>
    </row>
    <row r="16" spans="1:8" ht="15.5" x14ac:dyDescent="0.35">
      <c r="A16" s="41" t="s">
        <v>437</v>
      </c>
      <c r="B16" s="41" t="s">
        <v>121</v>
      </c>
      <c r="C16" s="41" t="s">
        <v>428</v>
      </c>
      <c r="D16" s="41">
        <v>133</v>
      </c>
      <c r="E16" s="41">
        <v>0</v>
      </c>
      <c r="F16" s="41">
        <v>0</v>
      </c>
      <c r="G16" s="41" t="s">
        <v>426</v>
      </c>
      <c r="H16" s="42" t="str">
        <f>IF(ISNA(VLOOKUP(Table113[[#This Row],[LSOA21]],LSOA_list!A$2:A$350,1,0)),"No","Yes")</f>
        <v>Yes</v>
      </c>
    </row>
    <row r="17" spans="1:8" ht="15.5" x14ac:dyDescent="0.35">
      <c r="A17" s="41" t="s">
        <v>438</v>
      </c>
      <c r="B17" s="41" t="s">
        <v>121</v>
      </c>
      <c r="C17" s="41" t="s">
        <v>428</v>
      </c>
      <c r="D17" s="41">
        <v>218</v>
      </c>
      <c r="E17" s="41">
        <v>1</v>
      </c>
      <c r="F17" s="41">
        <v>0.46</v>
      </c>
      <c r="G17" s="41" t="s">
        <v>426</v>
      </c>
      <c r="H17" s="42" t="str">
        <f>IF(ISNA(VLOOKUP(Table113[[#This Row],[LSOA21]],LSOA_list!A$2:A$350,1,0)),"No","Yes")</f>
        <v>Yes</v>
      </c>
    </row>
    <row r="18" spans="1:8" ht="15.5" x14ac:dyDescent="0.35">
      <c r="A18" s="41" t="s">
        <v>439</v>
      </c>
      <c r="B18" s="41" t="s">
        <v>121</v>
      </c>
      <c r="C18" s="41" t="s">
        <v>428</v>
      </c>
      <c r="D18" s="41">
        <v>77</v>
      </c>
      <c r="E18" s="41">
        <v>0</v>
      </c>
      <c r="F18" s="41">
        <v>0</v>
      </c>
      <c r="G18" s="41" t="s">
        <v>426</v>
      </c>
      <c r="H18" s="42" t="str">
        <f>IF(ISNA(VLOOKUP(Table113[[#This Row],[LSOA21]],LSOA_list!A$2:A$350,1,0)),"No","Yes")</f>
        <v>Yes</v>
      </c>
    </row>
    <row r="19" spans="1:8" ht="15.5" x14ac:dyDescent="0.35">
      <c r="A19" s="41" t="s">
        <v>440</v>
      </c>
      <c r="B19" s="41" t="s">
        <v>365</v>
      </c>
      <c r="C19" s="41" t="s">
        <v>428</v>
      </c>
      <c r="D19" s="41">
        <v>127</v>
      </c>
      <c r="E19" s="41">
        <v>90</v>
      </c>
      <c r="F19" s="41">
        <v>70.87</v>
      </c>
      <c r="G19" s="41" t="s">
        <v>426</v>
      </c>
      <c r="H19" s="42" t="str">
        <f>IF(ISNA(VLOOKUP(Table113[[#This Row],[LSOA21]],LSOA_list!A$2:A$350,1,0)),"No","Yes")</f>
        <v>Yes</v>
      </c>
    </row>
    <row r="20" spans="1:8" ht="15.5" x14ac:dyDescent="0.35">
      <c r="A20" s="41" t="s">
        <v>441</v>
      </c>
      <c r="B20" s="41" t="s">
        <v>365</v>
      </c>
      <c r="C20" s="41" t="s">
        <v>428</v>
      </c>
      <c r="D20" s="41">
        <v>124</v>
      </c>
      <c r="E20" s="41">
        <v>96</v>
      </c>
      <c r="F20" s="41">
        <v>77.42</v>
      </c>
      <c r="G20" s="41" t="s">
        <v>426</v>
      </c>
      <c r="H20" s="42" t="str">
        <f>IF(ISNA(VLOOKUP(Table113[[#This Row],[LSOA21]],LSOA_list!A$2:A$350,1,0)),"No","Yes")</f>
        <v>Yes</v>
      </c>
    </row>
    <row r="21" spans="1:8" ht="15.5" x14ac:dyDescent="0.35">
      <c r="A21" s="41" t="s">
        <v>442</v>
      </c>
      <c r="B21" s="41" t="s">
        <v>365</v>
      </c>
      <c r="C21" s="41" t="s">
        <v>428</v>
      </c>
      <c r="D21" s="41">
        <v>132</v>
      </c>
      <c r="E21" s="41">
        <v>132</v>
      </c>
      <c r="F21" s="41">
        <v>100</v>
      </c>
      <c r="G21" s="41" t="s">
        <v>426</v>
      </c>
      <c r="H21" s="42" t="str">
        <f>IF(ISNA(VLOOKUP(Table113[[#This Row],[LSOA21]],LSOA_list!A$2:A$350,1,0)),"No","Yes")</f>
        <v>Yes</v>
      </c>
    </row>
    <row r="22" spans="1:8" ht="15.5" x14ac:dyDescent="0.35">
      <c r="A22" s="41" t="s">
        <v>443</v>
      </c>
      <c r="B22" s="41" t="s">
        <v>365</v>
      </c>
      <c r="C22" s="41" t="s">
        <v>428</v>
      </c>
      <c r="D22" s="41">
        <v>147</v>
      </c>
      <c r="E22" s="41">
        <v>15</v>
      </c>
      <c r="F22" s="41">
        <v>10.199999999999999</v>
      </c>
      <c r="G22" s="41" t="s">
        <v>426</v>
      </c>
      <c r="H22" s="42" t="str">
        <f>IF(ISNA(VLOOKUP(Table113[[#This Row],[LSOA21]],LSOA_list!A$2:A$350,1,0)),"No","Yes")</f>
        <v>Yes</v>
      </c>
    </row>
    <row r="23" spans="1:8" ht="15.5" x14ac:dyDescent="0.35">
      <c r="A23" s="41" t="s">
        <v>444</v>
      </c>
      <c r="B23" s="41" t="s">
        <v>365</v>
      </c>
      <c r="C23" s="41" t="s">
        <v>428</v>
      </c>
      <c r="D23" s="41">
        <v>127</v>
      </c>
      <c r="E23" s="41">
        <v>0</v>
      </c>
      <c r="F23" s="41">
        <v>0</v>
      </c>
      <c r="G23" s="41" t="s">
        <v>426</v>
      </c>
      <c r="H23" s="42" t="str">
        <f>IF(ISNA(VLOOKUP(Table113[[#This Row],[LSOA21]],LSOA_list!A$2:A$350,1,0)),"No","Yes")</f>
        <v>Yes</v>
      </c>
    </row>
    <row r="24" spans="1:8" ht="15.5" x14ac:dyDescent="0.35">
      <c r="A24" s="41" t="s">
        <v>445</v>
      </c>
      <c r="B24" s="41" t="s">
        <v>123</v>
      </c>
      <c r="C24" s="41" t="s">
        <v>428</v>
      </c>
      <c r="D24" s="41">
        <v>112</v>
      </c>
      <c r="E24" s="41">
        <v>0</v>
      </c>
      <c r="F24" s="41">
        <v>0</v>
      </c>
      <c r="G24" s="41" t="s">
        <v>426</v>
      </c>
      <c r="H24" s="42" t="str">
        <f>IF(ISNA(VLOOKUP(Table113[[#This Row],[LSOA21]],LSOA_list!A$2:A$350,1,0)),"No","Yes")</f>
        <v>Yes</v>
      </c>
    </row>
    <row r="25" spans="1:8" ht="15.5" x14ac:dyDescent="0.35">
      <c r="A25" s="41" t="s">
        <v>446</v>
      </c>
      <c r="B25" s="41" t="s">
        <v>123</v>
      </c>
      <c r="C25" s="41" t="s">
        <v>428</v>
      </c>
      <c r="D25" s="41">
        <v>134</v>
      </c>
      <c r="E25" s="41">
        <v>0</v>
      </c>
      <c r="F25" s="41">
        <v>0</v>
      </c>
      <c r="G25" s="41" t="s">
        <v>426</v>
      </c>
      <c r="H25" s="42" t="str">
        <f>IF(ISNA(VLOOKUP(Table113[[#This Row],[LSOA21]],LSOA_list!A$2:A$350,1,0)),"No","Yes")</f>
        <v>Yes</v>
      </c>
    </row>
    <row r="26" spans="1:8" ht="15.5" x14ac:dyDescent="0.35">
      <c r="A26" s="41" t="s">
        <v>447</v>
      </c>
      <c r="B26" s="41" t="s">
        <v>123</v>
      </c>
      <c r="C26" s="41" t="s">
        <v>428</v>
      </c>
      <c r="D26" s="41">
        <v>121</v>
      </c>
      <c r="E26" s="41">
        <v>0</v>
      </c>
      <c r="F26" s="41">
        <v>0</v>
      </c>
      <c r="G26" s="41" t="s">
        <v>426</v>
      </c>
      <c r="H26" s="42" t="str">
        <f>IF(ISNA(VLOOKUP(Table113[[#This Row],[LSOA21]],LSOA_list!A$2:A$350,1,0)),"No","Yes")</f>
        <v>Yes</v>
      </c>
    </row>
    <row r="27" spans="1:8" ht="15.5" x14ac:dyDescent="0.35">
      <c r="A27" s="41" t="s">
        <v>448</v>
      </c>
      <c r="B27" s="41" t="s">
        <v>123</v>
      </c>
      <c r="C27" s="41" t="s">
        <v>428</v>
      </c>
      <c r="D27" s="41">
        <v>156</v>
      </c>
      <c r="E27" s="41">
        <v>0</v>
      </c>
      <c r="F27" s="41">
        <v>0</v>
      </c>
      <c r="G27" s="41" t="s">
        <v>426</v>
      </c>
      <c r="H27" s="42" t="str">
        <f>IF(ISNA(VLOOKUP(Table113[[#This Row],[LSOA21]],LSOA_list!A$2:A$350,1,0)),"No","Yes")</f>
        <v>Yes</v>
      </c>
    </row>
    <row r="28" spans="1:8" ht="15.5" x14ac:dyDescent="0.35">
      <c r="A28" s="41" t="s">
        <v>449</v>
      </c>
      <c r="B28" s="41" t="s">
        <v>123</v>
      </c>
      <c r="C28" s="41" t="s">
        <v>428</v>
      </c>
      <c r="D28" s="41">
        <v>126</v>
      </c>
      <c r="E28" s="41">
        <v>0</v>
      </c>
      <c r="F28" s="41">
        <v>0</v>
      </c>
      <c r="G28" s="41" t="s">
        <v>426</v>
      </c>
      <c r="H28" s="42" t="str">
        <f>IF(ISNA(VLOOKUP(Table113[[#This Row],[LSOA21]],LSOA_list!A$2:A$350,1,0)),"No","Yes")</f>
        <v>Yes</v>
      </c>
    </row>
    <row r="29" spans="1:8" ht="15.5" x14ac:dyDescent="0.35">
      <c r="A29" s="41" t="s">
        <v>450</v>
      </c>
      <c r="B29" s="41" t="s">
        <v>123</v>
      </c>
      <c r="C29" s="41" t="s">
        <v>428</v>
      </c>
      <c r="D29" s="41">
        <v>130</v>
      </c>
      <c r="E29" s="41">
        <v>1</v>
      </c>
      <c r="F29" s="41">
        <v>0.77</v>
      </c>
      <c r="G29" s="41" t="s">
        <v>426</v>
      </c>
      <c r="H29" s="42" t="str">
        <f>IF(ISNA(VLOOKUP(Table113[[#This Row],[LSOA21]],LSOA_list!A$2:A$350,1,0)),"No","Yes")</f>
        <v>Yes</v>
      </c>
    </row>
    <row r="30" spans="1:8" ht="15.5" x14ac:dyDescent="0.35">
      <c r="A30" s="41" t="s">
        <v>451</v>
      </c>
      <c r="B30" s="41" t="s">
        <v>151</v>
      </c>
      <c r="C30" s="41" t="s">
        <v>452</v>
      </c>
      <c r="D30" s="41">
        <v>137</v>
      </c>
      <c r="E30" s="41">
        <v>0</v>
      </c>
      <c r="F30" s="41">
        <v>0</v>
      </c>
      <c r="G30" s="41" t="s">
        <v>426</v>
      </c>
      <c r="H30" s="42" t="str">
        <f>IF(ISNA(VLOOKUP(Table113[[#This Row],[LSOA21]],LSOA_list!A$2:A$350,1,0)),"No","Yes")</f>
        <v>Yes</v>
      </c>
    </row>
    <row r="31" spans="1:8" ht="15.5" x14ac:dyDescent="0.35">
      <c r="A31" s="41" t="s">
        <v>453</v>
      </c>
      <c r="B31" s="41" t="s">
        <v>151</v>
      </c>
      <c r="C31" s="41" t="s">
        <v>452</v>
      </c>
      <c r="D31" s="41">
        <v>133</v>
      </c>
      <c r="E31" s="41">
        <v>0</v>
      </c>
      <c r="F31" s="41">
        <v>0</v>
      </c>
      <c r="G31" s="41" t="s">
        <v>426</v>
      </c>
      <c r="H31" s="42" t="str">
        <f>IF(ISNA(VLOOKUP(Table113[[#This Row],[LSOA21]],LSOA_list!A$2:A$350,1,0)),"No","Yes")</f>
        <v>Yes</v>
      </c>
    </row>
    <row r="32" spans="1:8" ht="15.5" x14ac:dyDescent="0.35">
      <c r="A32" s="41" t="s">
        <v>454</v>
      </c>
      <c r="B32" s="41" t="s">
        <v>151</v>
      </c>
      <c r="C32" s="41" t="s">
        <v>452</v>
      </c>
      <c r="D32" s="41">
        <v>135</v>
      </c>
      <c r="E32" s="41">
        <v>13</v>
      </c>
      <c r="F32" s="41">
        <v>9.6300000000000008</v>
      </c>
      <c r="G32" s="41" t="s">
        <v>426</v>
      </c>
      <c r="H32" s="42" t="str">
        <f>IF(ISNA(VLOOKUP(Table113[[#This Row],[LSOA21]],LSOA_list!A$2:A$350,1,0)),"No","Yes")</f>
        <v>Yes</v>
      </c>
    </row>
    <row r="33" spans="1:8" ht="15.5" x14ac:dyDescent="0.35">
      <c r="A33" s="41" t="s">
        <v>455</v>
      </c>
      <c r="B33" s="41" t="s">
        <v>151</v>
      </c>
      <c r="C33" s="41" t="s">
        <v>452</v>
      </c>
      <c r="D33" s="41">
        <v>143</v>
      </c>
      <c r="E33" s="41">
        <v>0</v>
      </c>
      <c r="F33" s="41">
        <v>0</v>
      </c>
      <c r="G33" s="41" t="s">
        <v>426</v>
      </c>
      <c r="H33" s="42" t="str">
        <f>IF(ISNA(VLOOKUP(Table113[[#This Row],[LSOA21]],LSOA_list!A$2:A$350,1,0)),"No","Yes")</f>
        <v>Yes</v>
      </c>
    </row>
    <row r="34" spans="1:8" ht="15.5" x14ac:dyDescent="0.35">
      <c r="A34" s="41" t="s">
        <v>456</v>
      </c>
      <c r="B34" s="41" t="s">
        <v>151</v>
      </c>
      <c r="C34" s="41" t="s">
        <v>452</v>
      </c>
      <c r="D34" s="41">
        <v>137</v>
      </c>
      <c r="E34" s="41">
        <v>0</v>
      </c>
      <c r="F34" s="41">
        <v>0</v>
      </c>
      <c r="G34" s="41" t="s">
        <v>426</v>
      </c>
      <c r="H34" s="42" t="str">
        <f>IF(ISNA(VLOOKUP(Table113[[#This Row],[LSOA21]],LSOA_list!A$2:A$350,1,0)),"No","Yes")</f>
        <v>Yes</v>
      </c>
    </row>
    <row r="35" spans="1:8" ht="15.5" x14ac:dyDescent="0.35">
      <c r="A35" s="41" t="s">
        <v>457</v>
      </c>
      <c r="B35" s="41" t="s">
        <v>391</v>
      </c>
      <c r="C35" s="41" t="s">
        <v>452</v>
      </c>
      <c r="D35" s="41">
        <v>184</v>
      </c>
      <c r="E35" s="41">
        <v>107</v>
      </c>
      <c r="F35" s="41">
        <v>58.15</v>
      </c>
      <c r="G35" s="41" t="s">
        <v>426</v>
      </c>
      <c r="H35" s="42" t="str">
        <f>IF(ISNA(VLOOKUP(Table113[[#This Row],[LSOA21]],LSOA_list!A$2:A$350,1,0)),"No","Yes")</f>
        <v>Yes</v>
      </c>
    </row>
    <row r="36" spans="1:8" ht="15.5" x14ac:dyDescent="0.35">
      <c r="A36" s="41" t="s">
        <v>458</v>
      </c>
      <c r="B36" s="41" t="s">
        <v>391</v>
      </c>
      <c r="C36" s="41" t="s">
        <v>452</v>
      </c>
      <c r="D36" s="41">
        <v>132</v>
      </c>
      <c r="E36" s="41">
        <v>3</v>
      </c>
      <c r="F36" s="41">
        <v>2.27</v>
      </c>
      <c r="G36" s="41" t="s">
        <v>426</v>
      </c>
      <c r="H36" s="42" t="str">
        <f>IF(ISNA(VLOOKUP(Table113[[#This Row],[LSOA21]],LSOA_list!A$2:A$350,1,0)),"No","Yes")</f>
        <v>Yes</v>
      </c>
    </row>
    <row r="37" spans="1:8" ht="15.5" x14ac:dyDescent="0.35">
      <c r="A37" s="41" t="s">
        <v>459</v>
      </c>
      <c r="B37" s="41" t="s">
        <v>391</v>
      </c>
      <c r="C37" s="41" t="s">
        <v>452</v>
      </c>
      <c r="D37" s="41">
        <v>121</v>
      </c>
      <c r="E37" s="41">
        <v>59</v>
      </c>
      <c r="F37" s="41">
        <v>48.76</v>
      </c>
      <c r="G37" s="41" t="s">
        <v>426</v>
      </c>
      <c r="H37" s="42" t="str">
        <f>IF(ISNA(VLOOKUP(Table113[[#This Row],[LSOA21]],LSOA_list!A$2:A$350,1,0)),"No","Yes")</f>
        <v>Yes</v>
      </c>
    </row>
    <row r="38" spans="1:8" ht="15.5" x14ac:dyDescent="0.35">
      <c r="A38" s="41" t="s">
        <v>460</v>
      </c>
      <c r="B38" s="41" t="s">
        <v>391</v>
      </c>
      <c r="C38" s="41" t="s">
        <v>452</v>
      </c>
      <c r="D38" s="41">
        <v>141</v>
      </c>
      <c r="E38" s="41">
        <v>123</v>
      </c>
      <c r="F38" s="41">
        <v>87.23</v>
      </c>
      <c r="G38" s="41" t="s">
        <v>426</v>
      </c>
      <c r="H38" s="42" t="str">
        <f>IF(ISNA(VLOOKUP(Table113[[#This Row],[LSOA21]],LSOA_list!A$2:A$350,1,0)),"No","Yes")</f>
        <v>Yes</v>
      </c>
    </row>
    <row r="39" spans="1:8" ht="15.5" x14ac:dyDescent="0.35">
      <c r="A39" s="41" t="s">
        <v>461</v>
      </c>
      <c r="B39" s="41" t="s">
        <v>391</v>
      </c>
      <c r="C39" s="41" t="s">
        <v>452</v>
      </c>
      <c r="D39" s="41">
        <v>123</v>
      </c>
      <c r="E39" s="41">
        <v>109</v>
      </c>
      <c r="F39" s="41">
        <v>88.62</v>
      </c>
      <c r="G39" s="41" t="s">
        <v>426</v>
      </c>
      <c r="H39" s="42" t="str">
        <f>IF(ISNA(VLOOKUP(Table113[[#This Row],[LSOA21]],LSOA_list!A$2:A$350,1,0)),"No","Yes")</f>
        <v>Yes</v>
      </c>
    </row>
    <row r="40" spans="1:8" ht="15.5" x14ac:dyDescent="0.35">
      <c r="A40" s="41" t="s">
        <v>462</v>
      </c>
      <c r="B40" s="41" t="s">
        <v>391</v>
      </c>
      <c r="C40" s="41" t="s">
        <v>452</v>
      </c>
      <c r="D40" s="41">
        <v>134</v>
      </c>
      <c r="E40" s="41">
        <v>134</v>
      </c>
      <c r="F40" s="41">
        <v>100</v>
      </c>
      <c r="G40" s="41" t="s">
        <v>426</v>
      </c>
      <c r="H40" s="42" t="str">
        <f>IF(ISNA(VLOOKUP(Table113[[#This Row],[LSOA21]],LSOA_list!A$2:A$350,1,0)),"No","Yes")</f>
        <v>Yes</v>
      </c>
    </row>
    <row r="41" spans="1:8" ht="15.5" x14ac:dyDescent="0.35">
      <c r="A41" s="41" t="s">
        <v>463</v>
      </c>
      <c r="B41" s="41" t="s">
        <v>357</v>
      </c>
      <c r="C41" s="41" t="s">
        <v>452</v>
      </c>
      <c r="D41" s="41">
        <v>132</v>
      </c>
      <c r="E41" s="41">
        <v>105</v>
      </c>
      <c r="F41" s="41">
        <v>79.55</v>
      </c>
      <c r="G41" s="41" t="s">
        <v>426</v>
      </c>
      <c r="H41" s="42" t="str">
        <f>IF(ISNA(VLOOKUP(Table113[[#This Row],[LSOA21]],LSOA_list!A$2:A$350,1,0)),"No","Yes")</f>
        <v>Yes</v>
      </c>
    </row>
    <row r="42" spans="1:8" ht="15.5" x14ac:dyDescent="0.35">
      <c r="A42" s="41" t="s">
        <v>464</v>
      </c>
      <c r="B42" s="41" t="s">
        <v>357</v>
      </c>
      <c r="C42" s="41" t="s">
        <v>452</v>
      </c>
      <c r="D42" s="41">
        <v>135</v>
      </c>
      <c r="E42" s="41">
        <v>0</v>
      </c>
      <c r="F42" s="41">
        <v>0</v>
      </c>
      <c r="G42" s="41" t="s">
        <v>426</v>
      </c>
      <c r="H42" s="42" t="str">
        <f>IF(ISNA(VLOOKUP(Table113[[#This Row],[LSOA21]],LSOA_list!A$2:A$350,1,0)),"No","Yes")</f>
        <v>Yes</v>
      </c>
    </row>
    <row r="43" spans="1:8" ht="15.5" x14ac:dyDescent="0.35">
      <c r="A43" s="41" t="s">
        <v>465</v>
      </c>
      <c r="B43" s="41" t="s">
        <v>357</v>
      </c>
      <c r="C43" s="41" t="s">
        <v>452</v>
      </c>
      <c r="D43" s="41">
        <v>235</v>
      </c>
      <c r="E43" s="41">
        <v>162</v>
      </c>
      <c r="F43" s="41">
        <v>68.94</v>
      </c>
      <c r="G43" s="41" t="s">
        <v>426</v>
      </c>
      <c r="H43" s="42" t="str">
        <f>IF(ISNA(VLOOKUP(Table113[[#This Row],[LSOA21]],LSOA_list!A$2:A$350,1,0)),"No","Yes")</f>
        <v>Yes</v>
      </c>
    </row>
    <row r="44" spans="1:8" ht="15.5" x14ac:dyDescent="0.35">
      <c r="A44" s="41" t="s">
        <v>466</v>
      </c>
      <c r="B44" s="41" t="s">
        <v>357</v>
      </c>
      <c r="C44" s="41" t="s">
        <v>452</v>
      </c>
      <c r="D44" s="41">
        <v>124</v>
      </c>
      <c r="E44" s="41">
        <v>0</v>
      </c>
      <c r="F44" s="41">
        <v>0</v>
      </c>
      <c r="G44" s="41" t="s">
        <v>426</v>
      </c>
      <c r="H44" s="42" t="str">
        <f>IF(ISNA(VLOOKUP(Table113[[#This Row],[LSOA21]],LSOA_list!A$2:A$350,1,0)),"No","Yes")</f>
        <v>Yes</v>
      </c>
    </row>
    <row r="45" spans="1:8" ht="15.5" x14ac:dyDescent="0.35">
      <c r="A45" s="41" t="s">
        <v>467</v>
      </c>
      <c r="B45" s="41" t="s">
        <v>357</v>
      </c>
      <c r="C45" s="41" t="s">
        <v>452</v>
      </c>
      <c r="D45" s="41">
        <v>126</v>
      </c>
      <c r="E45" s="41">
        <v>66</v>
      </c>
      <c r="F45" s="41">
        <v>52.38</v>
      </c>
      <c r="G45" s="41" t="s">
        <v>426</v>
      </c>
      <c r="H45" s="42" t="str">
        <f>IF(ISNA(VLOOKUP(Table113[[#This Row],[LSOA21]],LSOA_list!A$2:A$350,1,0)),"No","Yes")</f>
        <v>Yes</v>
      </c>
    </row>
    <row r="46" spans="1:8" ht="15.5" x14ac:dyDescent="0.35">
      <c r="A46" s="41" t="s">
        <v>468</v>
      </c>
      <c r="B46" s="41" t="s">
        <v>389</v>
      </c>
      <c r="C46" s="41" t="s">
        <v>452</v>
      </c>
      <c r="D46" s="41">
        <v>138</v>
      </c>
      <c r="E46" s="41">
        <v>27</v>
      </c>
      <c r="F46" s="41">
        <v>19.57</v>
      </c>
      <c r="G46" s="41" t="s">
        <v>426</v>
      </c>
      <c r="H46" s="42" t="str">
        <f>IF(ISNA(VLOOKUP(Table113[[#This Row],[LSOA21]],LSOA_list!A$2:A$350,1,0)),"No","Yes")</f>
        <v>Yes</v>
      </c>
    </row>
    <row r="47" spans="1:8" ht="15.5" x14ac:dyDescent="0.35">
      <c r="A47" s="41" t="s">
        <v>469</v>
      </c>
      <c r="B47" s="41" t="s">
        <v>389</v>
      </c>
      <c r="C47" s="41" t="s">
        <v>452</v>
      </c>
      <c r="D47" s="41">
        <v>153</v>
      </c>
      <c r="E47" s="41">
        <v>73</v>
      </c>
      <c r="F47" s="41">
        <v>47.71</v>
      </c>
      <c r="G47" s="41" t="s">
        <v>426</v>
      </c>
      <c r="H47" s="42" t="str">
        <f>IF(ISNA(VLOOKUP(Table113[[#This Row],[LSOA21]],LSOA_list!A$2:A$350,1,0)),"No","Yes")</f>
        <v>Yes</v>
      </c>
    </row>
    <row r="48" spans="1:8" ht="15.5" x14ac:dyDescent="0.35">
      <c r="A48" s="41" t="s">
        <v>470</v>
      </c>
      <c r="B48" s="41" t="s">
        <v>389</v>
      </c>
      <c r="C48" s="41" t="s">
        <v>452</v>
      </c>
      <c r="D48" s="41">
        <v>131</v>
      </c>
      <c r="E48" s="41">
        <v>122</v>
      </c>
      <c r="F48" s="41">
        <v>93.13</v>
      </c>
      <c r="G48" s="41" t="s">
        <v>426</v>
      </c>
      <c r="H48" s="42" t="str">
        <f>IF(ISNA(VLOOKUP(Table113[[#This Row],[LSOA21]],LSOA_list!A$2:A$350,1,0)),"No","Yes")</f>
        <v>Yes</v>
      </c>
    </row>
    <row r="49" spans="1:8" ht="15.5" x14ac:dyDescent="0.35">
      <c r="A49" s="41" t="s">
        <v>471</v>
      </c>
      <c r="B49" s="41" t="s">
        <v>389</v>
      </c>
      <c r="C49" s="41" t="s">
        <v>452</v>
      </c>
      <c r="D49" s="41">
        <v>114</v>
      </c>
      <c r="E49" s="41">
        <v>65</v>
      </c>
      <c r="F49" s="41">
        <v>57.02</v>
      </c>
      <c r="G49" s="41" t="s">
        <v>426</v>
      </c>
      <c r="H49" s="42" t="str">
        <f>IF(ISNA(VLOOKUP(Table113[[#This Row],[LSOA21]],LSOA_list!A$2:A$350,1,0)),"No","Yes")</f>
        <v>Yes</v>
      </c>
    </row>
    <row r="50" spans="1:8" ht="15.5" x14ac:dyDescent="0.35">
      <c r="A50" s="41" t="s">
        <v>472</v>
      </c>
      <c r="B50" s="41" t="s">
        <v>389</v>
      </c>
      <c r="C50" s="41" t="s">
        <v>452</v>
      </c>
      <c r="D50" s="41">
        <v>131</v>
      </c>
      <c r="E50" s="41">
        <v>128</v>
      </c>
      <c r="F50" s="41">
        <v>97.71</v>
      </c>
      <c r="G50" s="41" t="s">
        <v>426</v>
      </c>
      <c r="H50" s="42" t="str">
        <f>IF(ISNA(VLOOKUP(Table113[[#This Row],[LSOA21]],LSOA_list!A$2:A$350,1,0)),"No","Yes")</f>
        <v>Yes</v>
      </c>
    </row>
    <row r="51" spans="1:8" ht="15.5" x14ac:dyDescent="0.35">
      <c r="A51" s="41" t="s">
        <v>473</v>
      </c>
      <c r="B51" s="41" t="s">
        <v>138</v>
      </c>
      <c r="C51" s="41" t="s">
        <v>452</v>
      </c>
      <c r="D51" s="41">
        <v>128</v>
      </c>
      <c r="E51" s="41">
        <v>0</v>
      </c>
      <c r="F51" s="41">
        <v>0</v>
      </c>
      <c r="G51" s="41" t="s">
        <v>426</v>
      </c>
      <c r="H51" s="42" t="str">
        <f>IF(ISNA(VLOOKUP(Table113[[#This Row],[LSOA21]],LSOA_list!A$2:A$350,1,0)),"No","Yes")</f>
        <v>Yes</v>
      </c>
    </row>
    <row r="52" spans="1:8" ht="15.5" x14ac:dyDescent="0.35">
      <c r="A52" s="41" t="s">
        <v>474</v>
      </c>
      <c r="B52" s="41" t="s">
        <v>138</v>
      </c>
      <c r="C52" s="41" t="s">
        <v>452</v>
      </c>
      <c r="D52" s="41">
        <v>148</v>
      </c>
      <c r="E52" s="41">
        <v>0</v>
      </c>
      <c r="F52" s="41">
        <v>0</v>
      </c>
      <c r="G52" s="41" t="s">
        <v>426</v>
      </c>
      <c r="H52" s="42" t="str">
        <f>IF(ISNA(VLOOKUP(Table113[[#This Row],[LSOA21]],LSOA_list!A$2:A$350,1,0)),"No","Yes")</f>
        <v>Yes</v>
      </c>
    </row>
    <row r="53" spans="1:8" ht="15.5" x14ac:dyDescent="0.35">
      <c r="A53" s="41" t="s">
        <v>475</v>
      </c>
      <c r="B53" s="41" t="s">
        <v>138</v>
      </c>
      <c r="C53" s="41" t="s">
        <v>452</v>
      </c>
      <c r="D53" s="41">
        <v>152</v>
      </c>
      <c r="E53" s="41">
        <v>9</v>
      </c>
      <c r="F53" s="41">
        <v>5.92</v>
      </c>
      <c r="G53" s="41" t="s">
        <v>426</v>
      </c>
      <c r="H53" s="42" t="str">
        <f>IF(ISNA(VLOOKUP(Table113[[#This Row],[LSOA21]],LSOA_list!A$2:A$350,1,0)),"No","Yes")</f>
        <v>Yes</v>
      </c>
    </row>
    <row r="54" spans="1:8" ht="15.5" x14ac:dyDescent="0.35">
      <c r="A54" s="41" t="s">
        <v>476</v>
      </c>
      <c r="B54" s="41" t="s">
        <v>138</v>
      </c>
      <c r="C54" s="41" t="s">
        <v>452</v>
      </c>
      <c r="D54" s="41">
        <v>134</v>
      </c>
      <c r="E54" s="41">
        <v>0</v>
      </c>
      <c r="F54" s="41">
        <v>0</v>
      </c>
      <c r="G54" s="41" t="s">
        <v>426</v>
      </c>
      <c r="H54" s="42" t="str">
        <f>IF(ISNA(VLOOKUP(Table113[[#This Row],[LSOA21]],LSOA_list!A$2:A$350,1,0)),"No","Yes")</f>
        <v>Yes</v>
      </c>
    </row>
    <row r="55" spans="1:8" ht="15.5" x14ac:dyDescent="0.35">
      <c r="A55" s="41" t="s">
        <v>477</v>
      </c>
      <c r="B55" s="41" t="s">
        <v>138</v>
      </c>
      <c r="C55" s="41" t="s">
        <v>452</v>
      </c>
      <c r="D55" s="41">
        <v>152</v>
      </c>
      <c r="E55" s="41">
        <v>0</v>
      </c>
      <c r="F55" s="41">
        <v>0</v>
      </c>
      <c r="G55" s="41" t="s">
        <v>426</v>
      </c>
      <c r="H55" s="42" t="str">
        <f>IF(ISNA(VLOOKUP(Table113[[#This Row],[LSOA21]],LSOA_list!A$2:A$350,1,0)),"No","Yes")</f>
        <v>Yes</v>
      </c>
    </row>
    <row r="56" spans="1:8" ht="15.5" x14ac:dyDescent="0.35">
      <c r="A56" s="41" t="s">
        <v>478</v>
      </c>
      <c r="B56" s="41" t="s">
        <v>138</v>
      </c>
      <c r="C56" s="41" t="s">
        <v>452</v>
      </c>
      <c r="D56" s="41">
        <v>104</v>
      </c>
      <c r="E56" s="41">
        <v>0</v>
      </c>
      <c r="F56" s="41">
        <v>0</v>
      </c>
      <c r="G56" s="41" t="s">
        <v>426</v>
      </c>
      <c r="H56" s="42" t="str">
        <f>IF(ISNA(VLOOKUP(Table113[[#This Row],[LSOA21]],LSOA_list!A$2:A$350,1,0)),"No","Yes")</f>
        <v>Yes</v>
      </c>
    </row>
    <row r="57" spans="1:8" ht="15.5" x14ac:dyDescent="0.35">
      <c r="A57" s="41" t="s">
        <v>479</v>
      </c>
      <c r="B57" s="41" t="s">
        <v>138</v>
      </c>
      <c r="C57" s="41" t="s">
        <v>452</v>
      </c>
      <c r="D57" s="41">
        <v>170</v>
      </c>
      <c r="E57" s="41">
        <v>0</v>
      </c>
      <c r="F57" s="41">
        <v>0</v>
      </c>
      <c r="G57" s="41" t="s">
        <v>426</v>
      </c>
      <c r="H57" s="42" t="str">
        <f>IF(ISNA(VLOOKUP(Table113[[#This Row],[LSOA21]],LSOA_list!A$2:A$350,1,0)),"No","Yes")</f>
        <v>Yes</v>
      </c>
    </row>
    <row r="58" spans="1:8" ht="15.5" x14ac:dyDescent="0.35">
      <c r="A58" s="41" t="s">
        <v>480</v>
      </c>
      <c r="B58" s="41" t="s">
        <v>333</v>
      </c>
      <c r="C58" s="41" t="s">
        <v>481</v>
      </c>
      <c r="D58" s="41">
        <v>159</v>
      </c>
      <c r="E58" s="41">
        <v>3</v>
      </c>
      <c r="F58" s="41">
        <v>1.89</v>
      </c>
      <c r="G58" s="41" t="s">
        <v>426</v>
      </c>
      <c r="H58" s="42" t="str">
        <f>IF(ISNA(VLOOKUP(Table113[[#This Row],[LSOA21]],LSOA_list!A$2:A$350,1,0)),"No","Yes")</f>
        <v>Yes</v>
      </c>
    </row>
    <row r="59" spans="1:8" ht="15.5" x14ac:dyDescent="0.35">
      <c r="A59" s="41" t="s">
        <v>482</v>
      </c>
      <c r="B59" s="41" t="s">
        <v>333</v>
      </c>
      <c r="C59" s="41" t="s">
        <v>481</v>
      </c>
      <c r="D59" s="41">
        <v>121</v>
      </c>
      <c r="E59" s="41">
        <v>24</v>
      </c>
      <c r="F59" s="41">
        <v>19.829999999999998</v>
      </c>
      <c r="G59" s="41" t="s">
        <v>426</v>
      </c>
      <c r="H59" s="42" t="str">
        <f>IF(ISNA(VLOOKUP(Table113[[#This Row],[LSOA21]],LSOA_list!A$2:A$350,1,0)),"No","Yes")</f>
        <v>Yes</v>
      </c>
    </row>
    <row r="60" spans="1:8" ht="15.5" x14ac:dyDescent="0.35">
      <c r="A60" s="41" t="s">
        <v>483</v>
      </c>
      <c r="B60" s="41" t="s">
        <v>333</v>
      </c>
      <c r="C60" s="41" t="s">
        <v>481</v>
      </c>
      <c r="D60" s="41">
        <v>109</v>
      </c>
      <c r="E60" s="41">
        <v>0</v>
      </c>
      <c r="F60" s="41">
        <v>0</v>
      </c>
      <c r="G60" s="41" t="s">
        <v>426</v>
      </c>
      <c r="H60" s="42" t="str">
        <f>IF(ISNA(VLOOKUP(Table113[[#This Row],[LSOA21]],LSOA_list!A$2:A$350,1,0)),"No","Yes")</f>
        <v>Yes</v>
      </c>
    </row>
    <row r="61" spans="1:8" ht="15.5" x14ac:dyDescent="0.35">
      <c r="A61" s="41" t="s">
        <v>484</v>
      </c>
      <c r="B61" s="41" t="s">
        <v>333</v>
      </c>
      <c r="C61" s="41" t="s">
        <v>481</v>
      </c>
      <c r="D61" s="41">
        <v>143</v>
      </c>
      <c r="E61" s="41">
        <v>95</v>
      </c>
      <c r="F61" s="41">
        <v>66.430000000000007</v>
      </c>
      <c r="G61" s="41" t="s">
        <v>426</v>
      </c>
      <c r="H61" s="42" t="str">
        <f>IF(ISNA(VLOOKUP(Table113[[#This Row],[LSOA21]],LSOA_list!A$2:A$350,1,0)),"No","Yes")</f>
        <v>Yes</v>
      </c>
    </row>
    <row r="62" spans="1:8" ht="15.5" x14ac:dyDescent="0.35">
      <c r="A62" s="41" t="s">
        <v>485</v>
      </c>
      <c r="B62" s="41" t="s">
        <v>333</v>
      </c>
      <c r="C62" s="41" t="s">
        <v>481</v>
      </c>
      <c r="D62" s="41">
        <v>129</v>
      </c>
      <c r="E62" s="41">
        <v>66</v>
      </c>
      <c r="F62" s="41">
        <v>51.16</v>
      </c>
      <c r="G62" s="41" t="s">
        <v>426</v>
      </c>
      <c r="H62" s="42" t="str">
        <f>IF(ISNA(VLOOKUP(Table113[[#This Row],[LSOA21]],LSOA_list!A$2:A$350,1,0)),"No","Yes")</f>
        <v>Yes</v>
      </c>
    </row>
    <row r="63" spans="1:8" ht="15.5" x14ac:dyDescent="0.35">
      <c r="A63" s="41" t="s">
        <v>486</v>
      </c>
      <c r="B63" s="41" t="s">
        <v>333</v>
      </c>
      <c r="C63" s="41" t="s">
        <v>481</v>
      </c>
      <c r="D63" s="41">
        <v>100</v>
      </c>
      <c r="E63" s="41">
        <v>85</v>
      </c>
      <c r="F63" s="41">
        <v>85</v>
      </c>
      <c r="G63" s="41" t="s">
        <v>426</v>
      </c>
      <c r="H63" s="42" t="str">
        <f>IF(ISNA(VLOOKUP(Table113[[#This Row],[LSOA21]],LSOA_list!A$2:A$350,1,0)),"No","Yes")</f>
        <v>Yes</v>
      </c>
    </row>
    <row r="64" spans="1:8" ht="15.5" x14ac:dyDescent="0.35">
      <c r="A64" s="41" t="s">
        <v>487</v>
      </c>
      <c r="B64" s="41" t="s">
        <v>209</v>
      </c>
      <c r="C64" s="41" t="s">
        <v>481</v>
      </c>
      <c r="D64" s="41">
        <v>135</v>
      </c>
      <c r="E64" s="41">
        <v>43</v>
      </c>
      <c r="F64" s="41">
        <v>31.85</v>
      </c>
      <c r="G64" s="41" t="s">
        <v>426</v>
      </c>
      <c r="H64" s="42" t="str">
        <f>IF(ISNA(VLOOKUP(Table113[[#This Row],[LSOA21]],LSOA_list!A$2:A$350,1,0)),"No","Yes")</f>
        <v>Yes</v>
      </c>
    </row>
    <row r="65" spans="1:8" ht="15.5" x14ac:dyDescent="0.35">
      <c r="A65" s="41" t="s">
        <v>488</v>
      </c>
      <c r="B65" s="41" t="s">
        <v>209</v>
      </c>
      <c r="C65" s="41" t="s">
        <v>481</v>
      </c>
      <c r="D65" s="41">
        <v>128</v>
      </c>
      <c r="E65" s="41">
        <v>5</v>
      </c>
      <c r="F65" s="41">
        <v>3.91</v>
      </c>
      <c r="G65" s="41" t="s">
        <v>426</v>
      </c>
      <c r="H65" s="42" t="str">
        <f>IF(ISNA(VLOOKUP(Table113[[#This Row],[LSOA21]],LSOA_list!A$2:A$350,1,0)),"No","Yes")</f>
        <v>Yes</v>
      </c>
    </row>
    <row r="66" spans="1:8" ht="15.5" x14ac:dyDescent="0.35">
      <c r="A66" s="41" t="s">
        <v>489</v>
      </c>
      <c r="B66" s="41" t="s">
        <v>209</v>
      </c>
      <c r="C66" s="41" t="s">
        <v>481</v>
      </c>
      <c r="D66" s="41">
        <v>136</v>
      </c>
      <c r="E66" s="41">
        <v>0</v>
      </c>
      <c r="F66" s="41">
        <v>0</v>
      </c>
      <c r="G66" s="41" t="s">
        <v>426</v>
      </c>
      <c r="H66" s="42" t="str">
        <f>IF(ISNA(VLOOKUP(Table113[[#This Row],[LSOA21]],LSOA_list!A$2:A$350,1,0)),"No","Yes")</f>
        <v>Yes</v>
      </c>
    </row>
    <row r="67" spans="1:8" ht="15.5" x14ac:dyDescent="0.35">
      <c r="A67" s="41" t="s">
        <v>490</v>
      </c>
      <c r="B67" s="41" t="s">
        <v>209</v>
      </c>
      <c r="C67" s="41" t="s">
        <v>481</v>
      </c>
      <c r="D67" s="41">
        <v>124</v>
      </c>
      <c r="E67" s="41">
        <v>0</v>
      </c>
      <c r="F67" s="41">
        <v>0</v>
      </c>
      <c r="G67" s="41" t="s">
        <v>426</v>
      </c>
      <c r="H67" s="42" t="str">
        <f>IF(ISNA(VLOOKUP(Table113[[#This Row],[LSOA21]],LSOA_list!A$2:A$350,1,0)),"No","Yes")</f>
        <v>Yes</v>
      </c>
    </row>
    <row r="68" spans="1:8" ht="15.5" x14ac:dyDescent="0.35">
      <c r="A68" s="41" t="s">
        <v>491</v>
      </c>
      <c r="B68" s="41" t="s">
        <v>209</v>
      </c>
      <c r="C68" s="41" t="s">
        <v>481</v>
      </c>
      <c r="D68" s="41">
        <v>138</v>
      </c>
      <c r="E68" s="41">
        <v>0</v>
      </c>
      <c r="F68" s="41">
        <v>0</v>
      </c>
      <c r="G68" s="41" t="s">
        <v>426</v>
      </c>
      <c r="H68" s="42" t="str">
        <f>IF(ISNA(VLOOKUP(Table113[[#This Row],[LSOA21]],LSOA_list!A$2:A$350,1,0)),"No","Yes")</f>
        <v>Yes</v>
      </c>
    </row>
    <row r="69" spans="1:8" ht="15.5" x14ac:dyDescent="0.35">
      <c r="A69" s="41" t="s">
        <v>492</v>
      </c>
      <c r="B69" s="41" t="s">
        <v>209</v>
      </c>
      <c r="C69" s="41" t="s">
        <v>481</v>
      </c>
      <c r="D69" s="41">
        <v>131</v>
      </c>
      <c r="E69" s="41">
        <v>34</v>
      </c>
      <c r="F69" s="41">
        <v>25.95</v>
      </c>
      <c r="G69" s="41" t="s">
        <v>426</v>
      </c>
      <c r="H69" s="42" t="str">
        <f>IF(ISNA(VLOOKUP(Table113[[#This Row],[LSOA21]],LSOA_list!A$2:A$350,1,0)),"No","Yes")</f>
        <v>Yes</v>
      </c>
    </row>
    <row r="70" spans="1:8" ht="15.5" x14ac:dyDescent="0.35">
      <c r="A70" s="41" t="s">
        <v>493</v>
      </c>
      <c r="B70" s="41" t="s">
        <v>305</v>
      </c>
      <c r="C70" s="41" t="s">
        <v>481</v>
      </c>
      <c r="D70" s="41">
        <v>218</v>
      </c>
      <c r="E70" s="41">
        <v>21</v>
      </c>
      <c r="F70" s="41">
        <v>9.6300000000000008</v>
      </c>
      <c r="G70" s="41" t="s">
        <v>426</v>
      </c>
      <c r="H70" s="42" t="str">
        <f>IF(ISNA(VLOOKUP(Table113[[#This Row],[LSOA21]],LSOA_list!A$2:A$350,1,0)),"No","Yes")</f>
        <v>Yes</v>
      </c>
    </row>
    <row r="71" spans="1:8" ht="15.5" x14ac:dyDescent="0.35">
      <c r="A71" s="41" t="s">
        <v>494</v>
      </c>
      <c r="B71" s="41" t="s">
        <v>305</v>
      </c>
      <c r="C71" s="41" t="s">
        <v>481</v>
      </c>
      <c r="D71" s="41">
        <v>124</v>
      </c>
      <c r="E71" s="41">
        <v>102</v>
      </c>
      <c r="F71" s="41">
        <v>82.26</v>
      </c>
      <c r="G71" s="41" t="s">
        <v>426</v>
      </c>
      <c r="H71" s="42" t="str">
        <f>IF(ISNA(VLOOKUP(Table113[[#This Row],[LSOA21]],LSOA_list!A$2:A$350,1,0)),"No","Yes")</f>
        <v>Yes</v>
      </c>
    </row>
    <row r="72" spans="1:8" ht="15.5" x14ac:dyDescent="0.35">
      <c r="A72" s="41" t="s">
        <v>495</v>
      </c>
      <c r="B72" s="41" t="s">
        <v>305</v>
      </c>
      <c r="C72" s="41" t="s">
        <v>481</v>
      </c>
      <c r="D72" s="41">
        <v>143</v>
      </c>
      <c r="E72" s="41">
        <v>21</v>
      </c>
      <c r="F72" s="41">
        <v>14.69</v>
      </c>
      <c r="G72" s="41" t="s">
        <v>426</v>
      </c>
      <c r="H72" s="42" t="str">
        <f>IF(ISNA(VLOOKUP(Table113[[#This Row],[LSOA21]],LSOA_list!A$2:A$350,1,0)),"No","Yes")</f>
        <v>Yes</v>
      </c>
    </row>
    <row r="73" spans="1:8" ht="15.5" x14ac:dyDescent="0.35">
      <c r="A73" s="41" t="s">
        <v>496</v>
      </c>
      <c r="B73" s="41" t="s">
        <v>305</v>
      </c>
      <c r="C73" s="41" t="s">
        <v>481</v>
      </c>
      <c r="D73" s="41">
        <v>116</v>
      </c>
      <c r="E73" s="41">
        <v>62</v>
      </c>
      <c r="F73" s="41">
        <v>53.45</v>
      </c>
      <c r="G73" s="41" t="s">
        <v>426</v>
      </c>
      <c r="H73" s="42" t="str">
        <f>IF(ISNA(VLOOKUP(Table113[[#This Row],[LSOA21]],LSOA_list!A$2:A$350,1,0)),"No","Yes")</f>
        <v>Yes</v>
      </c>
    </row>
    <row r="74" spans="1:8" ht="15.5" x14ac:dyDescent="0.35">
      <c r="A74" s="41" t="s">
        <v>497</v>
      </c>
      <c r="B74" s="41" t="s">
        <v>305</v>
      </c>
      <c r="C74" s="41" t="s">
        <v>481</v>
      </c>
      <c r="D74" s="41">
        <v>133</v>
      </c>
      <c r="E74" s="41">
        <v>6</v>
      </c>
      <c r="F74" s="41">
        <v>4.51</v>
      </c>
      <c r="G74" s="41" t="s">
        <v>426</v>
      </c>
      <c r="H74" s="42" t="str">
        <f>IF(ISNA(VLOOKUP(Table113[[#This Row],[LSOA21]],LSOA_list!A$2:A$350,1,0)),"No","Yes")</f>
        <v>Yes</v>
      </c>
    </row>
    <row r="75" spans="1:8" ht="15.5" x14ac:dyDescent="0.35">
      <c r="A75" s="41" t="s">
        <v>498</v>
      </c>
      <c r="B75" s="41" t="s">
        <v>173</v>
      </c>
      <c r="C75" s="41" t="s">
        <v>481</v>
      </c>
      <c r="D75" s="41">
        <v>127</v>
      </c>
      <c r="E75" s="41">
        <v>0</v>
      </c>
      <c r="F75" s="41">
        <v>0</v>
      </c>
      <c r="G75" s="41" t="s">
        <v>426</v>
      </c>
      <c r="H75" s="42" t="str">
        <f>IF(ISNA(VLOOKUP(Table113[[#This Row],[LSOA21]],LSOA_list!A$2:A$350,1,0)),"No","Yes")</f>
        <v>Yes</v>
      </c>
    </row>
    <row r="76" spans="1:8" ht="15.5" x14ac:dyDescent="0.35">
      <c r="A76" s="41" t="s">
        <v>499</v>
      </c>
      <c r="B76" s="41" t="s">
        <v>173</v>
      </c>
      <c r="C76" s="41" t="s">
        <v>481</v>
      </c>
      <c r="D76" s="41">
        <v>122</v>
      </c>
      <c r="E76" s="41">
        <v>12</v>
      </c>
      <c r="F76" s="41">
        <v>9.84</v>
      </c>
      <c r="G76" s="41" t="s">
        <v>426</v>
      </c>
      <c r="H76" s="42" t="str">
        <f>IF(ISNA(VLOOKUP(Table113[[#This Row],[LSOA21]],LSOA_list!A$2:A$350,1,0)),"No","Yes")</f>
        <v>Yes</v>
      </c>
    </row>
    <row r="77" spans="1:8" ht="15.5" x14ac:dyDescent="0.35">
      <c r="A77" s="41" t="s">
        <v>500</v>
      </c>
      <c r="B77" s="41" t="s">
        <v>173</v>
      </c>
      <c r="C77" s="41" t="s">
        <v>481</v>
      </c>
      <c r="D77" s="41">
        <v>218</v>
      </c>
      <c r="E77" s="41">
        <v>0</v>
      </c>
      <c r="F77" s="41">
        <v>0</v>
      </c>
      <c r="G77" s="41" t="s">
        <v>426</v>
      </c>
      <c r="H77" s="42" t="str">
        <f>IF(ISNA(VLOOKUP(Table113[[#This Row],[LSOA21]],LSOA_list!A$2:A$350,1,0)),"No","Yes")</f>
        <v>Yes</v>
      </c>
    </row>
    <row r="78" spans="1:8" ht="15.5" x14ac:dyDescent="0.35">
      <c r="A78" s="41" t="s">
        <v>501</v>
      </c>
      <c r="B78" s="41" t="s">
        <v>173</v>
      </c>
      <c r="C78" s="41" t="s">
        <v>481</v>
      </c>
      <c r="D78" s="41">
        <v>124</v>
      </c>
      <c r="E78" s="41">
        <v>15</v>
      </c>
      <c r="F78" s="41">
        <v>12.1</v>
      </c>
      <c r="G78" s="41" t="s">
        <v>426</v>
      </c>
      <c r="H78" s="42" t="str">
        <f>IF(ISNA(VLOOKUP(Table113[[#This Row],[LSOA21]],LSOA_list!A$2:A$350,1,0)),"No","Yes")</f>
        <v>Yes</v>
      </c>
    </row>
    <row r="79" spans="1:8" ht="15.5" x14ac:dyDescent="0.35">
      <c r="A79" s="41" t="s">
        <v>502</v>
      </c>
      <c r="B79" s="41" t="s">
        <v>173</v>
      </c>
      <c r="C79" s="41" t="s">
        <v>481</v>
      </c>
      <c r="D79" s="41">
        <v>103</v>
      </c>
      <c r="E79" s="41">
        <v>0</v>
      </c>
      <c r="F79" s="41">
        <v>0</v>
      </c>
      <c r="G79" s="41" t="s">
        <v>426</v>
      </c>
      <c r="H79" s="42" t="str">
        <f>IF(ISNA(VLOOKUP(Table113[[#This Row],[LSOA21]],LSOA_list!A$2:A$350,1,0)),"No","Yes")</f>
        <v>Yes</v>
      </c>
    </row>
    <row r="80" spans="1:8" ht="15.5" x14ac:dyDescent="0.35">
      <c r="A80" s="41" t="s">
        <v>503</v>
      </c>
      <c r="B80" s="41" t="s">
        <v>95</v>
      </c>
      <c r="C80" s="41" t="s">
        <v>481</v>
      </c>
      <c r="D80" s="41">
        <v>127</v>
      </c>
      <c r="E80" s="41">
        <v>0</v>
      </c>
      <c r="F80" s="41">
        <v>0</v>
      </c>
      <c r="G80" s="41" t="s">
        <v>426</v>
      </c>
      <c r="H80" s="42" t="str">
        <f>IF(ISNA(VLOOKUP(Table113[[#This Row],[LSOA21]],LSOA_list!A$2:A$350,1,0)),"No","Yes")</f>
        <v>Yes</v>
      </c>
    </row>
    <row r="81" spans="1:8" ht="15.5" x14ac:dyDescent="0.35">
      <c r="A81" s="41" t="s">
        <v>504</v>
      </c>
      <c r="B81" s="41" t="s">
        <v>95</v>
      </c>
      <c r="C81" s="41" t="s">
        <v>481</v>
      </c>
      <c r="D81" s="41">
        <v>140</v>
      </c>
      <c r="E81" s="41">
        <v>0</v>
      </c>
      <c r="F81" s="41">
        <v>0</v>
      </c>
      <c r="G81" s="41" t="s">
        <v>426</v>
      </c>
      <c r="H81" s="42" t="str">
        <f>IF(ISNA(VLOOKUP(Table113[[#This Row],[LSOA21]],LSOA_list!A$2:A$350,1,0)),"No","Yes")</f>
        <v>Yes</v>
      </c>
    </row>
    <row r="82" spans="1:8" ht="15.5" x14ac:dyDescent="0.35">
      <c r="A82" s="41" t="s">
        <v>505</v>
      </c>
      <c r="B82" s="41" t="s">
        <v>95</v>
      </c>
      <c r="C82" s="41" t="s">
        <v>481</v>
      </c>
      <c r="D82" s="41">
        <v>138</v>
      </c>
      <c r="E82" s="41">
        <v>0</v>
      </c>
      <c r="F82" s="41">
        <v>0</v>
      </c>
      <c r="G82" s="41" t="s">
        <v>426</v>
      </c>
      <c r="H82" s="42" t="str">
        <f>IF(ISNA(VLOOKUP(Table113[[#This Row],[LSOA21]],LSOA_list!A$2:A$350,1,0)),"No","Yes")</f>
        <v>Yes</v>
      </c>
    </row>
    <row r="83" spans="1:8" ht="15.5" x14ac:dyDescent="0.35">
      <c r="A83" s="41" t="s">
        <v>506</v>
      </c>
      <c r="B83" s="41" t="s">
        <v>95</v>
      </c>
      <c r="C83" s="41" t="s">
        <v>481</v>
      </c>
      <c r="D83" s="41">
        <v>128</v>
      </c>
      <c r="E83" s="41">
        <v>0</v>
      </c>
      <c r="F83" s="41">
        <v>0</v>
      </c>
      <c r="G83" s="41" t="s">
        <v>426</v>
      </c>
      <c r="H83" s="42" t="str">
        <f>IF(ISNA(VLOOKUP(Table113[[#This Row],[LSOA21]],LSOA_list!A$2:A$350,1,0)),"No","Yes")</f>
        <v>Yes</v>
      </c>
    </row>
    <row r="84" spans="1:8" ht="15.5" x14ac:dyDescent="0.35">
      <c r="A84" s="41" t="s">
        <v>507</v>
      </c>
      <c r="B84" s="41" t="s">
        <v>95</v>
      </c>
      <c r="C84" s="41" t="s">
        <v>481</v>
      </c>
      <c r="D84" s="41">
        <v>141</v>
      </c>
      <c r="E84" s="41">
        <v>0</v>
      </c>
      <c r="F84" s="41">
        <v>0</v>
      </c>
      <c r="G84" s="41" t="s">
        <v>426</v>
      </c>
      <c r="H84" s="42" t="str">
        <f>IF(ISNA(VLOOKUP(Table113[[#This Row],[LSOA21]],LSOA_list!A$2:A$350,1,0)),"No","Yes")</f>
        <v>Yes</v>
      </c>
    </row>
    <row r="85" spans="1:8" ht="15.5" x14ac:dyDescent="0.35">
      <c r="A85" s="41" t="s">
        <v>508</v>
      </c>
      <c r="B85" s="41" t="s">
        <v>331</v>
      </c>
      <c r="C85" s="41" t="s">
        <v>509</v>
      </c>
      <c r="D85" s="41">
        <v>149</v>
      </c>
      <c r="E85" s="41">
        <v>141</v>
      </c>
      <c r="F85" s="41">
        <v>94.63</v>
      </c>
      <c r="G85" s="41" t="s">
        <v>426</v>
      </c>
      <c r="H85" s="42" t="str">
        <f>IF(ISNA(VLOOKUP(Table113[[#This Row],[LSOA21]],LSOA_list!A$2:A$350,1,0)),"No","Yes")</f>
        <v>Yes</v>
      </c>
    </row>
    <row r="86" spans="1:8" ht="15.5" x14ac:dyDescent="0.35">
      <c r="A86" s="41" t="s">
        <v>510</v>
      </c>
      <c r="B86" s="41" t="s">
        <v>331</v>
      </c>
      <c r="C86" s="41" t="s">
        <v>509</v>
      </c>
      <c r="D86" s="41">
        <v>133</v>
      </c>
      <c r="E86" s="41">
        <v>0</v>
      </c>
      <c r="F86" s="41">
        <v>0</v>
      </c>
      <c r="G86" s="41" t="s">
        <v>426</v>
      </c>
      <c r="H86" s="42" t="str">
        <f>IF(ISNA(VLOOKUP(Table113[[#This Row],[LSOA21]],LSOA_list!A$2:A$350,1,0)),"No","Yes")</f>
        <v>Yes</v>
      </c>
    </row>
    <row r="87" spans="1:8" ht="15.5" x14ac:dyDescent="0.35">
      <c r="A87" s="41" t="s">
        <v>511</v>
      </c>
      <c r="B87" s="41" t="s">
        <v>331</v>
      </c>
      <c r="C87" s="41" t="s">
        <v>509</v>
      </c>
      <c r="D87" s="41">
        <v>149</v>
      </c>
      <c r="E87" s="41">
        <v>77</v>
      </c>
      <c r="F87" s="41">
        <v>51.68</v>
      </c>
      <c r="G87" s="41" t="s">
        <v>426</v>
      </c>
      <c r="H87" s="42" t="str">
        <f>IF(ISNA(VLOOKUP(Table113[[#This Row],[LSOA21]],LSOA_list!A$2:A$350,1,0)),"No","Yes")</f>
        <v>Yes</v>
      </c>
    </row>
    <row r="88" spans="1:8" ht="15.5" x14ac:dyDescent="0.35">
      <c r="A88" s="41" t="s">
        <v>512</v>
      </c>
      <c r="B88" s="41" t="s">
        <v>331</v>
      </c>
      <c r="C88" s="41" t="s">
        <v>509</v>
      </c>
      <c r="D88" s="41">
        <v>114</v>
      </c>
      <c r="E88" s="41">
        <v>0</v>
      </c>
      <c r="F88" s="41">
        <v>0</v>
      </c>
      <c r="G88" s="41" t="s">
        <v>426</v>
      </c>
      <c r="H88" s="42" t="str">
        <f>IF(ISNA(VLOOKUP(Table113[[#This Row],[LSOA21]],LSOA_list!A$2:A$350,1,0)),"No","Yes")</f>
        <v>Yes</v>
      </c>
    </row>
    <row r="89" spans="1:8" ht="15.5" x14ac:dyDescent="0.35">
      <c r="A89" s="41" t="s">
        <v>513</v>
      </c>
      <c r="B89" s="41" t="s">
        <v>331</v>
      </c>
      <c r="C89" s="41" t="s">
        <v>509</v>
      </c>
      <c r="D89" s="41">
        <v>125</v>
      </c>
      <c r="E89" s="41">
        <v>21</v>
      </c>
      <c r="F89" s="41">
        <v>16.8</v>
      </c>
      <c r="G89" s="41" t="s">
        <v>426</v>
      </c>
      <c r="H89" s="42" t="str">
        <f>IF(ISNA(VLOOKUP(Table113[[#This Row],[LSOA21]],LSOA_list!A$2:A$350,1,0)),"No","Yes")</f>
        <v>Yes</v>
      </c>
    </row>
    <row r="90" spans="1:8" ht="15.5" x14ac:dyDescent="0.35">
      <c r="A90" s="41" t="s">
        <v>514</v>
      </c>
      <c r="B90" s="41" t="s">
        <v>351</v>
      </c>
      <c r="C90" s="41" t="s">
        <v>509</v>
      </c>
      <c r="D90" s="41">
        <v>127</v>
      </c>
      <c r="E90" s="41">
        <v>91</v>
      </c>
      <c r="F90" s="41">
        <v>71.650000000000006</v>
      </c>
      <c r="G90" s="41" t="s">
        <v>426</v>
      </c>
      <c r="H90" s="42" t="str">
        <f>IF(ISNA(VLOOKUP(Table113[[#This Row],[LSOA21]],LSOA_list!A$2:A$350,1,0)),"No","Yes")</f>
        <v>Yes</v>
      </c>
    </row>
    <row r="91" spans="1:8" ht="15.5" x14ac:dyDescent="0.35">
      <c r="A91" s="41" t="s">
        <v>515</v>
      </c>
      <c r="B91" s="41" t="s">
        <v>351</v>
      </c>
      <c r="C91" s="41" t="s">
        <v>509</v>
      </c>
      <c r="D91" s="41">
        <v>170</v>
      </c>
      <c r="E91" s="41">
        <v>159</v>
      </c>
      <c r="F91" s="41">
        <v>93.53</v>
      </c>
      <c r="G91" s="41" t="s">
        <v>426</v>
      </c>
      <c r="H91" s="42" t="str">
        <f>IF(ISNA(VLOOKUP(Table113[[#This Row],[LSOA21]],LSOA_list!A$2:A$350,1,0)),"No","Yes")</f>
        <v>Yes</v>
      </c>
    </row>
    <row r="92" spans="1:8" ht="15.5" x14ac:dyDescent="0.35">
      <c r="A92" s="41" t="s">
        <v>516</v>
      </c>
      <c r="B92" s="41" t="s">
        <v>351</v>
      </c>
      <c r="C92" s="41" t="s">
        <v>509</v>
      </c>
      <c r="D92" s="41">
        <v>178</v>
      </c>
      <c r="E92" s="41">
        <v>10</v>
      </c>
      <c r="F92" s="41">
        <v>5.62</v>
      </c>
      <c r="G92" s="41" t="s">
        <v>426</v>
      </c>
      <c r="H92" s="42" t="str">
        <f>IF(ISNA(VLOOKUP(Table113[[#This Row],[LSOA21]],LSOA_list!A$2:A$350,1,0)),"No","Yes")</f>
        <v>Yes</v>
      </c>
    </row>
    <row r="93" spans="1:8" ht="15.5" x14ac:dyDescent="0.35">
      <c r="A93" s="41" t="s">
        <v>517</v>
      </c>
      <c r="B93" s="41" t="s">
        <v>351</v>
      </c>
      <c r="C93" s="41" t="s">
        <v>509</v>
      </c>
      <c r="D93" s="41">
        <v>124</v>
      </c>
      <c r="E93" s="41">
        <v>64</v>
      </c>
      <c r="F93" s="41">
        <v>51.61</v>
      </c>
      <c r="G93" s="41" t="s">
        <v>426</v>
      </c>
      <c r="H93" s="42" t="str">
        <f>IF(ISNA(VLOOKUP(Table113[[#This Row],[LSOA21]],LSOA_list!A$2:A$350,1,0)),"No","Yes")</f>
        <v>Yes</v>
      </c>
    </row>
    <row r="94" spans="1:8" ht="15.5" x14ac:dyDescent="0.35">
      <c r="A94" s="41" t="s">
        <v>518</v>
      </c>
      <c r="B94" s="41" t="s">
        <v>351</v>
      </c>
      <c r="C94" s="41" t="s">
        <v>509</v>
      </c>
      <c r="D94" s="41">
        <v>148</v>
      </c>
      <c r="E94" s="41">
        <v>2</v>
      </c>
      <c r="F94" s="41">
        <v>1.35</v>
      </c>
      <c r="G94" s="41" t="s">
        <v>426</v>
      </c>
      <c r="H94" s="42" t="str">
        <f>IF(ISNA(VLOOKUP(Table113[[#This Row],[LSOA21]],LSOA_list!A$2:A$350,1,0)),"No","Yes")</f>
        <v>Yes</v>
      </c>
    </row>
    <row r="95" spans="1:8" ht="15.5" x14ac:dyDescent="0.35">
      <c r="A95" s="41" t="s">
        <v>519</v>
      </c>
      <c r="B95" s="41" t="s">
        <v>283</v>
      </c>
      <c r="C95" s="41" t="s">
        <v>509</v>
      </c>
      <c r="D95" s="41">
        <v>159</v>
      </c>
      <c r="E95" s="41">
        <v>5</v>
      </c>
      <c r="F95" s="41">
        <v>3.14</v>
      </c>
      <c r="G95" s="41" t="s">
        <v>426</v>
      </c>
      <c r="H95" s="42" t="str">
        <f>IF(ISNA(VLOOKUP(Table113[[#This Row],[LSOA21]],LSOA_list!A$2:A$350,1,0)),"No","Yes")</f>
        <v>Yes</v>
      </c>
    </row>
    <row r="96" spans="1:8" ht="15.5" x14ac:dyDescent="0.35">
      <c r="A96" s="41" t="s">
        <v>520</v>
      </c>
      <c r="B96" s="41" t="s">
        <v>283</v>
      </c>
      <c r="C96" s="41" t="s">
        <v>509</v>
      </c>
      <c r="D96" s="41">
        <v>192</v>
      </c>
      <c r="E96" s="41">
        <v>155</v>
      </c>
      <c r="F96" s="41">
        <v>80.73</v>
      </c>
      <c r="G96" s="41" t="s">
        <v>426</v>
      </c>
      <c r="H96" s="42" t="str">
        <f>IF(ISNA(VLOOKUP(Table113[[#This Row],[LSOA21]],LSOA_list!A$2:A$350,1,0)),"No","Yes")</f>
        <v>Yes</v>
      </c>
    </row>
    <row r="97" spans="1:8" ht="15.5" x14ac:dyDescent="0.35">
      <c r="A97" s="41" t="s">
        <v>521</v>
      </c>
      <c r="B97" s="41" t="s">
        <v>283</v>
      </c>
      <c r="C97" s="41" t="s">
        <v>509</v>
      </c>
      <c r="D97" s="41">
        <v>124</v>
      </c>
      <c r="E97" s="41">
        <v>0</v>
      </c>
      <c r="F97" s="41">
        <v>0</v>
      </c>
      <c r="G97" s="41" t="s">
        <v>426</v>
      </c>
      <c r="H97" s="42" t="str">
        <f>IF(ISNA(VLOOKUP(Table113[[#This Row],[LSOA21]],LSOA_list!A$2:A$350,1,0)),"No","Yes")</f>
        <v>Yes</v>
      </c>
    </row>
    <row r="98" spans="1:8" ht="15.5" x14ac:dyDescent="0.35">
      <c r="A98" s="41" t="s">
        <v>522</v>
      </c>
      <c r="B98" s="41" t="s">
        <v>283</v>
      </c>
      <c r="C98" s="41" t="s">
        <v>509</v>
      </c>
      <c r="D98" s="41">
        <v>119</v>
      </c>
      <c r="E98" s="41">
        <v>7</v>
      </c>
      <c r="F98" s="41">
        <v>5.88</v>
      </c>
      <c r="G98" s="41" t="s">
        <v>426</v>
      </c>
      <c r="H98" s="42" t="str">
        <f>IF(ISNA(VLOOKUP(Table113[[#This Row],[LSOA21]],LSOA_list!A$2:A$350,1,0)),"No","Yes")</f>
        <v>Yes</v>
      </c>
    </row>
    <row r="99" spans="1:8" ht="15.5" x14ac:dyDescent="0.35">
      <c r="A99" s="41" t="s">
        <v>523</v>
      </c>
      <c r="B99" s="41" t="s">
        <v>283</v>
      </c>
      <c r="C99" s="41" t="s">
        <v>509</v>
      </c>
      <c r="D99" s="41">
        <v>148</v>
      </c>
      <c r="E99" s="41">
        <v>0</v>
      </c>
      <c r="F99" s="41">
        <v>0</v>
      </c>
      <c r="G99" s="41" t="s">
        <v>426</v>
      </c>
      <c r="H99" s="42" t="str">
        <f>IF(ISNA(VLOOKUP(Table113[[#This Row],[LSOA21]],LSOA_list!A$2:A$350,1,0)),"No","Yes")</f>
        <v>Yes</v>
      </c>
    </row>
    <row r="100" spans="1:8" ht="15.5" x14ac:dyDescent="0.35">
      <c r="A100" s="41" t="s">
        <v>524</v>
      </c>
      <c r="B100" s="41" t="s">
        <v>225</v>
      </c>
      <c r="C100" s="41" t="s">
        <v>509</v>
      </c>
      <c r="D100" s="41">
        <v>110</v>
      </c>
      <c r="E100" s="41">
        <v>2</v>
      </c>
      <c r="F100" s="41">
        <v>1.82</v>
      </c>
      <c r="G100" s="41" t="s">
        <v>426</v>
      </c>
      <c r="H100" s="42" t="str">
        <f>IF(ISNA(VLOOKUP(Table113[[#This Row],[LSOA21]],LSOA_list!A$2:A$350,1,0)),"No","Yes")</f>
        <v>Yes</v>
      </c>
    </row>
    <row r="101" spans="1:8" ht="15.5" x14ac:dyDescent="0.35">
      <c r="A101" s="41" t="s">
        <v>525</v>
      </c>
      <c r="B101" s="41" t="s">
        <v>225</v>
      </c>
      <c r="C101" s="41" t="s">
        <v>509</v>
      </c>
      <c r="D101" s="41">
        <v>134</v>
      </c>
      <c r="E101" s="41">
        <v>76</v>
      </c>
      <c r="F101" s="41">
        <v>56.72</v>
      </c>
      <c r="G101" s="41" t="s">
        <v>426</v>
      </c>
      <c r="H101" s="42" t="str">
        <f>IF(ISNA(VLOOKUP(Table113[[#This Row],[LSOA21]],LSOA_list!A$2:A$350,1,0)),"No","Yes")</f>
        <v>Yes</v>
      </c>
    </row>
    <row r="102" spans="1:8" ht="15.5" x14ac:dyDescent="0.35">
      <c r="A102" s="41" t="s">
        <v>526</v>
      </c>
      <c r="B102" s="41" t="s">
        <v>225</v>
      </c>
      <c r="C102" s="41" t="s">
        <v>509</v>
      </c>
      <c r="D102" s="41">
        <v>138</v>
      </c>
      <c r="E102" s="41">
        <v>0</v>
      </c>
      <c r="F102" s="41">
        <v>0</v>
      </c>
      <c r="G102" s="41" t="s">
        <v>426</v>
      </c>
      <c r="H102" s="42" t="str">
        <f>IF(ISNA(VLOOKUP(Table113[[#This Row],[LSOA21]],LSOA_list!A$2:A$350,1,0)),"No","Yes")</f>
        <v>Yes</v>
      </c>
    </row>
    <row r="103" spans="1:8" ht="15.5" x14ac:dyDescent="0.35">
      <c r="A103" s="41" t="s">
        <v>527</v>
      </c>
      <c r="B103" s="41" t="s">
        <v>225</v>
      </c>
      <c r="C103" s="41" t="s">
        <v>509</v>
      </c>
      <c r="D103" s="41">
        <v>132</v>
      </c>
      <c r="E103" s="41">
        <v>0</v>
      </c>
      <c r="F103" s="41">
        <v>0</v>
      </c>
      <c r="G103" s="41" t="s">
        <v>426</v>
      </c>
      <c r="H103" s="42" t="str">
        <f>IF(ISNA(VLOOKUP(Table113[[#This Row],[LSOA21]],LSOA_list!A$2:A$350,1,0)),"No","Yes")</f>
        <v>Yes</v>
      </c>
    </row>
    <row r="104" spans="1:8" ht="15.5" x14ac:dyDescent="0.35">
      <c r="A104" s="41" t="s">
        <v>528</v>
      </c>
      <c r="B104" s="41" t="s">
        <v>225</v>
      </c>
      <c r="C104" s="41" t="s">
        <v>509</v>
      </c>
      <c r="D104" s="41">
        <v>130</v>
      </c>
      <c r="E104" s="41">
        <v>0</v>
      </c>
      <c r="F104" s="41">
        <v>0</v>
      </c>
      <c r="G104" s="41" t="s">
        <v>426</v>
      </c>
      <c r="H104" s="42" t="str">
        <f>IF(ISNA(VLOOKUP(Table113[[#This Row],[LSOA21]],LSOA_list!A$2:A$350,1,0)),"No","Yes")</f>
        <v>Yes</v>
      </c>
    </row>
    <row r="105" spans="1:8" ht="15.5" x14ac:dyDescent="0.35">
      <c r="A105" s="41" t="s">
        <v>529</v>
      </c>
      <c r="B105" s="41" t="s">
        <v>219</v>
      </c>
      <c r="C105" s="41" t="s">
        <v>530</v>
      </c>
      <c r="D105" s="41">
        <v>117</v>
      </c>
      <c r="E105" s="41">
        <v>16</v>
      </c>
      <c r="F105" s="41">
        <v>13.68</v>
      </c>
      <c r="G105" s="41" t="s">
        <v>426</v>
      </c>
      <c r="H105" s="42" t="str">
        <f>IF(ISNA(VLOOKUP(Table113[[#This Row],[LSOA21]],LSOA_list!A$2:A$350,1,0)),"No","Yes")</f>
        <v>Yes</v>
      </c>
    </row>
    <row r="106" spans="1:8" ht="15.5" x14ac:dyDescent="0.35">
      <c r="A106" s="41" t="s">
        <v>531</v>
      </c>
      <c r="B106" s="41" t="s">
        <v>219</v>
      </c>
      <c r="C106" s="41" t="s">
        <v>530</v>
      </c>
      <c r="D106" s="41">
        <v>122</v>
      </c>
      <c r="E106" s="41">
        <v>0</v>
      </c>
      <c r="F106" s="41">
        <v>0</v>
      </c>
      <c r="G106" s="41" t="s">
        <v>426</v>
      </c>
      <c r="H106" s="42" t="str">
        <f>IF(ISNA(VLOOKUP(Table113[[#This Row],[LSOA21]],LSOA_list!A$2:A$350,1,0)),"No","Yes")</f>
        <v>Yes</v>
      </c>
    </row>
    <row r="107" spans="1:8" ht="15.5" x14ac:dyDescent="0.35">
      <c r="A107" s="41" t="s">
        <v>532</v>
      </c>
      <c r="B107" s="41" t="s">
        <v>219</v>
      </c>
      <c r="C107" s="41" t="s">
        <v>530</v>
      </c>
      <c r="D107" s="41">
        <v>117</v>
      </c>
      <c r="E107" s="41">
        <v>0</v>
      </c>
      <c r="F107" s="41">
        <v>0</v>
      </c>
      <c r="G107" s="41" t="s">
        <v>426</v>
      </c>
      <c r="H107" s="42" t="str">
        <f>IF(ISNA(VLOOKUP(Table113[[#This Row],[LSOA21]],LSOA_list!A$2:A$350,1,0)),"No","Yes")</f>
        <v>Yes</v>
      </c>
    </row>
    <row r="108" spans="1:8" ht="15.5" x14ac:dyDescent="0.35">
      <c r="A108" s="41" t="s">
        <v>533</v>
      </c>
      <c r="B108" s="41" t="s">
        <v>219</v>
      </c>
      <c r="C108" s="41" t="s">
        <v>530</v>
      </c>
      <c r="D108" s="41">
        <v>119</v>
      </c>
      <c r="E108" s="41">
        <v>9</v>
      </c>
      <c r="F108" s="41">
        <v>7.56</v>
      </c>
      <c r="G108" s="41" t="s">
        <v>426</v>
      </c>
      <c r="H108" s="42" t="str">
        <f>IF(ISNA(VLOOKUP(Table113[[#This Row],[LSOA21]],LSOA_list!A$2:A$350,1,0)),"No","Yes")</f>
        <v>Yes</v>
      </c>
    </row>
    <row r="109" spans="1:8" ht="15.5" x14ac:dyDescent="0.35">
      <c r="A109" s="41" t="s">
        <v>534</v>
      </c>
      <c r="B109" s="41" t="s">
        <v>219</v>
      </c>
      <c r="C109" s="41" t="s">
        <v>530</v>
      </c>
      <c r="D109" s="41">
        <v>110</v>
      </c>
      <c r="E109" s="41">
        <v>44</v>
      </c>
      <c r="F109" s="41">
        <v>40</v>
      </c>
      <c r="G109" s="41" t="s">
        <v>426</v>
      </c>
      <c r="H109" s="42" t="str">
        <f>IF(ISNA(VLOOKUP(Table113[[#This Row],[LSOA21]],LSOA_list!A$2:A$350,1,0)),"No","Yes")</f>
        <v>Yes</v>
      </c>
    </row>
    <row r="110" spans="1:8" ht="15.5" x14ac:dyDescent="0.35">
      <c r="A110" s="41" t="s">
        <v>535</v>
      </c>
      <c r="B110" s="41" t="s">
        <v>329</v>
      </c>
      <c r="C110" s="41" t="s">
        <v>530</v>
      </c>
      <c r="D110" s="41">
        <v>126</v>
      </c>
      <c r="E110" s="41">
        <v>53</v>
      </c>
      <c r="F110" s="41">
        <v>42.06</v>
      </c>
      <c r="G110" s="41" t="s">
        <v>426</v>
      </c>
      <c r="H110" s="42" t="str">
        <f>IF(ISNA(VLOOKUP(Table113[[#This Row],[LSOA21]],LSOA_list!A$2:A$350,1,0)),"No","Yes")</f>
        <v>Yes</v>
      </c>
    </row>
    <row r="111" spans="1:8" ht="15.5" x14ac:dyDescent="0.35">
      <c r="A111" s="41" t="s">
        <v>536</v>
      </c>
      <c r="B111" s="41" t="s">
        <v>329</v>
      </c>
      <c r="C111" s="41" t="s">
        <v>530</v>
      </c>
      <c r="D111" s="41">
        <v>141</v>
      </c>
      <c r="E111" s="41">
        <v>2</v>
      </c>
      <c r="F111" s="41">
        <v>1.42</v>
      </c>
      <c r="G111" s="41" t="s">
        <v>426</v>
      </c>
      <c r="H111" s="42" t="str">
        <f>IF(ISNA(VLOOKUP(Table113[[#This Row],[LSOA21]],LSOA_list!A$2:A$350,1,0)),"No","Yes")</f>
        <v>Yes</v>
      </c>
    </row>
    <row r="112" spans="1:8" ht="15.5" x14ac:dyDescent="0.35">
      <c r="A112" s="41" t="s">
        <v>537</v>
      </c>
      <c r="B112" s="41" t="s">
        <v>329</v>
      </c>
      <c r="C112" s="41" t="s">
        <v>530</v>
      </c>
      <c r="D112" s="41">
        <v>118</v>
      </c>
      <c r="E112" s="41">
        <v>36</v>
      </c>
      <c r="F112" s="41">
        <v>30.51</v>
      </c>
      <c r="G112" s="41" t="s">
        <v>426</v>
      </c>
      <c r="H112" s="42" t="str">
        <f>IF(ISNA(VLOOKUP(Table113[[#This Row],[LSOA21]],LSOA_list!A$2:A$350,1,0)),"No","Yes")</f>
        <v>Yes</v>
      </c>
    </row>
    <row r="113" spans="1:8" ht="15.5" x14ac:dyDescent="0.35">
      <c r="A113" s="41" t="s">
        <v>538</v>
      </c>
      <c r="B113" s="41" t="s">
        <v>329</v>
      </c>
      <c r="C113" s="41" t="s">
        <v>530</v>
      </c>
      <c r="D113" s="41">
        <v>128</v>
      </c>
      <c r="E113" s="41">
        <v>99</v>
      </c>
      <c r="F113" s="41">
        <v>77.34</v>
      </c>
      <c r="G113" s="41" t="s">
        <v>426</v>
      </c>
      <c r="H113" s="42" t="str">
        <f>IF(ISNA(VLOOKUP(Table113[[#This Row],[LSOA21]],LSOA_list!A$2:A$350,1,0)),"No","Yes")</f>
        <v>Yes</v>
      </c>
    </row>
    <row r="114" spans="1:8" ht="15.5" x14ac:dyDescent="0.35">
      <c r="A114" s="41" t="s">
        <v>539</v>
      </c>
      <c r="B114" s="41" t="s">
        <v>329</v>
      </c>
      <c r="C114" s="41" t="s">
        <v>530</v>
      </c>
      <c r="D114" s="41">
        <v>119</v>
      </c>
      <c r="E114" s="41">
        <v>33</v>
      </c>
      <c r="F114" s="41">
        <v>27.73</v>
      </c>
      <c r="G114" s="41" t="s">
        <v>426</v>
      </c>
      <c r="H114" s="42" t="str">
        <f>IF(ISNA(VLOOKUP(Table113[[#This Row],[LSOA21]],LSOA_list!A$2:A$350,1,0)),"No","Yes")</f>
        <v>Yes</v>
      </c>
    </row>
    <row r="115" spans="1:8" ht="15.5" x14ac:dyDescent="0.35">
      <c r="A115" s="41" t="s">
        <v>540</v>
      </c>
      <c r="B115" s="41" t="s">
        <v>118</v>
      </c>
      <c r="C115" s="41" t="s">
        <v>530</v>
      </c>
      <c r="D115" s="41">
        <v>168</v>
      </c>
      <c r="E115" s="41">
        <v>0</v>
      </c>
      <c r="F115" s="41">
        <v>0</v>
      </c>
      <c r="G115" s="41" t="s">
        <v>426</v>
      </c>
      <c r="H115" s="42" t="str">
        <f>IF(ISNA(VLOOKUP(Table113[[#This Row],[LSOA21]],LSOA_list!A$2:A$350,1,0)),"No","Yes")</f>
        <v>Yes</v>
      </c>
    </row>
    <row r="116" spans="1:8" ht="15.5" x14ac:dyDescent="0.35">
      <c r="A116" s="41" t="s">
        <v>541</v>
      </c>
      <c r="B116" s="41" t="s">
        <v>118</v>
      </c>
      <c r="C116" s="41" t="s">
        <v>530</v>
      </c>
      <c r="D116" s="41">
        <v>280</v>
      </c>
      <c r="E116" s="41">
        <v>0</v>
      </c>
      <c r="F116" s="41">
        <v>0</v>
      </c>
      <c r="G116" s="41" t="s">
        <v>426</v>
      </c>
      <c r="H116" s="42" t="str">
        <f>IF(ISNA(VLOOKUP(Table113[[#This Row],[LSOA21]],LSOA_list!A$2:A$350,1,0)),"No","Yes")</f>
        <v>Yes</v>
      </c>
    </row>
    <row r="117" spans="1:8" ht="15.5" x14ac:dyDescent="0.35">
      <c r="A117" s="41" t="s">
        <v>542</v>
      </c>
      <c r="B117" s="41" t="s">
        <v>118</v>
      </c>
      <c r="C117" s="41" t="s">
        <v>530</v>
      </c>
      <c r="D117" s="41">
        <v>143</v>
      </c>
      <c r="E117" s="41">
        <v>0</v>
      </c>
      <c r="F117" s="41">
        <v>0</v>
      </c>
      <c r="G117" s="41" t="s">
        <v>426</v>
      </c>
      <c r="H117" s="42" t="str">
        <f>IF(ISNA(VLOOKUP(Table113[[#This Row],[LSOA21]],LSOA_list!A$2:A$350,1,0)),"No","Yes")</f>
        <v>Yes</v>
      </c>
    </row>
    <row r="118" spans="1:8" ht="15.5" x14ac:dyDescent="0.35">
      <c r="A118" s="41" t="s">
        <v>543</v>
      </c>
      <c r="B118" s="41" t="s">
        <v>118</v>
      </c>
      <c r="C118" s="41" t="s">
        <v>530</v>
      </c>
      <c r="D118" s="41">
        <v>63</v>
      </c>
      <c r="E118" s="41">
        <v>0</v>
      </c>
      <c r="F118" s="41">
        <v>0</v>
      </c>
      <c r="G118" s="41" t="s">
        <v>426</v>
      </c>
      <c r="H118" s="42" t="str">
        <f>IF(ISNA(VLOOKUP(Table113[[#This Row],[LSOA21]],LSOA_list!A$2:A$350,1,0)),"No","Yes")</f>
        <v>Yes</v>
      </c>
    </row>
    <row r="119" spans="1:8" ht="15.5" x14ac:dyDescent="0.35">
      <c r="A119" s="41" t="s">
        <v>544</v>
      </c>
      <c r="B119" s="41" t="s">
        <v>118</v>
      </c>
      <c r="C119" s="41" t="s">
        <v>530</v>
      </c>
      <c r="D119" s="41">
        <v>230</v>
      </c>
      <c r="E119" s="41">
        <v>0</v>
      </c>
      <c r="F119" s="41">
        <v>0</v>
      </c>
      <c r="G119" s="41" t="s">
        <v>426</v>
      </c>
      <c r="H119" s="42" t="str">
        <f>IF(ISNA(VLOOKUP(Table113[[#This Row],[LSOA21]],LSOA_list!A$2:A$350,1,0)),"No","Yes")</f>
        <v>Yes</v>
      </c>
    </row>
    <row r="120" spans="1:8" ht="15.5" x14ac:dyDescent="0.35">
      <c r="A120" s="41" t="s">
        <v>545</v>
      </c>
      <c r="B120" s="41" t="s">
        <v>118</v>
      </c>
      <c r="C120" s="41" t="s">
        <v>530</v>
      </c>
      <c r="D120" s="41">
        <v>157</v>
      </c>
      <c r="E120" s="41">
        <v>0</v>
      </c>
      <c r="F120" s="41">
        <v>0</v>
      </c>
      <c r="G120" s="41" t="s">
        <v>426</v>
      </c>
      <c r="H120" s="42" t="str">
        <f>IF(ISNA(VLOOKUP(Table113[[#This Row],[LSOA21]],LSOA_list!A$2:A$350,1,0)),"No","Yes")</f>
        <v>Yes</v>
      </c>
    </row>
    <row r="121" spans="1:8" ht="15.5" x14ac:dyDescent="0.35">
      <c r="A121" s="41" t="s">
        <v>546</v>
      </c>
      <c r="B121" s="41" t="s">
        <v>118</v>
      </c>
      <c r="C121" s="41" t="s">
        <v>530</v>
      </c>
      <c r="D121" s="41">
        <v>224</v>
      </c>
      <c r="E121" s="41">
        <v>0</v>
      </c>
      <c r="F121" s="41">
        <v>0</v>
      </c>
      <c r="G121" s="41" t="s">
        <v>426</v>
      </c>
      <c r="H121" s="42" t="str">
        <f>IF(ISNA(VLOOKUP(Table113[[#This Row],[LSOA21]],LSOA_list!A$2:A$350,1,0)),"No","Yes")</f>
        <v>Yes</v>
      </c>
    </row>
    <row r="122" spans="1:8" ht="15.5" x14ac:dyDescent="0.35">
      <c r="A122" s="41" t="s">
        <v>547</v>
      </c>
      <c r="B122" s="41" t="s">
        <v>367</v>
      </c>
      <c r="C122" s="41" t="s">
        <v>530</v>
      </c>
      <c r="D122" s="41">
        <v>130</v>
      </c>
      <c r="E122" s="41">
        <v>122</v>
      </c>
      <c r="F122" s="41">
        <v>93.85</v>
      </c>
      <c r="G122" s="41" t="s">
        <v>426</v>
      </c>
      <c r="H122" s="42" t="str">
        <f>IF(ISNA(VLOOKUP(Table113[[#This Row],[LSOA21]],LSOA_list!A$2:A$350,1,0)),"No","Yes")</f>
        <v>Yes</v>
      </c>
    </row>
    <row r="123" spans="1:8" ht="15.5" x14ac:dyDescent="0.35">
      <c r="A123" s="41" t="s">
        <v>548</v>
      </c>
      <c r="B123" s="41" t="s">
        <v>367</v>
      </c>
      <c r="C123" s="41" t="s">
        <v>530</v>
      </c>
      <c r="D123" s="41">
        <v>107</v>
      </c>
      <c r="E123" s="41">
        <v>68</v>
      </c>
      <c r="F123" s="41">
        <v>63.55</v>
      </c>
      <c r="G123" s="41" t="s">
        <v>426</v>
      </c>
      <c r="H123" s="42" t="str">
        <f>IF(ISNA(VLOOKUP(Table113[[#This Row],[LSOA21]],LSOA_list!A$2:A$350,1,0)),"No","Yes")</f>
        <v>Yes</v>
      </c>
    </row>
    <row r="124" spans="1:8" ht="15.5" x14ac:dyDescent="0.35">
      <c r="A124" s="41" t="s">
        <v>549</v>
      </c>
      <c r="B124" s="41" t="s">
        <v>367</v>
      </c>
      <c r="C124" s="41" t="s">
        <v>530</v>
      </c>
      <c r="D124" s="41">
        <v>131</v>
      </c>
      <c r="E124" s="41">
        <v>79</v>
      </c>
      <c r="F124" s="41">
        <v>60.31</v>
      </c>
      <c r="G124" s="41" t="s">
        <v>426</v>
      </c>
      <c r="H124" s="42" t="str">
        <f>IF(ISNA(VLOOKUP(Table113[[#This Row],[LSOA21]],LSOA_list!A$2:A$350,1,0)),"No","Yes")</f>
        <v>Yes</v>
      </c>
    </row>
    <row r="125" spans="1:8" ht="15.5" x14ac:dyDescent="0.35">
      <c r="A125" s="41" t="s">
        <v>550</v>
      </c>
      <c r="B125" s="41" t="s">
        <v>367</v>
      </c>
      <c r="C125" s="41" t="s">
        <v>530</v>
      </c>
      <c r="D125" s="41">
        <v>165</v>
      </c>
      <c r="E125" s="41">
        <v>0</v>
      </c>
      <c r="F125" s="41">
        <v>0</v>
      </c>
      <c r="G125" s="41" t="s">
        <v>426</v>
      </c>
      <c r="H125" s="42" t="str">
        <f>IF(ISNA(VLOOKUP(Table113[[#This Row],[LSOA21]],LSOA_list!A$2:A$350,1,0)),"No","Yes")</f>
        <v>Yes</v>
      </c>
    </row>
    <row r="126" spans="1:8" ht="15.5" x14ac:dyDescent="0.35">
      <c r="A126" s="41" t="s">
        <v>551</v>
      </c>
      <c r="B126" s="41" t="s">
        <v>367</v>
      </c>
      <c r="C126" s="41" t="s">
        <v>530</v>
      </c>
      <c r="D126" s="41">
        <v>117</v>
      </c>
      <c r="E126" s="41">
        <v>62</v>
      </c>
      <c r="F126" s="41">
        <v>52.99</v>
      </c>
      <c r="G126" s="41" t="s">
        <v>426</v>
      </c>
      <c r="H126" s="42" t="str">
        <f>IF(ISNA(VLOOKUP(Table113[[#This Row],[LSOA21]],LSOA_list!A$2:A$350,1,0)),"No","Yes")</f>
        <v>Yes</v>
      </c>
    </row>
    <row r="127" spans="1:8" ht="15.5" x14ac:dyDescent="0.35">
      <c r="A127" s="41" t="s">
        <v>552</v>
      </c>
      <c r="B127" s="41" t="s">
        <v>189</v>
      </c>
      <c r="C127" s="41" t="s">
        <v>530</v>
      </c>
      <c r="D127" s="41">
        <v>122</v>
      </c>
      <c r="E127" s="41">
        <v>0</v>
      </c>
      <c r="F127" s="41">
        <v>0</v>
      </c>
      <c r="G127" s="41" t="s">
        <v>426</v>
      </c>
      <c r="H127" s="42" t="str">
        <f>IF(ISNA(VLOOKUP(Table113[[#This Row],[LSOA21]],LSOA_list!A$2:A$350,1,0)),"No","Yes")</f>
        <v>Yes</v>
      </c>
    </row>
    <row r="128" spans="1:8" ht="15.5" x14ac:dyDescent="0.35">
      <c r="A128" s="41" t="s">
        <v>553</v>
      </c>
      <c r="B128" s="41" t="s">
        <v>189</v>
      </c>
      <c r="C128" s="41" t="s">
        <v>530</v>
      </c>
      <c r="D128" s="41">
        <v>134</v>
      </c>
      <c r="E128" s="41">
        <v>0</v>
      </c>
      <c r="F128" s="41">
        <v>0</v>
      </c>
      <c r="G128" s="41" t="s">
        <v>426</v>
      </c>
      <c r="H128" s="42" t="str">
        <f>IF(ISNA(VLOOKUP(Table113[[#This Row],[LSOA21]],LSOA_list!A$2:A$350,1,0)),"No","Yes")</f>
        <v>Yes</v>
      </c>
    </row>
    <row r="129" spans="1:8" ht="15.5" x14ac:dyDescent="0.35">
      <c r="A129" s="41" t="s">
        <v>554</v>
      </c>
      <c r="B129" s="41" t="s">
        <v>189</v>
      </c>
      <c r="C129" s="41" t="s">
        <v>530</v>
      </c>
      <c r="D129" s="41">
        <v>97</v>
      </c>
      <c r="E129" s="41">
        <v>20</v>
      </c>
      <c r="F129" s="41">
        <v>20.62</v>
      </c>
      <c r="G129" s="41" t="s">
        <v>426</v>
      </c>
      <c r="H129" s="42" t="str">
        <f>IF(ISNA(VLOOKUP(Table113[[#This Row],[LSOA21]],LSOA_list!A$2:A$350,1,0)),"No","Yes")</f>
        <v>Yes</v>
      </c>
    </row>
    <row r="130" spans="1:8" ht="15.5" x14ac:dyDescent="0.35">
      <c r="A130" s="41" t="s">
        <v>555</v>
      </c>
      <c r="B130" s="41" t="s">
        <v>189</v>
      </c>
      <c r="C130" s="41" t="s">
        <v>530</v>
      </c>
      <c r="D130" s="41">
        <v>166</v>
      </c>
      <c r="E130" s="41">
        <v>13</v>
      </c>
      <c r="F130" s="41">
        <v>7.83</v>
      </c>
      <c r="G130" s="41" t="s">
        <v>426</v>
      </c>
      <c r="H130" s="42" t="str">
        <f>IF(ISNA(VLOOKUP(Table113[[#This Row],[LSOA21]],LSOA_list!A$2:A$350,1,0)),"No","Yes")</f>
        <v>Yes</v>
      </c>
    </row>
    <row r="131" spans="1:8" ht="15.5" x14ac:dyDescent="0.35">
      <c r="A131" s="41" t="s">
        <v>556</v>
      </c>
      <c r="B131" s="41" t="s">
        <v>189</v>
      </c>
      <c r="C131" s="41" t="s">
        <v>530</v>
      </c>
      <c r="D131" s="41">
        <v>171</v>
      </c>
      <c r="E131" s="41">
        <v>10</v>
      </c>
      <c r="F131" s="41">
        <v>5.85</v>
      </c>
      <c r="G131" s="41" t="s">
        <v>426</v>
      </c>
      <c r="H131" s="42" t="str">
        <f>IF(ISNA(VLOOKUP(Table113[[#This Row],[LSOA21]],LSOA_list!A$2:A$350,1,0)),"No","Yes")</f>
        <v>Yes</v>
      </c>
    </row>
    <row r="132" spans="1:8" ht="15.5" x14ac:dyDescent="0.35">
      <c r="A132" s="41" t="s">
        <v>557</v>
      </c>
      <c r="B132" s="41" t="s">
        <v>339</v>
      </c>
      <c r="C132" s="41" t="s">
        <v>558</v>
      </c>
      <c r="D132" s="41">
        <v>127</v>
      </c>
      <c r="E132" s="41">
        <v>0</v>
      </c>
      <c r="F132" s="41">
        <v>0</v>
      </c>
      <c r="G132" s="41" t="s">
        <v>426</v>
      </c>
      <c r="H132" s="42" t="str">
        <f>IF(ISNA(VLOOKUP(Table113[[#This Row],[LSOA21]],LSOA_list!A$2:A$350,1,0)),"No","Yes")</f>
        <v>Yes</v>
      </c>
    </row>
    <row r="133" spans="1:8" ht="15.5" x14ac:dyDescent="0.35">
      <c r="A133" s="41" t="s">
        <v>559</v>
      </c>
      <c r="B133" s="41" t="s">
        <v>339</v>
      </c>
      <c r="C133" s="41" t="s">
        <v>558</v>
      </c>
      <c r="D133" s="41">
        <v>132</v>
      </c>
      <c r="E133" s="41">
        <v>77</v>
      </c>
      <c r="F133" s="41">
        <v>58.33</v>
      </c>
      <c r="G133" s="41" t="s">
        <v>426</v>
      </c>
      <c r="H133" s="42" t="str">
        <f>IF(ISNA(VLOOKUP(Table113[[#This Row],[LSOA21]],LSOA_list!A$2:A$350,1,0)),"No","Yes")</f>
        <v>Yes</v>
      </c>
    </row>
    <row r="134" spans="1:8" ht="15.5" x14ac:dyDescent="0.35">
      <c r="A134" s="41" t="s">
        <v>560</v>
      </c>
      <c r="B134" s="41" t="s">
        <v>339</v>
      </c>
      <c r="C134" s="41" t="s">
        <v>558</v>
      </c>
      <c r="D134" s="41">
        <v>121</v>
      </c>
      <c r="E134" s="41">
        <v>28</v>
      </c>
      <c r="F134" s="41">
        <v>23.14</v>
      </c>
      <c r="G134" s="41" t="s">
        <v>426</v>
      </c>
      <c r="H134" s="42" t="str">
        <f>IF(ISNA(VLOOKUP(Table113[[#This Row],[LSOA21]],LSOA_list!A$2:A$350,1,0)),"No","Yes")</f>
        <v>Yes</v>
      </c>
    </row>
    <row r="135" spans="1:8" ht="15.5" x14ac:dyDescent="0.35">
      <c r="A135" s="41" t="s">
        <v>561</v>
      </c>
      <c r="B135" s="41" t="s">
        <v>339</v>
      </c>
      <c r="C135" s="41" t="s">
        <v>558</v>
      </c>
      <c r="D135" s="41">
        <v>137</v>
      </c>
      <c r="E135" s="41">
        <v>124</v>
      </c>
      <c r="F135" s="41">
        <v>90.51</v>
      </c>
      <c r="G135" s="41" t="s">
        <v>426</v>
      </c>
      <c r="H135" s="42" t="str">
        <f>IF(ISNA(VLOOKUP(Table113[[#This Row],[LSOA21]],LSOA_list!A$2:A$350,1,0)),"No","Yes")</f>
        <v>Yes</v>
      </c>
    </row>
    <row r="136" spans="1:8" ht="15.5" x14ac:dyDescent="0.35">
      <c r="A136" s="41" t="s">
        <v>562</v>
      </c>
      <c r="B136" s="41" t="s">
        <v>339</v>
      </c>
      <c r="C136" s="41" t="s">
        <v>558</v>
      </c>
      <c r="D136" s="41">
        <v>112</v>
      </c>
      <c r="E136" s="41">
        <v>0</v>
      </c>
      <c r="F136" s="41">
        <v>0</v>
      </c>
      <c r="G136" s="41" t="s">
        <v>426</v>
      </c>
      <c r="H136" s="42" t="str">
        <f>IF(ISNA(VLOOKUP(Table113[[#This Row],[LSOA21]],LSOA_list!A$2:A$350,1,0)),"No","Yes")</f>
        <v>Yes</v>
      </c>
    </row>
    <row r="137" spans="1:8" ht="15.5" x14ac:dyDescent="0.35">
      <c r="A137" s="41" t="s">
        <v>563</v>
      </c>
      <c r="B137" s="41" t="s">
        <v>339</v>
      </c>
      <c r="C137" s="41" t="s">
        <v>558</v>
      </c>
      <c r="D137" s="41">
        <v>118</v>
      </c>
      <c r="E137" s="41">
        <v>44</v>
      </c>
      <c r="F137" s="41">
        <v>37.29</v>
      </c>
      <c r="G137" s="41" t="s">
        <v>426</v>
      </c>
      <c r="H137" s="42" t="str">
        <f>IF(ISNA(VLOOKUP(Table113[[#This Row],[LSOA21]],LSOA_list!A$2:A$350,1,0)),"No","Yes")</f>
        <v>Yes</v>
      </c>
    </row>
    <row r="138" spans="1:8" ht="15.5" x14ac:dyDescent="0.35">
      <c r="A138" s="41" t="s">
        <v>564</v>
      </c>
      <c r="B138" s="41" t="s">
        <v>201</v>
      </c>
      <c r="C138" s="41" t="s">
        <v>558</v>
      </c>
      <c r="D138" s="41">
        <v>132</v>
      </c>
      <c r="E138" s="41">
        <v>47</v>
      </c>
      <c r="F138" s="41">
        <v>35.61</v>
      </c>
      <c r="G138" s="41" t="s">
        <v>426</v>
      </c>
      <c r="H138" s="42" t="str">
        <f>IF(ISNA(VLOOKUP(Table113[[#This Row],[LSOA21]],LSOA_list!A$2:A$350,1,0)),"No","Yes")</f>
        <v>Yes</v>
      </c>
    </row>
    <row r="139" spans="1:8" ht="15.5" x14ac:dyDescent="0.35">
      <c r="A139" s="41" t="s">
        <v>565</v>
      </c>
      <c r="B139" s="41" t="s">
        <v>201</v>
      </c>
      <c r="C139" s="41" t="s">
        <v>558</v>
      </c>
      <c r="D139" s="41">
        <v>133</v>
      </c>
      <c r="E139" s="41">
        <v>0</v>
      </c>
      <c r="F139" s="41">
        <v>0</v>
      </c>
      <c r="G139" s="41" t="s">
        <v>426</v>
      </c>
      <c r="H139" s="42" t="str">
        <f>IF(ISNA(VLOOKUP(Table113[[#This Row],[LSOA21]],LSOA_list!A$2:A$350,1,0)),"No","Yes")</f>
        <v>Yes</v>
      </c>
    </row>
    <row r="140" spans="1:8" ht="15.5" x14ac:dyDescent="0.35">
      <c r="A140" s="41" t="s">
        <v>566</v>
      </c>
      <c r="B140" s="41" t="s">
        <v>201</v>
      </c>
      <c r="C140" s="41" t="s">
        <v>558</v>
      </c>
      <c r="D140" s="41">
        <v>126</v>
      </c>
      <c r="E140" s="41">
        <v>0</v>
      </c>
      <c r="F140" s="41">
        <v>0</v>
      </c>
      <c r="G140" s="41" t="s">
        <v>426</v>
      </c>
      <c r="H140" s="42" t="str">
        <f>IF(ISNA(VLOOKUP(Table113[[#This Row],[LSOA21]],LSOA_list!A$2:A$350,1,0)),"No","Yes")</f>
        <v>Yes</v>
      </c>
    </row>
    <row r="141" spans="1:8" ht="15.5" x14ac:dyDescent="0.35">
      <c r="A141" s="41" t="s">
        <v>567</v>
      </c>
      <c r="B141" s="41" t="s">
        <v>201</v>
      </c>
      <c r="C141" s="41" t="s">
        <v>558</v>
      </c>
      <c r="D141" s="41">
        <v>111</v>
      </c>
      <c r="E141" s="41">
        <v>0</v>
      </c>
      <c r="F141" s="41">
        <v>0</v>
      </c>
      <c r="G141" s="41" t="s">
        <v>426</v>
      </c>
      <c r="H141" s="42" t="str">
        <f>IF(ISNA(VLOOKUP(Table113[[#This Row],[LSOA21]],LSOA_list!A$2:A$350,1,0)),"No","Yes")</f>
        <v>Yes</v>
      </c>
    </row>
    <row r="142" spans="1:8" ht="15.5" x14ac:dyDescent="0.35">
      <c r="A142" s="41" t="s">
        <v>568</v>
      </c>
      <c r="B142" s="41" t="s">
        <v>201</v>
      </c>
      <c r="C142" s="41" t="s">
        <v>558</v>
      </c>
      <c r="D142" s="41">
        <v>107</v>
      </c>
      <c r="E142" s="41">
        <v>0</v>
      </c>
      <c r="F142" s="41">
        <v>0</v>
      </c>
      <c r="G142" s="41" t="s">
        <v>426</v>
      </c>
      <c r="H142" s="42" t="str">
        <f>IF(ISNA(VLOOKUP(Table113[[#This Row],[LSOA21]],LSOA_list!A$2:A$350,1,0)),"No","Yes")</f>
        <v>Yes</v>
      </c>
    </row>
    <row r="143" spans="1:8" ht="15.5" x14ac:dyDescent="0.35">
      <c r="A143" s="41" t="s">
        <v>569</v>
      </c>
      <c r="B143" s="41" t="s">
        <v>347</v>
      </c>
      <c r="C143" s="41" t="s">
        <v>558</v>
      </c>
      <c r="D143" s="41">
        <v>132</v>
      </c>
      <c r="E143" s="41">
        <v>22</v>
      </c>
      <c r="F143" s="41">
        <v>16.670000000000002</v>
      </c>
      <c r="G143" s="41" t="s">
        <v>426</v>
      </c>
      <c r="H143" s="42" t="str">
        <f>IF(ISNA(VLOOKUP(Table113[[#This Row],[LSOA21]],LSOA_list!A$2:A$350,1,0)),"No","Yes")</f>
        <v>Yes</v>
      </c>
    </row>
    <row r="144" spans="1:8" ht="15.5" x14ac:dyDescent="0.35">
      <c r="A144" s="41" t="s">
        <v>570</v>
      </c>
      <c r="B144" s="41" t="s">
        <v>347</v>
      </c>
      <c r="C144" s="41" t="s">
        <v>558</v>
      </c>
      <c r="D144" s="41">
        <v>137</v>
      </c>
      <c r="E144" s="41">
        <v>0</v>
      </c>
      <c r="F144" s="41">
        <v>0</v>
      </c>
      <c r="G144" s="41" t="s">
        <v>426</v>
      </c>
      <c r="H144" s="42" t="str">
        <f>IF(ISNA(VLOOKUP(Table113[[#This Row],[LSOA21]],LSOA_list!A$2:A$350,1,0)),"No","Yes")</f>
        <v>Yes</v>
      </c>
    </row>
    <row r="145" spans="1:8" ht="15.5" x14ac:dyDescent="0.35">
      <c r="A145" s="41" t="s">
        <v>571</v>
      </c>
      <c r="B145" s="41" t="s">
        <v>347</v>
      </c>
      <c r="C145" s="41" t="s">
        <v>558</v>
      </c>
      <c r="D145" s="41">
        <v>136</v>
      </c>
      <c r="E145" s="41">
        <v>109</v>
      </c>
      <c r="F145" s="41">
        <v>80.150000000000006</v>
      </c>
      <c r="G145" s="41" t="s">
        <v>426</v>
      </c>
      <c r="H145" s="42" t="str">
        <f>IF(ISNA(VLOOKUP(Table113[[#This Row],[LSOA21]],LSOA_list!A$2:A$350,1,0)),"No","Yes")</f>
        <v>Yes</v>
      </c>
    </row>
    <row r="146" spans="1:8" ht="15.5" x14ac:dyDescent="0.35">
      <c r="A146" s="41" t="s">
        <v>572</v>
      </c>
      <c r="B146" s="41" t="s">
        <v>347</v>
      </c>
      <c r="C146" s="41" t="s">
        <v>558</v>
      </c>
      <c r="D146" s="41">
        <v>120</v>
      </c>
      <c r="E146" s="41">
        <v>66</v>
      </c>
      <c r="F146" s="41">
        <v>55</v>
      </c>
      <c r="G146" s="41" t="s">
        <v>426</v>
      </c>
      <c r="H146" s="42" t="str">
        <f>IF(ISNA(VLOOKUP(Table113[[#This Row],[LSOA21]],LSOA_list!A$2:A$350,1,0)),"No","Yes")</f>
        <v>Yes</v>
      </c>
    </row>
    <row r="147" spans="1:8" ht="15.5" x14ac:dyDescent="0.35">
      <c r="A147" s="41" t="s">
        <v>573</v>
      </c>
      <c r="B147" s="41" t="s">
        <v>347</v>
      </c>
      <c r="C147" s="41" t="s">
        <v>558</v>
      </c>
      <c r="D147" s="41">
        <v>133</v>
      </c>
      <c r="E147" s="41">
        <v>66</v>
      </c>
      <c r="F147" s="41">
        <v>49.62</v>
      </c>
      <c r="G147" s="41" t="s">
        <v>426</v>
      </c>
      <c r="H147" s="42" t="str">
        <f>IF(ISNA(VLOOKUP(Table113[[#This Row],[LSOA21]],LSOA_list!A$2:A$350,1,0)),"No","Yes")</f>
        <v>Yes</v>
      </c>
    </row>
    <row r="148" spans="1:8" ht="15.5" x14ac:dyDescent="0.35">
      <c r="A148" s="41" t="s">
        <v>574</v>
      </c>
      <c r="B148" s="41" t="s">
        <v>299</v>
      </c>
      <c r="C148" s="41" t="s">
        <v>558</v>
      </c>
      <c r="D148" s="41">
        <v>116</v>
      </c>
      <c r="E148" s="41">
        <v>68</v>
      </c>
      <c r="F148" s="41">
        <v>58.62</v>
      </c>
      <c r="G148" s="41" t="s">
        <v>426</v>
      </c>
      <c r="H148" s="42" t="str">
        <f>IF(ISNA(VLOOKUP(Table113[[#This Row],[LSOA21]],LSOA_list!A$2:A$350,1,0)),"No","Yes")</f>
        <v>Yes</v>
      </c>
    </row>
    <row r="149" spans="1:8" ht="15.5" x14ac:dyDescent="0.35">
      <c r="A149" s="41" t="s">
        <v>575</v>
      </c>
      <c r="B149" s="41" t="s">
        <v>299</v>
      </c>
      <c r="C149" s="41" t="s">
        <v>558</v>
      </c>
      <c r="D149" s="41">
        <v>138</v>
      </c>
      <c r="E149" s="41">
        <v>0</v>
      </c>
      <c r="F149" s="41">
        <v>0</v>
      </c>
      <c r="G149" s="41" t="s">
        <v>426</v>
      </c>
      <c r="H149" s="42" t="str">
        <f>IF(ISNA(VLOOKUP(Table113[[#This Row],[LSOA21]],LSOA_list!A$2:A$350,1,0)),"No","Yes")</f>
        <v>Yes</v>
      </c>
    </row>
    <row r="150" spans="1:8" ht="15.5" x14ac:dyDescent="0.35">
      <c r="A150" s="41" t="s">
        <v>576</v>
      </c>
      <c r="B150" s="41" t="s">
        <v>299</v>
      </c>
      <c r="C150" s="41" t="s">
        <v>558</v>
      </c>
      <c r="D150" s="41">
        <v>147</v>
      </c>
      <c r="E150" s="41">
        <v>31</v>
      </c>
      <c r="F150" s="41">
        <v>21.09</v>
      </c>
      <c r="G150" s="41" t="s">
        <v>426</v>
      </c>
      <c r="H150" s="42" t="str">
        <f>IF(ISNA(VLOOKUP(Table113[[#This Row],[LSOA21]],LSOA_list!A$2:A$350,1,0)),"No","Yes")</f>
        <v>Yes</v>
      </c>
    </row>
    <row r="151" spans="1:8" ht="15.5" x14ac:dyDescent="0.35">
      <c r="A151" s="41" t="s">
        <v>577</v>
      </c>
      <c r="B151" s="41" t="s">
        <v>299</v>
      </c>
      <c r="C151" s="41" t="s">
        <v>558</v>
      </c>
      <c r="D151" s="41">
        <v>123</v>
      </c>
      <c r="E151" s="41">
        <v>37</v>
      </c>
      <c r="F151" s="41">
        <v>30.08</v>
      </c>
      <c r="G151" s="41" t="s">
        <v>426</v>
      </c>
      <c r="H151" s="42" t="str">
        <f>IF(ISNA(VLOOKUP(Table113[[#This Row],[LSOA21]],LSOA_list!A$2:A$350,1,0)),"No","Yes")</f>
        <v>Yes</v>
      </c>
    </row>
    <row r="152" spans="1:8" ht="15.5" x14ac:dyDescent="0.35">
      <c r="A152" s="41" t="s">
        <v>578</v>
      </c>
      <c r="B152" s="41" t="s">
        <v>193</v>
      </c>
      <c r="C152" s="41" t="s">
        <v>558</v>
      </c>
      <c r="D152" s="41">
        <v>145</v>
      </c>
      <c r="E152" s="41">
        <v>45</v>
      </c>
      <c r="F152" s="41">
        <v>31.03</v>
      </c>
      <c r="G152" s="41" t="s">
        <v>426</v>
      </c>
      <c r="H152" s="42" t="str">
        <f>IF(ISNA(VLOOKUP(Table113[[#This Row],[LSOA21]],LSOA_list!A$2:A$350,1,0)),"No","Yes")</f>
        <v>Yes</v>
      </c>
    </row>
    <row r="153" spans="1:8" ht="15.5" x14ac:dyDescent="0.35">
      <c r="A153" s="41" t="s">
        <v>579</v>
      </c>
      <c r="B153" s="41" t="s">
        <v>193</v>
      </c>
      <c r="C153" s="41" t="s">
        <v>558</v>
      </c>
      <c r="D153" s="41">
        <v>128</v>
      </c>
      <c r="E153" s="41">
        <v>0</v>
      </c>
      <c r="F153" s="41">
        <v>0</v>
      </c>
      <c r="G153" s="41" t="s">
        <v>426</v>
      </c>
      <c r="H153" s="42" t="str">
        <f>IF(ISNA(VLOOKUP(Table113[[#This Row],[LSOA21]],LSOA_list!A$2:A$350,1,0)),"No","Yes")</f>
        <v>Yes</v>
      </c>
    </row>
    <row r="154" spans="1:8" ht="15.5" x14ac:dyDescent="0.35">
      <c r="A154" s="41" t="s">
        <v>580</v>
      </c>
      <c r="B154" s="41" t="s">
        <v>193</v>
      </c>
      <c r="C154" s="41" t="s">
        <v>558</v>
      </c>
      <c r="D154" s="41">
        <v>153</v>
      </c>
      <c r="E154" s="41">
        <v>0</v>
      </c>
      <c r="F154" s="41">
        <v>0</v>
      </c>
      <c r="G154" s="41" t="s">
        <v>426</v>
      </c>
      <c r="H154" s="42" t="str">
        <f>IF(ISNA(VLOOKUP(Table113[[#This Row],[LSOA21]],LSOA_list!A$2:A$350,1,0)),"No","Yes")</f>
        <v>Yes</v>
      </c>
    </row>
    <row r="155" spans="1:8" ht="15.5" x14ac:dyDescent="0.35">
      <c r="A155" s="41" t="s">
        <v>581</v>
      </c>
      <c r="B155" s="41" t="s">
        <v>193</v>
      </c>
      <c r="C155" s="41" t="s">
        <v>558</v>
      </c>
      <c r="D155" s="41">
        <v>127</v>
      </c>
      <c r="E155" s="41">
        <v>0</v>
      </c>
      <c r="F155" s="41">
        <v>0</v>
      </c>
      <c r="G155" s="41" t="s">
        <v>426</v>
      </c>
      <c r="H155" s="42" t="str">
        <f>IF(ISNA(VLOOKUP(Table113[[#This Row],[LSOA21]],LSOA_list!A$2:A$350,1,0)),"No","Yes")</f>
        <v>Yes</v>
      </c>
    </row>
    <row r="156" spans="1:8" ht="15.5" x14ac:dyDescent="0.35">
      <c r="A156" s="41" t="s">
        <v>582</v>
      </c>
      <c r="B156" s="41" t="s">
        <v>193</v>
      </c>
      <c r="C156" s="41" t="s">
        <v>558</v>
      </c>
      <c r="D156" s="41">
        <v>137</v>
      </c>
      <c r="E156" s="41">
        <v>0</v>
      </c>
      <c r="F156" s="41">
        <v>0</v>
      </c>
      <c r="G156" s="41" t="s">
        <v>426</v>
      </c>
      <c r="H156" s="42" t="str">
        <f>IF(ISNA(VLOOKUP(Table113[[#This Row],[LSOA21]],LSOA_list!A$2:A$350,1,0)),"No","Yes")</f>
        <v>Yes</v>
      </c>
    </row>
    <row r="157" spans="1:8" ht="15.5" x14ac:dyDescent="0.35">
      <c r="A157" s="41" t="s">
        <v>583</v>
      </c>
      <c r="B157" s="41" t="s">
        <v>231</v>
      </c>
      <c r="C157" s="41" t="s">
        <v>584</v>
      </c>
      <c r="D157" s="41">
        <v>121</v>
      </c>
      <c r="E157" s="41">
        <v>2</v>
      </c>
      <c r="F157" s="41">
        <v>1.65</v>
      </c>
      <c r="G157" s="41" t="s">
        <v>426</v>
      </c>
      <c r="H157" s="42" t="str">
        <f>IF(ISNA(VLOOKUP(Table113[[#This Row],[LSOA21]],LSOA_list!A$2:A$350,1,0)),"No","Yes")</f>
        <v>Yes</v>
      </c>
    </row>
    <row r="158" spans="1:8" ht="15.5" x14ac:dyDescent="0.35">
      <c r="A158" s="41" t="s">
        <v>585</v>
      </c>
      <c r="B158" s="41" t="s">
        <v>231</v>
      </c>
      <c r="C158" s="41" t="s">
        <v>584</v>
      </c>
      <c r="D158" s="41">
        <v>120</v>
      </c>
      <c r="E158" s="41">
        <v>16</v>
      </c>
      <c r="F158" s="41">
        <v>13.33</v>
      </c>
      <c r="G158" s="41" t="s">
        <v>426</v>
      </c>
      <c r="H158" s="42" t="str">
        <f>IF(ISNA(VLOOKUP(Table113[[#This Row],[LSOA21]],LSOA_list!A$2:A$350,1,0)),"No","Yes")</f>
        <v>Yes</v>
      </c>
    </row>
    <row r="159" spans="1:8" ht="15.5" x14ac:dyDescent="0.35">
      <c r="A159" s="41" t="s">
        <v>586</v>
      </c>
      <c r="B159" s="41" t="s">
        <v>231</v>
      </c>
      <c r="C159" s="41" t="s">
        <v>584</v>
      </c>
      <c r="D159" s="41">
        <v>129</v>
      </c>
      <c r="E159" s="41">
        <v>1</v>
      </c>
      <c r="F159" s="41">
        <v>0.78</v>
      </c>
      <c r="G159" s="41" t="s">
        <v>426</v>
      </c>
      <c r="H159" s="42" t="str">
        <f>IF(ISNA(VLOOKUP(Table113[[#This Row],[LSOA21]],LSOA_list!A$2:A$350,1,0)),"No","Yes")</f>
        <v>Yes</v>
      </c>
    </row>
    <row r="160" spans="1:8" ht="15.5" x14ac:dyDescent="0.35">
      <c r="A160" s="41" t="s">
        <v>587</v>
      </c>
      <c r="B160" s="41" t="s">
        <v>231</v>
      </c>
      <c r="C160" s="41" t="s">
        <v>584</v>
      </c>
      <c r="D160" s="41">
        <v>126</v>
      </c>
      <c r="E160" s="41">
        <v>0</v>
      </c>
      <c r="F160" s="41">
        <v>0</v>
      </c>
      <c r="G160" s="41" t="s">
        <v>426</v>
      </c>
      <c r="H160" s="42" t="str">
        <f>IF(ISNA(VLOOKUP(Table113[[#This Row],[LSOA21]],LSOA_list!A$2:A$350,1,0)),"No","Yes")</f>
        <v>Yes</v>
      </c>
    </row>
    <row r="161" spans="1:8" ht="15.5" x14ac:dyDescent="0.35">
      <c r="A161" s="41" t="s">
        <v>588</v>
      </c>
      <c r="B161" s="41" t="s">
        <v>231</v>
      </c>
      <c r="C161" s="41" t="s">
        <v>584</v>
      </c>
      <c r="D161" s="41">
        <v>120</v>
      </c>
      <c r="E161" s="41">
        <v>24</v>
      </c>
      <c r="F161" s="41">
        <v>20</v>
      </c>
      <c r="G161" s="41" t="s">
        <v>426</v>
      </c>
      <c r="H161" s="42" t="str">
        <f>IF(ISNA(VLOOKUP(Table113[[#This Row],[LSOA21]],LSOA_list!A$2:A$350,1,0)),"No","Yes")</f>
        <v>Yes</v>
      </c>
    </row>
    <row r="162" spans="1:8" ht="15.5" x14ac:dyDescent="0.35">
      <c r="A162" s="41" t="s">
        <v>589</v>
      </c>
      <c r="B162" s="41" t="s">
        <v>231</v>
      </c>
      <c r="C162" s="41" t="s">
        <v>584</v>
      </c>
      <c r="D162" s="41">
        <v>177</v>
      </c>
      <c r="E162" s="41">
        <v>55</v>
      </c>
      <c r="F162" s="41">
        <v>31.07</v>
      </c>
      <c r="G162" s="41" t="s">
        <v>426</v>
      </c>
      <c r="H162" s="42" t="str">
        <f>IF(ISNA(VLOOKUP(Table113[[#This Row],[LSOA21]],LSOA_list!A$2:A$350,1,0)),"No","Yes")</f>
        <v>Yes</v>
      </c>
    </row>
    <row r="163" spans="1:8" ht="15.5" x14ac:dyDescent="0.35">
      <c r="A163" s="41" t="s">
        <v>590</v>
      </c>
      <c r="B163" s="41" t="s">
        <v>297</v>
      </c>
      <c r="C163" s="41" t="s">
        <v>584</v>
      </c>
      <c r="D163" s="41">
        <v>117</v>
      </c>
      <c r="E163" s="41">
        <v>37</v>
      </c>
      <c r="F163" s="41">
        <v>31.62</v>
      </c>
      <c r="G163" s="41" t="s">
        <v>426</v>
      </c>
      <c r="H163" s="42" t="str">
        <f>IF(ISNA(VLOOKUP(Table113[[#This Row],[LSOA21]],LSOA_list!A$2:A$350,1,0)),"No","Yes")</f>
        <v>Yes</v>
      </c>
    </row>
    <row r="164" spans="1:8" ht="15.5" x14ac:dyDescent="0.35">
      <c r="A164" s="41" t="s">
        <v>591</v>
      </c>
      <c r="B164" s="41" t="s">
        <v>297</v>
      </c>
      <c r="C164" s="41" t="s">
        <v>584</v>
      </c>
      <c r="D164" s="41">
        <v>136</v>
      </c>
      <c r="E164" s="41">
        <v>53</v>
      </c>
      <c r="F164" s="41">
        <v>38.97</v>
      </c>
      <c r="G164" s="41" t="s">
        <v>426</v>
      </c>
      <c r="H164" s="42" t="str">
        <f>IF(ISNA(VLOOKUP(Table113[[#This Row],[LSOA21]],LSOA_list!A$2:A$350,1,0)),"No","Yes")</f>
        <v>Yes</v>
      </c>
    </row>
    <row r="165" spans="1:8" ht="15.5" x14ac:dyDescent="0.35">
      <c r="A165" s="41" t="s">
        <v>592</v>
      </c>
      <c r="B165" s="41" t="s">
        <v>297</v>
      </c>
      <c r="C165" s="41" t="s">
        <v>584</v>
      </c>
      <c r="D165" s="41">
        <v>129</v>
      </c>
      <c r="E165" s="41">
        <v>21</v>
      </c>
      <c r="F165" s="41">
        <v>16.28</v>
      </c>
      <c r="G165" s="41" t="s">
        <v>426</v>
      </c>
      <c r="H165" s="42" t="str">
        <f>IF(ISNA(VLOOKUP(Table113[[#This Row],[LSOA21]],LSOA_list!A$2:A$350,1,0)),"No","Yes")</f>
        <v>Yes</v>
      </c>
    </row>
    <row r="166" spans="1:8" ht="15.5" x14ac:dyDescent="0.35">
      <c r="A166" s="41" t="s">
        <v>593</v>
      </c>
      <c r="B166" s="41" t="s">
        <v>297</v>
      </c>
      <c r="C166" s="41" t="s">
        <v>584</v>
      </c>
      <c r="D166" s="41">
        <v>204</v>
      </c>
      <c r="E166" s="41">
        <v>68</v>
      </c>
      <c r="F166" s="41">
        <v>33.33</v>
      </c>
      <c r="G166" s="41" t="s">
        <v>426</v>
      </c>
      <c r="H166" s="42" t="str">
        <f>IF(ISNA(VLOOKUP(Table113[[#This Row],[LSOA21]],LSOA_list!A$2:A$350,1,0)),"No","Yes")</f>
        <v>Yes</v>
      </c>
    </row>
    <row r="167" spans="1:8" ht="15.5" x14ac:dyDescent="0.35">
      <c r="A167" s="41" t="s">
        <v>594</v>
      </c>
      <c r="B167" s="41" t="s">
        <v>297</v>
      </c>
      <c r="C167" s="41" t="s">
        <v>584</v>
      </c>
      <c r="D167" s="41">
        <v>112</v>
      </c>
      <c r="E167" s="41">
        <v>53</v>
      </c>
      <c r="F167" s="41">
        <v>47.32</v>
      </c>
      <c r="G167" s="41" t="s">
        <v>426</v>
      </c>
      <c r="H167" s="42" t="str">
        <f>IF(ISNA(VLOOKUP(Table113[[#This Row],[LSOA21]],LSOA_list!A$2:A$350,1,0)),"No","Yes")</f>
        <v>Yes</v>
      </c>
    </row>
    <row r="168" spans="1:8" ht="15.5" x14ac:dyDescent="0.35">
      <c r="A168" s="41" t="s">
        <v>595</v>
      </c>
      <c r="B168" s="41" t="s">
        <v>297</v>
      </c>
      <c r="C168" s="41" t="s">
        <v>584</v>
      </c>
      <c r="D168" s="41">
        <v>122</v>
      </c>
      <c r="E168" s="41">
        <v>20</v>
      </c>
      <c r="F168" s="41">
        <v>16.39</v>
      </c>
      <c r="G168" s="41" t="s">
        <v>426</v>
      </c>
      <c r="H168" s="42" t="str">
        <f>IF(ISNA(VLOOKUP(Table113[[#This Row],[LSOA21]],LSOA_list!A$2:A$350,1,0)),"No","Yes")</f>
        <v>Yes</v>
      </c>
    </row>
    <row r="169" spans="1:8" ht="15.5" x14ac:dyDescent="0.35">
      <c r="A169" s="41" t="s">
        <v>596</v>
      </c>
      <c r="B169" s="41" t="s">
        <v>297</v>
      </c>
      <c r="C169" s="41" t="s">
        <v>584</v>
      </c>
      <c r="D169" s="41">
        <v>113</v>
      </c>
      <c r="E169" s="41">
        <v>0</v>
      </c>
      <c r="F169" s="41">
        <v>0</v>
      </c>
      <c r="G169" s="41" t="s">
        <v>426</v>
      </c>
      <c r="H169" s="42" t="str">
        <f>IF(ISNA(VLOOKUP(Table113[[#This Row],[LSOA21]],LSOA_list!A$2:A$350,1,0)),"No","Yes")</f>
        <v>Yes</v>
      </c>
    </row>
    <row r="170" spans="1:8" ht="15.5" x14ac:dyDescent="0.35">
      <c r="A170" s="41" t="s">
        <v>597</v>
      </c>
      <c r="B170" s="41" t="s">
        <v>297</v>
      </c>
      <c r="C170" s="41" t="s">
        <v>584</v>
      </c>
      <c r="D170" s="41">
        <v>156</v>
      </c>
      <c r="E170" s="41">
        <v>0</v>
      </c>
      <c r="F170" s="41">
        <v>0</v>
      </c>
      <c r="G170" s="41" t="s">
        <v>426</v>
      </c>
      <c r="H170" s="42" t="str">
        <f>IF(ISNA(VLOOKUP(Table113[[#This Row],[LSOA21]],LSOA_list!A$2:A$350,1,0)),"No","Yes")</f>
        <v>Yes</v>
      </c>
    </row>
    <row r="171" spans="1:8" ht="15.5" x14ac:dyDescent="0.35">
      <c r="A171" s="41" t="s">
        <v>598</v>
      </c>
      <c r="B171" s="41" t="s">
        <v>297</v>
      </c>
      <c r="C171" s="41" t="s">
        <v>584</v>
      </c>
      <c r="D171" s="41">
        <v>121</v>
      </c>
      <c r="E171" s="41">
        <v>54</v>
      </c>
      <c r="F171" s="41">
        <v>44.63</v>
      </c>
      <c r="G171" s="41" t="s">
        <v>426</v>
      </c>
      <c r="H171" s="42" t="str">
        <f>IF(ISNA(VLOOKUP(Table113[[#This Row],[LSOA21]],LSOA_list!A$2:A$350,1,0)),"No","Yes")</f>
        <v>Yes</v>
      </c>
    </row>
    <row r="172" spans="1:8" ht="15.5" x14ac:dyDescent="0.35">
      <c r="A172" s="41" t="s">
        <v>599</v>
      </c>
      <c r="B172" s="41" t="s">
        <v>273</v>
      </c>
      <c r="C172" s="41" t="s">
        <v>584</v>
      </c>
      <c r="D172" s="41">
        <v>147</v>
      </c>
      <c r="E172" s="41">
        <v>49</v>
      </c>
      <c r="F172" s="41">
        <v>33.33</v>
      </c>
      <c r="G172" s="41" t="s">
        <v>426</v>
      </c>
      <c r="H172" s="42" t="str">
        <f>IF(ISNA(VLOOKUP(Table113[[#This Row],[LSOA21]],LSOA_list!A$2:A$350,1,0)),"No","Yes")</f>
        <v>Yes</v>
      </c>
    </row>
    <row r="173" spans="1:8" ht="15.5" x14ac:dyDescent="0.35">
      <c r="A173" s="41" t="s">
        <v>600</v>
      </c>
      <c r="B173" s="41" t="s">
        <v>273</v>
      </c>
      <c r="C173" s="41" t="s">
        <v>584</v>
      </c>
      <c r="D173" s="41">
        <v>144</v>
      </c>
      <c r="E173" s="41">
        <v>15</v>
      </c>
      <c r="F173" s="41">
        <v>10.42</v>
      </c>
      <c r="G173" s="41" t="s">
        <v>426</v>
      </c>
      <c r="H173" s="42" t="str">
        <f>IF(ISNA(VLOOKUP(Table113[[#This Row],[LSOA21]],LSOA_list!A$2:A$350,1,0)),"No","Yes")</f>
        <v>Yes</v>
      </c>
    </row>
    <row r="174" spans="1:8" ht="15.5" x14ac:dyDescent="0.35">
      <c r="A174" s="41" t="s">
        <v>601</v>
      </c>
      <c r="B174" s="41" t="s">
        <v>273</v>
      </c>
      <c r="C174" s="41" t="s">
        <v>584</v>
      </c>
      <c r="D174" s="41">
        <v>132</v>
      </c>
      <c r="E174" s="41">
        <v>0</v>
      </c>
      <c r="F174" s="41">
        <v>0</v>
      </c>
      <c r="G174" s="41" t="s">
        <v>426</v>
      </c>
      <c r="H174" s="42" t="str">
        <f>IF(ISNA(VLOOKUP(Table113[[#This Row],[LSOA21]],LSOA_list!A$2:A$350,1,0)),"No","Yes")</f>
        <v>Yes</v>
      </c>
    </row>
    <row r="175" spans="1:8" ht="15.5" x14ac:dyDescent="0.35">
      <c r="A175" s="41" t="s">
        <v>602</v>
      </c>
      <c r="B175" s="41" t="s">
        <v>273</v>
      </c>
      <c r="C175" s="41" t="s">
        <v>584</v>
      </c>
      <c r="D175" s="41">
        <v>141</v>
      </c>
      <c r="E175" s="41">
        <v>2</v>
      </c>
      <c r="F175" s="41">
        <v>1.42</v>
      </c>
      <c r="G175" s="41" t="s">
        <v>426</v>
      </c>
      <c r="H175" s="42" t="str">
        <f>IF(ISNA(VLOOKUP(Table113[[#This Row],[LSOA21]],LSOA_list!A$2:A$350,1,0)),"No","Yes")</f>
        <v>Yes</v>
      </c>
    </row>
    <row r="176" spans="1:8" ht="15.5" x14ac:dyDescent="0.35">
      <c r="A176" s="41" t="s">
        <v>603</v>
      </c>
      <c r="B176" s="41" t="s">
        <v>273</v>
      </c>
      <c r="C176" s="41" t="s">
        <v>584</v>
      </c>
      <c r="D176" s="41">
        <v>135</v>
      </c>
      <c r="E176" s="41">
        <v>73</v>
      </c>
      <c r="F176" s="41">
        <v>54.07</v>
      </c>
      <c r="G176" s="41" t="s">
        <v>426</v>
      </c>
      <c r="H176" s="42" t="str">
        <f>IF(ISNA(VLOOKUP(Table113[[#This Row],[LSOA21]],LSOA_list!A$2:A$350,1,0)),"No","Yes")</f>
        <v>Yes</v>
      </c>
    </row>
    <row r="177" spans="1:8" ht="15.5" x14ac:dyDescent="0.35">
      <c r="A177" s="41" t="s">
        <v>604</v>
      </c>
      <c r="B177" s="41" t="s">
        <v>227</v>
      </c>
      <c r="C177" s="41" t="s">
        <v>584</v>
      </c>
      <c r="D177" s="41">
        <v>122</v>
      </c>
      <c r="E177" s="41">
        <v>0</v>
      </c>
      <c r="F177" s="41">
        <v>0</v>
      </c>
      <c r="G177" s="41" t="s">
        <v>426</v>
      </c>
      <c r="H177" s="42" t="str">
        <f>IF(ISNA(VLOOKUP(Table113[[#This Row],[LSOA21]],LSOA_list!A$2:A$350,1,0)),"No","Yes")</f>
        <v>Yes</v>
      </c>
    </row>
    <row r="178" spans="1:8" ht="15.5" x14ac:dyDescent="0.35">
      <c r="A178" s="41" t="s">
        <v>605</v>
      </c>
      <c r="B178" s="41" t="s">
        <v>227</v>
      </c>
      <c r="C178" s="41" t="s">
        <v>584</v>
      </c>
      <c r="D178" s="41">
        <v>125</v>
      </c>
      <c r="E178" s="41">
        <v>0</v>
      </c>
      <c r="F178" s="41">
        <v>0</v>
      </c>
      <c r="G178" s="41" t="s">
        <v>426</v>
      </c>
      <c r="H178" s="42" t="str">
        <f>IF(ISNA(VLOOKUP(Table113[[#This Row],[LSOA21]],LSOA_list!A$2:A$350,1,0)),"No","Yes")</f>
        <v>Yes</v>
      </c>
    </row>
    <row r="179" spans="1:8" ht="15.5" x14ac:dyDescent="0.35">
      <c r="A179" s="41" t="s">
        <v>606</v>
      </c>
      <c r="B179" s="41" t="s">
        <v>227</v>
      </c>
      <c r="C179" s="41" t="s">
        <v>584</v>
      </c>
      <c r="D179" s="41">
        <v>131</v>
      </c>
      <c r="E179" s="41">
        <v>7</v>
      </c>
      <c r="F179" s="41">
        <v>5.34</v>
      </c>
      <c r="G179" s="41" t="s">
        <v>426</v>
      </c>
      <c r="H179" s="42" t="str">
        <f>IF(ISNA(VLOOKUP(Table113[[#This Row],[LSOA21]],LSOA_list!A$2:A$350,1,0)),"No","Yes")</f>
        <v>Yes</v>
      </c>
    </row>
    <row r="180" spans="1:8" ht="15.5" x14ac:dyDescent="0.35">
      <c r="A180" s="41" t="s">
        <v>607</v>
      </c>
      <c r="B180" s="41" t="s">
        <v>227</v>
      </c>
      <c r="C180" s="41" t="s">
        <v>584</v>
      </c>
      <c r="D180" s="41">
        <v>169</v>
      </c>
      <c r="E180" s="41">
        <v>49</v>
      </c>
      <c r="F180" s="41">
        <v>28.99</v>
      </c>
      <c r="G180" s="41" t="s">
        <v>426</v>
      </c>
      <c r="H180" s="42" t="str">
        <f>IF(ISNA(VLOOKUP(Table113[[#This Row],[LSOA21]],LSOA_list!A$2:A$350,1,0)),"No","Yes")</f>
        <v>Yes</v>
      </c>
    </row>
    <row r="181" spans="1:8" ht="15.5" x14ac:dyDescent="0.35">
      <c r="A181" s="41" t="s">
        <v>608</v>
      </c>
      <c r="B181" s="41" t="s">
        <v>227</v>
      </c>
      <c r="C181" s="41" t="s">
        <v>584</v>
      </c>
      <c r="D181" s="41">
        <v>128</v>
      </c>
      <c r="E181" s="41">
        <v>26</v>
      </c>
      <c r="F181" s="41">
        <v>20.309999999999999</v>
      </c>
      <c r="G181" s="41" t="s">
        <v>426</v>
      </c>
      <c r="H181" s="42" t="str">
        <f>IF(ISNA(VLOOKUP(Table113[[#This Row],[LSOA21]],LSOA_list!A$2:A$350,1,0)),"No","Yes")</f>
        <v>Yes</v>
      </c>
    </row>
    <row r="182" spans="1:8" ht="15.5" x14ac:dyDescent="0.35">
      <c r="A182" s="41" t="s">
        <v>609</v>
      </c>
      <c r="B182" s="41" t="s">
        <v>349</v>
      </c>
      <c r="C182" s="41" t="s">
        <v>584</v>
      </c>
      <c r="D182" s="41">
        <v>122</v>
      </c>
      <c r="E182" s="41">
        <v>0</v>
      </c>
      <c r="F182" s="41">
        <v>0</v>
      </c>
      <c r="G182" s="41" t="s">
        <v>426</v>
      </c>
      <c r="H182" s="42" t="str">
        <f>IF(ISNA(VLOOKUP(Table113[[#This Row],[LSOA21]],LSOA_list!A$2:A$350,1,0)),"No","Yes")</f>
        <v>Yes</v>
      </c>
    </row>
    <row r="183" spans="1:8" ht="15.5" x14ac:dyDescent="0.35">
      <c r="A183" s="41" t="s">
        <v>610</v>
      </c>
      <c r="B183" s="41" t="s">
        <v>349</v>
      </c>
      <c r="C183" s="41" t="s">
        <v>584</v>
      </c>
      <c r="D183" s="41">
        <v>181</v>
      </c>
      <c r="E183" s="41">
        <v>149</v>
      </c>
      <c r="F183" s="41">
        <v>82.32</v>
      </c>
      <c r="G183" s="41" t="s">
        <v>426</v>
      </c>
      <c r="H183" s="42" t="str">
        <f>IF(ISNA(VLOOKUP(Table113[[#This Row],[LSOA21]],LSOA_list!A$2:A$350,1,0)),"No","Yes")</f>
        <v>Yes</v>
      </c>
    </row>
    <row r="184" spans="1:8" ht="15.5" x14ac:dyDescent="0.35">
      <c r="A184" s="41" t="s">
        <v>611</v>
      </c>
      <c r="B184" s="41" t="s">
        <v>349</v>
      </c>
      <c r="C184" s="41" t="s">
        <v>584</v>
      </c>
      <c r="D184" s="41">
        <v>135</v>
      </c>
      <c r="E184" s="41">
        <v>64</v>
      </c>
      <c r="F184" s="41">
        <v>47.41</v>
      </c>
      <c r="G184" s="41" t="s">
        <v>426</v>
      </c>
      <c r="H184" s="42" t="str">
        <f>IF(ISNA(VLOOKUP(Table113[[#This Row],[LSOA21]],LSOA_list!A$2:A$350,1,0)),"No","Yes")</f>
        <v>Yes</v>
      </c>
    </row>
    <row r="185" spans="1:8" ht="15.5" x14ac:dyDescent="0.35">
      <c r="A185" s="41" t="s">
        <v>612</v>
      </c>
      <c r="B185" s="41" t="s">
        <v>349</v>
      </c>
      <c r="C185" s="41" t="s">
        <v>584</v>
      </c>
      <c r="D185" s="41">
        <v>152</v>
      </c>
      <c r="E185" s="41">
        <v>33</v>
      </c>
      <c r="F185" s="41">
        <v>21.71</v>
      </c>
      <c r="G185" s="41" t="s">
        <v>426</v>
      </c>
      <c r="H185" s="42" t="str">
        <f>IF(ISNA(VLOOKUP(Table113[[#This Row],[LSOA21]],LSOA_list!A$2:A$350,1,0)),"No","Yes")</f>
        <v>Yes</v>
      </c>
    </row>
    <row r="186" spans="1:8" ht="15.5" x14ac:dyDescent="0.35">
      <c r="A186" s="41" t="s">
        <v>613</v>
      </c>
      <c r="B186" s="41" t="s">
        <v>349</v>
      </c>
      <c r="C186" s="41" t="s">
        <v>584</v>
      </c>
      <c r="D186" s="41">
        <v>125</v>
      </c>
      <c r="E186" s="41">
        <v>42</v>
      </c>
      <c r="F186" s="41">
        <v>33.6</v>
      </c>
      <c r="G186" s="41" t="s">
        <v>426</v>
      </c>
      <c r="H186" s="42" t="str">
        <f>IF(ISNA(VLOOKUP(Table113[[#This Row],[LSOA21]],LSOA_list!A$2:A$350,1,0)),"No","Yes")</f>
        <v>Yes</v>
      </c>
    </row>
    <row r="187" spans="1:8" ht="15.5" x14ac:dyDescent="0.35">
      <c r="A187" s="41" t="s">
        <v>614</v>
      </c>
      <c r="B187" s="41" t="s">
        <v>349</v>
      </c>
      <c r="C187" s="41" t="s">
        <v>584</v>
      </c>
      <c r="D187" s="41">
        <v>117</v>
      </c>
      <c r="E187" s="41">
        <v>50</v>
      </c>
      <c r="F187" s="41">
        <v>42.74</v>
      </c>
      <c r="G187" s="41" t="s">
        <v>426</v>
      </c>
      <c r="H187" s="42" t="str">
        <f>IF(ISNA(VLOOKUP(Table113[[#This Row],[LSOA21]],LSOA_list!A$2:A$350,1,0)),"No","Yes")</f>
        <v>Yes</v>
      </c>
    </row>
    <row r="188" spans="1:8" ht="15.5" x14ac:dyDescent="0.35">
      <c r="A188" s="41" t="s">
        <v>615</v>
      </c>
      <c r="B188" s="41" t="s">
        <v>154</v>
      </c>
      <c r="C188" s="41" t="s">
        <v>616</v>
      </c>
      <c r="D188" s="41">
        <v>302</v>
      </c>
      <c r="E188" s="41">
        <v>0</v>
      </c>
      <c r="F188" s="41">
        <v>0</v>
      </c>
      <c r="G188" s="41" t="s">
        <v>426</v>
      </c>
      <c r="H188" s="42" t="str">
        <f>IF(ISNA(VLOOKUP(Table113[[#This Row],[LSOA21]],LSOA_list!A$2:A$350,1,0)),"No","Yes")</f>
        <v>Yes</v>
      </c>
    </row>
    <row r="189" spans="1:8" ht="15.5" x14ac:dyDescent="0.35">
      <c r="A189" s="41" t="s">
        <v>617</v>
      </c>
      <c r="B189" s="41" t="s">
        <v>154</v>
      </c>
      <c r="C189" s="41" t="s">
        <v>616</v>
      </c>
      <c r="D189" s="41">
        <v>158</v>
      </c>
      <c r="E189" s="41">
        <v>16</v>
      </c>
      <c r="F189" s="41">
        <v>10.130000000000001</v>
      </c>
      <c r="G189" s="41" t="s">
        <v>426</v>
      </c>
      <c r="H189" s="42" t="str">
        <f>IF(ISNA(VLOOKUP(Table113[[#This Row],[LSOA21]],LSOA_list!A$2:A$350,1,0)),"No","Yes")</f>
        <v>Yes</v>
      </c>
    </row>
    <row r="190" spans="1:8" ht="15.5" x14ac:dyDescent="0.35">
      <c r="A190" s="41" t="s">
        <v>618</v>
      </c>
      <c r="B190" s="41" t="s">
        <v>154</v>
      </c>
      <c r="C190" s="41" t="s">
        <v>616</v>
      </c>
      <c r="D190" s="41">
        <v>115</v>
      </c>
      <c r="E190" s="41">
        <v>2</v>
      </c>
      <c r="F190" s="41">
        <v>1.74</v>
      </c>
      <c r="G190" s="41" t="s">
        <v>426</v>
      </c>
      <c r="H190" s="42" t="str">
        <f>IF(ISNA(VLOOKUP(Table113[[#This Row],[LSOA21]],LSOA_list!A$2:A$350,1,0)),"No","Yes")</f>
        <v>Yes</v>
      </c>
    </row>
    <row r="191" spans="1:8" ht="15.5" x14ac:dyDescent="0.35">
      <c r="A191" s="41" t="s">
        <v>619</v>
      </c>
      <c r="B191" s="41" t="s">
        <v>154</v>
      </c>
      <c r="C191" s="41" t="s">
        <v>616</v>
      </c>
      <c r="D191" s="41">
        <v>122</v>
      </c>
      <c r="E191" s="41">
        <v>0</v>
      </c>
      <c r="F191" s="41">
        <v>0</v>
      </c>
      <c r="G191" s="41" t="s">
        <v>426</v>
      </c>
      <c r="H191" s="42" t="str">
        <f>IF(ISNA(VLOOKUP(Table113[[#This Row],[LSOA21]],LSOA_list!A$2:A$350,1,0)),"No","Yes")</f>
        <v>Yes</v>
      </c>
    </row>
    <row r="192" spans="1:8" ht="15.5" x14ac:dyDescent="0.35">
      <c r="A192" s="41" t="s">
        <v>620</v>
      </c>
      <c r="B192" s="41" t="s">
        <v>154</v>
      </c>
      <c r="C192" s="41" t="s">
        <v>616</v>
      </c>
      <c r="D192" s="41">
        <v>127</v>
      </c>
      <c r="E192" s="41">
        <v>0</v>
      </c>
      <c r="F192" s="41">
        <v>0</v>
      </c>
      <c r="G192" s="41" t="s">
        <v>426</v>
      </c>
      <c r="H192" s="42" t="str">
        <f>IF(ISNA(VLOOKUP(Table113[[#This Row],[LSOA21]],LSOA_list!A$2:A$350,1,0)),"No","Yes")</f>
        <v>Yes</v>
      </c>
    </row>
    <row r="193" spans="1:8" ht="15.5" x14ac:dyDescent="0.35">
      <c r="A193" s="41" t="s">
        <v>621</v>
      </c>
      <c r="B193" s="41" t="s">
        <v>154</v>
      </c>
      <c r="C193" s="41" t="s">
        <v>616</v>
      </c>
      <c r="D193" s="41">
        <v>94</v>
      </c>
      <c r="E193" s="41">
        <v>0</v>
      </c>
      <c r="F193" s="41">
        <v>0</v>
      </c>
      <c r="G193" s="41" t="s">
        <v>426</v>
      </c>
      <c r="H193" s="42" t="str">
        <f>IF(ISNA(VLOOKUP(Table113[[#This Row],[LSOA21]],LSOA_list!A$2:A$350,1,0)),"No","Yes")</f>
        <v>Yes</v>
      </c>
    </row>
    <row r="194" spans="1:8" ht="15.5" x14ac:dyDescent="0.35">
      <c r="A194" s="41" t="s">
        <v>622</v>
      </c>
      <c r="B194" s="41" t="s">
        <v>156</v>
      </c>
      <c r="C194" s="41" t="s">
        <v>616</v>
      </c>
      <c r="D194" s="41">
        <v>106</v>
      </c>
      <c r="E194" s="41">
        <v>0</v>
      </c>
      <c r="F194" s="41">
        <v>0</v>
      </c>
      <c r="G194" s="41" t="s">
        <v>426</v>
      </c>
      <c r="H194" s="42" t="str">
        <f>IF(ISNA(VLOOKUP(Table113[[#This Row],[LSOA21]],LSOA_list!A$2:A$350,1,0)),"No","Yes")</f>
        <v>Yes</v>
      </c>
    </row>
    <row r="195" spans="1:8" ht="15.5" x14ac:dyDescent="0.35">
      <c r="A195" s="41" t="s">
        <v>623</v>
      </c>
      <c r="B195" s="41" t="s">
        <v>156</v>
      </c>
      <c r="C195" s="41" t="s">
        <v>616</v>
      </c>
      <c r="D195" s="41">
        <v>141</v>
      </c>
      <c r="E195" s="41">
        <v>15</v>
      </c>
      <c r="F195" s="41">
        <v>10.64</v>
      </c>
      <c r="G195" s="41" t="s">
        <v>426</v>
      </c>
      <c r="H195" s="42" t="str">
        <f>IF(ISNA(VLOOKUP(Table113[[#This Row],[LSOA21]],LSOA_list!A$2:A$350,1,0)),"No","Yes")</f>
        <v>Yes</v>
      </c>
    </row>
    <row r="196" spans="1:8" ht="15.5" x14ac:dyDescent="0.35">
      <c r="A196" s="41" t="s">
        <v>624</v>
      </c>
      <c r="B196" s="41" t="s">
        <v>156</v>
      </c>
      <c r="C196" s="41" t="s">
        <v>616</v>
      </c>
      <c r="D196" s="41">
        <v>124</v>
      </c>
      <c r="E196" s="41">
        <v>0</v>
      </c>
      <c r="F196" s="41">
        <v>0</v>
      </c>
      <c r="G196" s="41" t="s">
        <v>426</v>
      </c>
      <c r="H196" s="42" t="str">
        <f>IF(ISNA(VLOOKUP(Table113[[#This Row],[LSOA21]],LSOA_list!A$2:A$350,1,0)),"No","Yes")</f>
        <v>Yes</v>
      </c>
    </row>
    <row r="197" spans="1:8" ht="15.5" x14ac:dyDescent="0.35">
      <c r="A197" s="41" t="s">
        <v>625</v>
      </c>
      <c r="B197" s="41" t="s">
        <v>156</v>
      </c>
      <c r="C197" s="41" t="s">
        <v>616</v>
      </c>
      <c r="D197" s="41">
        <v>114</v>
      </c>
      <c r="E197" s="41">
        <v>0</v>
      </c>
      <c r="F197" s="41">
        <v>0</v>
      </c>
      <c r="G197" s="41" t="s">
        <v>426</v>
      </c>
      <c r="H197" s="42" t="str">
        <f>IF(ISNA(VLOOKUP(Table113[[#This Row],[LSOA21]],LSOA_list!A$2:A$350,1,0)),"No","Yes")</f>
        <v>Yes</v>
      </c>
    </row>
    <row r="198" spans="1:8" ht="15.5" x14ac:dyDescent="0.35">
      <c r="A198" s="41" t="s">
        <v>626</v>
      </c>
      <c r="B198" s="41" t="s">
        <v>156</v>
      </c>
      <c r="C198" s="41" t="s">
        <v>616</v>
      </c>
      <c r="D198" s="41">
        <v>132</v>
      </c>
      <c r="E198" s="41">
        <v>0</v>
      </c>
      <c r="F198" s="41">
        <v>0</v>
      </c>
      <c r="G198" s="41" t="s">
        <v>426</v>
      </c>
      <c r="H198" s="42" t="str">
        <f>IF(ISNA(VLOOKUP(Table113[[#This Row],[LSOA21]],LSOA_list!A$2:A$350,1,0)),"No","Yes")</f>
        <v>Yes</v>
      </c>
    </row>
    <row r="199" spans="1:8" ht="15.5" x14ac:dyDescent="0.35">
      <c r="A199" s="41" t="s">
        <v>627</v>
      </c>
      <c r="B199" s="41" t="s">
        <v>156</v>
      </c>
      <c r="C199" s="41" t="s">
        <v>616</v>
      </c>
      <c r="D199" s="41">
        <v>125</v>
      </c>
      <c r="E199" s="41">
        <v>0</v>
      </c>
      <c r="F199" s="41">
        <v>0</v>
      </c>
      <c r="G199" s="41" t="s">
        <v>426</v>
      </c>
      <c r="H199" s="42" t="str">
        <f>IF(ISNA(VLOOKUP(Table113[[#This Row],[LSOA21]],LSOA_list!A$2:A$350,1,0)),"No","Yes")</f>
        <v>Yes</v>
      </c>
    </row>
    <row r="200" spans="1:8" ht="15.5" x14ac:dyDescent="0.35">
      <c r="A200" s="41" t="s">
        <v>628</v>
      </c>
      <c r="B200" s="41" t="s">
        <v>74</v>
      </c>
      <c r="C200" s="41" t="s">
        <v>616</v>
      </c>
      <c r="D200" s="41">
        <v>122</v>
      </c>
      <c r="E200" s="41">
        <v>0</v>
      </c>
      <c r="F200" s="41">
        <v>0</v>
      </c>
      <c r="G200" s="41" t="s">
        <v>426</v>
      </c>
      <c r="H200" s="42" t="str">
        <f>IF(ISNA(VLOOKUP(Table113[[#This Row],[LSOA21]],LSOA_list!A$2:A$350,1,0)),"No","Yes")</f>
        <v>Yes</v>
      </c>
    </row>
    <row r="201" spans="1:8" ht="15.5" x14ac:dyDescent="0.35">
      <c r="A201" s="41" t="s">
        <v>629</v>
      </c>
      <c r="B201" s="41" t="s">
        <v>74</v>
      </c>
      <c r="C201" s="41" t="s">
        <v>616</v>
      </c>
      <c r="D201" s="41">
        <v>124</v>
      </c>
      <c r="E201" s="41">
        <v>0</v>
      </c>
      <c r="F201" s="41">
        <v>0</v>
      </c>
      <c r="G201" s="41" t="s">
        <v>426</v>
      </c>
      <c r="H201" s="42" t="str">
        <f>IF(ISNA(VLOOKUP(Table113[[#This Row],[LSOA21]],LSOA_list!A$2:A$350,1,0)),"No","Yes")</f>
        <v>Yes</v>
      </c>
    </row>
    <row r="202" spans="1:8" ht="15.5" x14ac:dyDescent="0.35">
      <c r="A202" s="41" t="s">
        <v>630</v>
      </c>
      <c r="B202" s="41" t="s">
        <v>74</v>
      </c>
      <c r="C202" s="41" t="s">
        <v>616</v>
      </c>
      <c r="D202" s="41">
        <v>114</v>
      </c>
      <c r="E202" s="41">
        <v>0</v>
      </c>
      <c r="F202" s="41">
        <v>0</v>
      </c>
      <c r="G202" s="41" t="s">
        <v>426</v>
      </c>
      <c r="H202" s="42" t="str">
        <f>IF(ISNA(VLOOKUP(Table113[[#This Row],[LSOA21]],LSOA_list!A$2:A$350,1,0)),"No","Yes")</f>
        <v>Yes</v>
      </c>
    </row>
    <row r="203" spans="1:8" ht="15.5" x14ac:dyDescent="0.35">
      <c r="A203" s="41" t="s">
        <v>631</v>
      </c>
      <c r="B203" s="41" t="s">
        <v>74</v>
      </c>
      <c r="C203" s="41" t="s">
        <v>616</v>
      </c>
      <c r="D203" s="41">
        <v>165</v>
      </c>
      <c r="E203" s="41">
        <v>0</v>
      </c>
      <c r="F203" s="41">
        <v>0</v>
      </c>
      <c r="G203" s="41" t="s">
        <v>426</v>
      </c>
      <c r="H203" s="42" t="str">
        <f>IF(ISNA(VLOOKUP(Table113[[#This Row],[LSOA21]],LSOA_list!A$2:A$350,1,0)),"No","Yes")</f>
        <v>Yes</v>
      </c>
    </row>
    <row r="204" spans="1:8" ht="15.5" x14ac:dyDescent="0.35">
      <c r="A204" s="41" t="s">
        <v>632</v>
      </c>
      <c r="B204" s="41" t="s">
        <v>74</v>
      </c>
      <c r="C204" s="41" t="s">
        <v>616</v>
      </c>
      <c r="D204" s="41">
        <v>139</v>
      </c>
      <c r="E204" s="41">
        <v>0</v>
      </c>
      <c r="F204" s="41">
        <v>0</v>
      </c>
      <c r="G204" s="41" t="s">
        <v>426</v>
      </c>
      <c r="H204" s="42" t="str">
        <f>IF(ISNA(VLOOKUP(Table113[[#This Row],[LSOA21]],LSOA_list!A$2:A$350,1,0)),"No","Yes")</f>
        <v>Yes</v>
      </c>
    </row>
    <row r="205" spans="1:8" ht="15.5" x14ac:dyDescent="0.35">
      <c r="A205" s="41" t="s">
        <v>633</v>
      </c>
      <c r="B205" s="41" t="s">
        <v>335</v>
      </c>
      <c r="C205" s="41" t="s">
        <v>616</v>
      </c>
      <c r="D205" s="41">
        <v>159</v>
      </c>
      <c r="E205" s="41">
        <v>151</v>
      </c>
      <c r="F205" s="41">
        <v>94.97</v>
      </c>
      <c r="G205" s="41" t="s">
        <v>426</v>
      </c>
      <c r="H205" s="42" t="str">
        <f>IF(ISNA(VLOOKUP(Table113[[#This Row],[LSOA21]],LSOA_list!A$2:A$350,1,0)),"No","Yes")</f>
        <v>Yes</v>
      </c>
    </row>
    <row r="206" spans="1:8" ht="15.5" x14ac:dyDescent="0.35">
      <c r="A206" s="41" t="s">
        <v>634</v>
      </c>
      <c r="B206" s="41" t="s">
        <v>335</v>
      </c>
      <c r="C206" s="41" t="s">
        <v>616</v>
      </c>
      <c r="D206" s="41">
        <v>150</v>
      </c>
      <c r="E206" s="41">
        <v>101</v>
      </c>
      <c r="F206" s="41">
        <v>67.33</v>
      </c>
      <c r="G206" s="41" t="s">
        <v>426</v>
      </c>
      <c r="H206" s="42" t="str">
        <f>IF(ISNA(VLOOKUP(Table113[[#This Row],[LSOA21]],LSOA_list!A$2:A$350,1,0)),"No","Yes")</f>
        <v>Yes</v>
      </c>
    </row>
    <row r="207" spans="1:8" ht="15.5" x14ac:dyDescent="0.35">
      <c r="A207" s="41" t="s">
        <v>635</v>
      </c>
      <c r="B207" s="41" t="s">
        <v>335</v>
      </c>
      <c r="C207" s="41" t="s">
        <v>616</v>
      </c>
      <c r="D207" s="41">
        <v>160</v>
      </c>
      <c r="E207" s="41">
        <v>0</v>
      </c>
      <c r="F207" s="41">
        <v>0</v>
      </c>
      <c r="G207" s="41" t="s">
        <v>426</v>
      </c>
      <c r="H207" s="42" t="str">
        <f>IF(ISNA(VLOOKUP(Table113[[#This Row],[LSOA21]],LSOA_list!A$2:A$350,1,0)),"No","Yes")</f>
        <v>Yes</v>
      </c>
    </row>
    <row r="208" spans="1:8" ht="15.5" x14ac:dyDescent="0.35">
      <c r="A208" s="41" t="s">
        <v>636</v>
      </c>
      <c r="B208" s="41" t="s">
        <v>335</v>
      </c>
      <c r="C208" s="41" t="s">
        <v>616</v>
      </c>
      <c r="D208" s="41">
        <v>118</v>
      </c>
      <c r="E208" s="41">
        <v>10</v>
      </c>
      <c r="F208" s="41">
        <v>8.4700000000000006</v>
      </c>
      <c r="G208" s="41" t="s">
        <v>426</v>
      </c>
      <c r="H208" s="42" t="str">
        <f>IF(ISNA(VLOOKUP(Table113[[#This Row],[LSOA21]],LSOA_list!A$2:A$350,1,0)),"No","Yes")</f>
        <v>Yes</v>
      </c>
    </row>
    <row r="209" spans="1:8" ht="15.5" x14ac:dyDescent="0.35">
      <c r="A209" s="41" t="s">
        <v>637</v>
      </c>
      <c r="B209" s="41" t="s">
        <v>335</v>
      </c>
      <c r="C209" s="41" t="s">
        <v>616</v>
      </c>
      <c r="D209" s="41">
        <v>142</v>
      </c>
      <c r="E209" s="41">
        <v>0</v>
      </c>
      <c r="F209" s="41">
        <v>0</v>
      </c>
      <c r="G209" s="41" t="s">
        <v>426</v>
      </c>
      <c r="H209" s="42" t="str">
        <f>IF(ISNA(VLOOKUP(Table113[[#This Row],[LSOA21]],LSOA_list!A$2:A$350,1,0)),"No","Yes")</f>
        <v>Yes</v>
      </c>
    </row>
    <row r="210" spans="1:8" ht="15.5" x14ac:dyDescent="0.35">
      <c r="A210" s="41" t="s">
        <v>638</v>
      </c>
      <c r="B210" s="41" t="s">
        <v>128</v>
      </c>
      <c r="C210" s="41" t="s">
        <v>639</v>
      </c>
      <c r="D210" s="41">
        <v>133</v>
      </c>
      <c r="E210" s="41">
        <v>2</v>
      </c>
      <c r="F210" s="41">
        <v>1.5</v>
      </c>
      <c r="G210" s="41" t="s">
        <v>426</v>
      </c>
      <c r="H210" s="42" t="str">
        <f>IF(ISNA(VLOOKUP(Table113[[#This Row],[LSOA21]],LSOA_list!A$2:A$350,1,0)),"No","Yes")</f>
        <v>Yes</v>
      </c>
    </row>
    <row r="211" spans="1:8" ht="15.5" x14ac:dyDescent="0.35">
      <c r="A211" s="41" t="s">
        <v>640</v>
      </c>
      <c r="B211" s="41" t="s">
        <v>128</v>
      </c>
      <c r="C211" s="41" t="s">
        <v>639</v>
      </c>
      <c r="D211" s="41">
        <v>126</v>
      </c>
      <c r="E211" s="41">
        <v>0</v>
      </c>
      <c r="F211" s="41">
        <v>0</v>
      </c>
      <c r="G211" s="41" t="s">
        <v>426</v>
      </c>
      <c r="H211" s="42" t="str">
        <f>IF(ISNA(VLOOKUP(Table113[[#This Row],[LSOA21]],LSOA_list!A$2:A$350,1,0)),"No","Yes")</f>
        <v>Yes</v>
      </c>
    </row>
    <row r="212" spans="1:8" ht="15.5" x14ac:dyDescent="0.35">
      <c r="A212" s="41" t="s">
        <v>641</v>
      </c>
      <c r="B212" s="41" t="s">
        <v>128</v>
      </c>
      <c r="C212" s="41" t="s">
        <v>639</v>
      </c>
      <c r="D212" s="41">
        <v>117</v>
      </c>
      <c r="E212" s="41">
        <v>0</v>
      </c>
      <c r="F212" s="41">
        <v>0</v>
      </c>
      <c r="G212" s="41" t="s">
        <v>426</v>
      </c>
      <c r="H212" s="42" t="str">
        <f>IF(ISNA(VLOOKUP(Table113[[#This Row],[LSOA21]],LSOA_list!A$2:A$350,1,0)),"No","Yes")</f>
        <v>Yes</v>
      </c>
    </row>
    <row r="213" spans="1:8" ht="15.5" x14ac:dyDescent="0.35">
      <c r="A213" s="41" t="s">
        <v>642</v>
      </c>
      <c r="B213" s="41" t="s">
        <v>128</v>
      </c>
      <c r="C213" s="41" t="s">
        <v>639</v>
      </c>
      <c r="D213" s="41">
        <v>156</v>
      </c>
      <c r="E213" s="41">
        <v>0</v>
      </c>
      <c r="F213" s="41">
        <v>0</v>
      </c>
      <c r="G213" s="41" t="s">
        <v>426</v>
      </c>
      <c r="H213" s="42" t="str">
        <f>IF(ISNA(VLOOKUP(Table113[[#This Row],[LSOA21]],LSOA_list!A$2:A$350,1,0)),"No","Yes")</f>
        <v>Yes</v>
      </c>
    </row>
    <row r="214" spans="1:8" ht="15.5" x14ac:dyDescent="0.35">
      <c r="A214" s="41" t="s">
        <v>643</v>
      </c>
      <c r="B214" s="41" t="s">
        <v>128</v>
      </c>
      <c r="C214" s="41" t="s">
        <v>639</v>
      </c>
      <c r="D214" s="41">
        <v>129</v>
      </c>
      <c r="E214" s="41">
        <v>0</v>
      </c>
      <c r="F214" s="41">
        <v>0</v>
      </c>
      <c r="G214" s="41" t="s">
        <v>426</v>
      </c>
      <c r="H214" s="42" t="str">
        <f>IF(ISNA(VLOOKUP(Table113[[#This Row],[LSOA21]],LSOA_list!A$2:A$350,1,0)),"No","Yes")</f>
        <v>Yes</v>
      </c>
    </row>
    <row r="215" spans="1:8" ht="15.5" x14ac:dyDescent="0.35">
      <c r="A215" s="41" t="s">
        <v>644</v>
      </c>
      <c r="B215" s="41" t="s">
        <v>167</v>
      </c>
      <c r="C215" s="41" t="s">
        <v>639</v>
      </c>
      <c r="D215" s="41">
        <v>126</v>
      </c>
      <c r="E215" s="41">
        <v>0</v>
      </c>
      <c r="F215" s="41">
        <v>0</v>
      </c>
      <c r="G215" s="41" t="s">
        <v>426</v>
      </c>
      <c r="H215" s="42" t="str">
        <f>IF(ISNA(VLOOKUP(Table113[[#This Row],[LSOA21]],LSOA_list!A$2:A$350,1,0)),"No","Yes")</f>
        <v>Yes</v>
      </c>
    </row>
    <row r="216" spans="1:8" ht="15.5" x14ac:dyDescent="0.35">
      <c r="A216" s="41" t="s">
        <v>645</v>
      </c>
      <c r="B216" s="41" t="s">
        <v>167</v>
      </c>
      <c r="C216" s="41" t="s">
        <v>639</v>
      </c>
      <c r="D216" s="41">
        <v>143</v>
      </c>
      <c r="E216" s="41">
        <v>0</v>
      </c>
      <c r="F216" s="41">
        <v>0</v>
      </c>
      <c r="G216" s="41" t="s">
        <v>426</v>
      </c>
      <c r="H216" s="42" t="str">
        <f>IF(ISNA(VLOOKUP(Table113[[#This Row],[LSOA21]],LSOA_list!A$2:A$350,1,0)),"No","Yes")</f>
        <v>Yes</v>
      </c>
    </row>
    <row r="217" spans="1:8" ht="15.5" x14ac:dyDescent="0.35">
      <c r="A217" s="41" t="s">
        <v>646</v>
      </c>
      <c r="B217" s="41" t="s">
        <v>167</v>
      </c>
      <c r="C217" s="41" t="s">
        <v>639</v>
      </c>
      <c r="D217" s="41">
        <v>140</v>
      </c>
      <c r="E217" s="41">
        <v>0</v>
      </c>
      <c r="F217" s="41">
        <v>0</v>
      </c>
      <c r="G217" s="41" t="s">
        <v>426</v>
      </c>
      <c r="H217" s="42" t="str">
        <f>IF(ISNA(VLOOKUP(Table113[[#This Row],[LSOA21]],LSOA_list!A$2:A$350,1,0)),"No","Yes")</f>
        <v>Yes</v>
      </c>
    </row>
    <row r="218" spans="1:8" ht="15.5" x14ac:dyDescent="0.35">
      <c r="A218" s="41" t="s">
        <v>647</v>
      </c>
      <c r="B218" s="41" t="s">
        <v>167</v>
      </c>
      <c r="C218" s="41" t="s">
        <v>639</v>
      </c>
      <c r="D218" s="41">
        <v>132</v>
      </c>
      <c r="E218" s="41">
        <v>0</v>
      </c>
      <c r="F218" s="41">
        <v>0</v>
      </c>
      <c r="G218" s="41" t="s">
        <v>426</v>
      </c>
      <c r="H218" s="42" t="str">
        <f>IF(ISNA(VLOOKUP(Table113[[#This Row],[LSOA21]],LSOA_list!A$2:A$350,1,0)),"No","Yes")</f>
        <v>Yes</v>
      </c>
    </row>
    <row r="219" spans="1:8" ht="15.5" x14ac:dyDescent="0.35">
      <c r="A219" s="41" t="s">
        <v>648</v>
      </c>
      <c r="B219" s="41" t="s">
        <v>167</v>
      </c>
      <c r="C219" s="41" t="s">
        <v>639</v>
      </c>
      <c r="D219" s="41">
        <v>134</v>
      </c>
      <c r="E219" s="41">
        <v>21</v>
      </c>
      <c r="F219" s="41">
        <v>15.67</v>
      </c>
      <c r="G219" s="41" t="s">
        <v>426</v>
      </c>
      <c r="H219" s="42" t="str">
        <f>IF(ISNA(VLOOKUP(Table113[[#This Row],[LSOA21]],LSOA_list!A$2:A$350,1,0)),"No","Yes")</f>
        <v>Yes</v>
      </c>
    </row>
    <row r="220" spans="1:8" ht="15.5" x14ac:dyDescent="0.35">
      <c r="A220" s="41" t="s">
        <v>649</v>
      </c>
      <c r="B220" s="41" t="s">
        <v>77</v>
      </c>
      <c r="C220" s="41" t="s">
        <v>639</v>
      </c>
      <c r="D220" s="41">
        <v>143</v>
      </c>
      <c r="E220" s="41">
        <v>0</v>
      </c>
      <c r="F220" s="41">
        <v>0</v>
      </c>
      <c r="G220" s="41" t="s">
        <v>426</v>
      </c>
      <c r="H220" s="42" t="str">
        <f>IF(ISNA(VLOOKUP(Table113[[#This Row],[LSOA21]],LSOA_list!A$2:A$350,1,0)),"No","Yes")</f>
        <v>Yes</v>
      </c>
    </row>
    <row r="221" spans="1:8" ht="15.5" x14ac:dyDescent="0.35">
      <c r="A221" s="41" t="s">
        <v>650</v>
      </c>
      <c r="B221" s="41" t="s">
        <v>77</v>
      </c>
      <c r="C221" s="41" t="s">
        <v>639</v>
      </c>
      <c r="D221" s="41">
        <v>112</v>
      </c>
      <c r="E221" s="41">
        <v>0</v>
      </c>
      <c r="F221" s="41">
        <v>0</v>
      </c>
      <c r="G221" s="41" t="s">
        <v>426</v>
      </c>
      <c r="H221" s="42" t="str">
        <f>IF(ISNA(VLOOKUP(Table113[[#This Row],[LSOA21]],LSOA_list!A$2:A$350,1,0)),"No","Yes")</f>
        <v>Yes</v>
      </c>
    </row>
    <row r="222" spans="1:8" ht="15.5" x14ac:dyDescent="0.35">
      <c r="A222" s="41" t="s">
        <v>651</v>
      </c>
      <c r="B222" s="41" t="s">
        <v>77</v>
      </c>
      <c r="C222" s="41" t="s">
        <v>639</v>
      </c>
      <c r="D222" s="41">
        <v>121</v>
      </c>
      <c r="E222" s="41">
        <v>0</v>
      </c>
      <c r="F222" s="41">
        <v>0</v>
      </c>
      <c r="G222" s="41" t="s">
        <v>426</v>
      </c>
      <c r="H222" s="42" t="str">
        <f>IF(ISNA(VLOOKUP(Table113[[#This Row],[LSOA21]],LSOA_list!A$2:A$350,1,0)),"No","Yes")</f>
        <v>Yes</v>
      </c>
    </row>
    <row r="223" spans="1:8" ht="15.5" x14ac:dyDescent="0.35">
      <c r="A223" s="41" t="s">
        <v>652</v>
      </c>
      <c r="B223" s="41" t="s">
        <v>77</v>
      </c>
      <c r="C223" s="41" t="s">
        <v>639</v>
      </c>
      <c r="D223" s="41">
        <v>125</v>
      </c>
      <c r="E223" s="41">
        <v>0</v>
      </c>
      <c r="F223" s="41">
        <v>0</v>
      </c>
      <c r="G223" s="41" t="s">
        <v>426</v>
      </c>
      <c r="H223" s="42" t="str">
        <f>IF(ISNA(VLOOKUP(Table113[[#This Row],[LSOA21]],LSOA_list!A$2:A$350,1,0)),"No","Yes")</f>
        <v>Yes</v>
      </c>
    </row>
    <row r="224" spans="1:8" ht="15.5" x14ac:dyDescent="0.35">
      <c r="A224" s="41" t="s">
        <v>653</v>
      </c>
      <c r="B224" s="41" t="s">
        <v>77</v>
      </c>
      <c r="C224" s="41" t="s">
        <v>639</v>
      </c>
      <c r="D224" s="41">
        <v>141</v>
      </c>
      <c r="E224" s="41">
        <v>0</v>
      </c>
      <c r="F224" s="41">
        <v>0</v>
      </c>
      <c r="G224" s="41" t="s">
        <v>426</v>
      </c>
      <c r="H224" s="42" t="str">
        <f>IF(ISNA(VLOOKUP(Table113[[#This Row],[LSOA21]],LSOA_list!A$2:A$350,1,0)),"No","Yes")</f>
        <v>Yes</v>
      </c>
    </row>
    <row r="225" spans="1:8" ht="15.5" x14ac:dyDescent="0.35">
      <c r="A225" s="41" t="s">
        <v>654</v>
      </c>
      <c r="B225" s="41" t="s">
        <v>65</v>
      </c>
      <c r="C225" s="41" t="s">
        <v>639</v>
      </c>
      <c r="D225" s="41">
        <v>150</v>
      </c>
      <c r="E225" s="41">
        <v>0</v>
      </c>
      <c r="F225" s="41">
        <v>0</v>
      </c>
      <c r="G225" s="41" t="s">
        <v>426</v>
      </c>
      <c r="H225" s="42" t="str">
        <f>IF(ISNA(VLOOKUP(Table113[[#This Row],[LSOA21]],LSOA_list!A$2:A$350,1,0)),"No","Yes")</f>
        <v>Yes</v>
      </c>
    </row>
    <row r="226" spans="1:8" ht="15.5" x14ac:dyDescent="0.35">
      <c r="A226" s="41" t="s">
        <v>655</v>
      </c>
      <c r="B226" s="41" t="s">
        <v>65</v>
      </c>
      <c r="C226" s="41" t="s">
        <v>639</v>
      </c>
      <c r="D226" s="41">
        <v>130</v>
      </c>
      <c r="E226" s="41">
        <v>0</v>
      </c>
      <c r="F226" s="41">
        <v>0</v>
      </c>
      <c r="G226" s="41" t="s">
        <v>426</v>
      </c>
      <c r="H226" s="42" t="str">
        <f>IF(ISNA(VLOOKUP(Table113[[#This Row],[LSOA21]],LSOA_list!A$2:A$350,1,0)),"No","Yes")</f>
        <v>Yes</v>
      </c>
    </row>
    <row r="227" spans="1:8" ht="15.5" x14ac:dyDescent="0.35">
      <c r="A227" s="41" t="s">
        <v>656</v>
      </c>
      <c r="B227" s="41" t="s">
        <v>65</v>
      </c>
      <c r="C227" s="41" t="s">
        <v>639</v>
      </c>
      <c r="D227" s="41">
        <v>117</v>
      </c>
      <c r="E227" s="41">
        <v>0</v>
      </c>
      <c r="F227" s="41">
        <v>0</v>
      </c>
      <c r="G227" s="41" t="s">
        <v>426</v>
      </c>
      <c r="H227" s="42" t="str">
        <f>IF(ISNA(VLOOKUP(Table113[[#This Row],[LSOA21]],LSOA_list!A$2:A$350,1,0)),"No","Yes")</f>
        <v>Yes</v>
      </c>
    </row>
    <row r="228" spans="1:8" ht="15.5" x14ac:dyDescent="0.35">
      <c r="A228" s="41" t="s">
        <v>657</v>
      </c>
      <c r="B228" s="41" t="s">
        <v>65</v>
      </c>
      <c r="C228" s="41" t="s">
        <v>639</v>
      </c>
      <c r="D228" s="41">
        <v>126</v>
      </c>
      <c r="E228" s="41">
        <v>0</v>
      </c>
      <c r="F228" s="41">
        <v>0</v>
      </c>
      <c r="G228" s="41" t="s">
        <v>426</v>
      </c>
      <c r="H228" s="42" t="str">
        <f>IF(ISNA(VLOOKUP(Table113[[#This Row],[LSOA21]],LSOA_list!A$2:A$350,1,0)),"No","Yes")</f>
        <v>Yes</v>
      </c>
    </row>
    <row r="229" spans="1:8" ht="15.5" x14ac:dyDescent="0.35">
      <c r="A229" s="41" t="s">
        <v>658</v>
      </c>
      <c r="B229" s="41" t="s">
        <v>65</v>
      </c>
      <c r="C229" s="41" t="s">
        <v>639</v>
      </c>
      <c r="D229" s="41">
        <v>172</v>
      </c>
      <c r="E229" s="41">
        <v>0</v>
      </c>
      <c r="F229" s="41">
        <v>0</v>
      </c>
      <c r="G229" s="41" t="s">
        <v>426</v>
      </c>
      <c r="H229" s="42" t="str">
        <f>IF(ISNA(VLOOKUP(Table113[[#This Row],[LSOA21]],LSOA_list!A$2:A$350,1,0)),"No","Yes")</f>
        <v>Yes</v>
      </c>
    </row>
    <row r="230" spans="1:8" ht="15.5" x14ac:dyDescent="0.35">
      <c r="A230" s="41" t="s">
        <v>659</v>
      </c>
      <c r="B230" s="41" t="s">
        <v>235</v>
      </c>
      <c r="C230" s="41" t="s">
        <v>639</v>
      </c>
      <c r="D230" s="41">
        <v>167</v>
      </c>
      <c r="E230" s="41">
        <v>17</v>
      </c>
      <c r="F230" s="41">
        <v>10.18</v>
      </c>
      <c r="G230" s="41" t="s">
        <v>426</v>
      </c>
      <c r="H230" s="42" t="str">
        <f>IF(ISNA(VLOOKUP(Table113[[#This Row],[LSOA21]],LSOA_list!A$2:A$350,1,0)),"No","Yes")</f>
        <v>Yes</v>
      </c>
    </row>
    <row r="231" spans="1:8" ht="15.5" x14ac:dyDescent="0.35">
      <c r="A231" s="41" t="s">
        <v>660</v>
      </c>
      <c r="B231" s="41" t="s">
        <v>235</v>
      </c>
      <c r="C231" s="41" t="s">
        <v>639</v>
      </c>
      <c r="D231" s="41">
        <v>123</v>
      </c>
      <c r="E231" s="41">
        <v>12</v>
      </c>
      <c r="F231" s="41">
        <v>9.76</v>
      </c>
      <c r="G231" s="41" t="s">
        <v>426</v>
      </c>
      <c r="H231" s="42" t="str">
        <f>IF(ISNA(VLOOKUP(Table113[[#This Row],[LSOA21]],LSOA_list!A$2:A$350,1,0)),"No","Yes")</f>
        <v>Yes</v>
      </c>
    </row>
    <row r="232" spans="1:8" ht="15.5" x14ac:dyDescent="0.35">
      <c r="A232" s="41" t="s">
        <v>661</v>
      </c>
      <c r="B232" s="41" t="s">
        <v>235</v>
      </c>
      <c r="C232" s="41" t="s">
        <v>639</v>
      </c>
      <c r="D232" s="41">
        <v>180</v>
      </c>
      <c r="E232" s="41">
        <v>0</v>
      </c>
      <c r="F232" s="41">
        <v>0</v>
      </c>
      <c r="G232" s="41" t="s">
        <v>426</v>
      </c>
      <c r="H232" s="42" t="str">
        <f>IF(ISNA(VLOOKUP(Table113[[#This Row],[LSOA21]],LSOA_list!A$2:A$350,1,0)),"No","Yes")</f>
        <v>Yes</v>
      </c>
    </row>
    <row r="233" spans="1:8" ht="15.5" x14ac:dyDescent="0.35">
      <c r="A233" s="41" t="s">
        <v>662</v>
      </c>
      <c r="B233" s="41" t="s">
        <v>235</v>
      </c>
      <c r="C233" s="41" t="s">
        <v>639</v>
      </c>
      <c r="D233" s="41">
        <v>146</v>
      </c>
      <c r="E233" s="41">
        <v>65</v>
      </c>
      <c r="F233" s="41">
        <v>44.52</v>
      </c>
      <c r="G233" s="41" t="s">
        <v>426</v>
      </c>
      <c r="H233" s="42" t="str">
        <f>IF(ISNA(VLOOKUP(Table113[[#This Row],[LSOA21]],LSOA_list!A$2:A$350,1,0)),"No","Yes")</f>
        <v>Yes</v>
      </c>
    </row>
    <row r="234" spans="1:8" ht="15.5" x14ac:dyDescent="0.35">
      <c r="A234" s="41" t="s">
        <v>663</v>
      </c>
      <c r="B234" s="41" t="s">
        <v>235</v>
      </c>
      <c r="C234" s="41" t="s">
        <v>639</v>
      </c>
      <c r="D234" s="41">
        <v>140</v>
      </c>
      <c r="E234" s="41">
        <v>0</v>
      </c>
      <c r="F234" s="41">
        <v>0</v>
      </c>
      <c r="G234" s="41" t="s">
        <v>426</v>
      </c>
      <c r="H234" s="42" t="str">
        <f>IF(ISNA(VLOOKUP(Table113[[#This Row],[LSOA21]],LSOA_list!A$2:A$350,1,0)),"No","Yes")</f>
        <v>Yes</v>
      </c>
    </row>
    <row r="235" spans="1:8" ht="15.5" x14ac:dyDescent="0.35">
      <c r="A235" s="41" t="s">
        <v>664</v>
      </c>
      <c r="B235" s="41" t="s">
        <v>195</v>
      </c>
      <c r="C235" s="41" t="s">
        <v>639</v>
      </c>
      <c r="D235" s="41">
        <v>127</v>
      </c>
      <c r="E235" s="41">
        <v>0</v>
      </c>
      <c r="F235" s="41">
        <v>0</v>
      </c>
      <c r="G235" s="41" t="s">
        <v>426</v>
      </c>
      <c r="H235" s="42" t="str">
        <f>IF(ISNA(VLOOKUP(Table113[[#This Row],[LSOA21]],LSOA_list!A$2:A$350,1,0)),"No","Yes")</f>
        <v>Yes</v>
      </c>
    </row>
    <row r="236" spans="1:8" ht="15.5" x14ac:dyDescent="0.35">
      <c r="A236" s="41" t="s">
        <v>665</v>
      </c>
      <c r="B236" s="41" t="s">
        <v>195</v>
      </c>
      <c r="C236" s="41" t="s">
        <v>639</v>
      </c>
      <c r="D236" s="41">
        <v>129</v>
      </c>
      <c r="E236" s="41">
        <v>44</v>
      </c>
      <c r="F236" s="41">
        <v>34.11</v>
      </c>
      <c r="G236" s="41" t="s">
        <v>426</v>
      </c>
      <c r="H236" s="42" t="str">
        <f>IF(ISNA(VLOOKUP(Table113[[#This Row],[LSOA21]],LSOA_list!A$2:A$350,1,0)),"No","Yes")</f>
        <v>Yes</v>
      </c>
    </row>
    <row r="237" spans="1:8" ht="15.5" x14ac:dyDescent="0.35">
      <c r="A237" s="41" t="s">
        <v>666</v>
      </c>
      <c r="B237" s="41" t="s">
        <v>195</v>
      </c>
      <c r="C237" s="41" t="s">
        <v>639</v>
      </c>
      <c r="D237" s="41">
        <v>137</v>
      </c>
      <c r="E237" s="41">
        <v>0</v>
      </c>
      <c r="F237" s="41">
        <v>0</v>
      </c>
      <c r="G237" s="41" t="s">
        <v>426</v>
      </c>
      <c r="H237" s="42" t="str">
        <f>IF(ISNA(VLOOKUP(Table113[[#This Row],[LSOA21]],LSOA_list!A$2:A$350,1,0)),"No","Yes")</f>
        <v>Yes</v>
      </c>
    </row>
    <row r="238" spans="1:8" ht="15.5" x14ac:dyDescent="0.35">
      <c r="A238" s="41" t="s">
        <v>667</v>
      </c>
      <c r="B238" s="41" t="s">
        <v>195</v>
      </c>
      <c r="C238" s="41" t="s">
        <v>639</v>
      </c>
      <c r="D238" s="41">
        <v>119</v>
      </c>
      <c r="E238" s="41">
        <v>0</v>
      </c>
      <c r="F238" s="41">
        <v>0</v>
      </c>
      <c r="G238" s="41" t="s">
        <v>426</v>
      </c>
      <c r="H238" s="42" t="str">
        <f>IF(ISNA(VLOOKUP(Table113[[#This Row],[LSOA21]],LSOA_list!A$2:A$350,1,0)),"No","Yes")</f>
        <v>Yes</v>
      </c>
    </row>
    <row r="239" spans="1:8" ht="15.5" x14ac:dyDescent="0.35">
      <c r="A239" s="41" t="s">
        <v>668</v>
      </c>
      <c r="B239" s="41" t="s">
        <v>195</v>
      </c>
      <c r="C239" s="41" t="s">
        <v>639</v>
      </c>
      <c r="D239" s="41">
        <v>130</v>
      </c>
      <c r="E239" s="41">
        <v>0</v>
      </c>
      <c r="F239" s="41">
        <v>0</v>
      </c>
      <c r="G239" s="41" t="s">
        <v>426</v>
      </c>
      <c r="H239" s="42" t="str">
        <f>IF(ISNA(VLOOKUP(Table113[[#This Row],[LSOA21]],LSOA_list!A$2:A$350,1,0)),"No","Yes")</f>
        <v>Yes</v>
      </c>
    </row>
    <row r="240" spans="1:8" ht="15.5" x14ac:dyDescent="0.35">
      <c r="A240" s="41" t="s">
        <v>669</v>
      </c>
      <c r="B240" s="41" t="s">
        <v>98</v>
      </c>
      <c r="C240" s="41" t="s">
        <v>639</v>
      </c>
      <c r="D240" s="41">
        <v>149</v>
      </c>
      <c r="E240" s="41">
        <v>0</v>
      </c>
      <c r="F240" s="41">
        <v>0</v>
      </c>
      <c r="G240" s="41" t="s">
        <v>426</v>
      </c>
      <c r="H240" s="42" t="str">
        <f>IF(ISNA(VLOOKUP(Table113[[#This Row],[LSOA21]],LSOA_list!A$2:A$350,1,0)),"No","Yes")</f>
        <v>Yes</v>
      </c>
    </row>
    <row r="241" spans="1:8" ht="15.5" x14ac:dyDescent="0.35">
      <c r="A241" s="41" t="s">
        <v>670</v>
      </c>
      <c r="B241" s="41" t="s">
        <v>98</v>
      </c>
      <c r="C241" s="41" t="s">
        <v>639</v>
      </c>
      <c r="D241" s="41">
        <v>149</v>
      </c>
      <c r="E241" s="41">
        <v>0</v>
      </c>
      <c r="F241" s="41">
        <v>0</v>
      </c>
      <c r="G241" s="41" t="s">
        <v>426</v>
      </c>
      <c r="H241" s="42" t="str">
        <f>IF(ISNA(VLOOKUP(Table113[[#This Row],[LSOA21]],LSOA_list!A$2:A$350,1,0)),"No","Yes")</f>
        <v>Yes</v>
      </c>
    </row>
    <row r="242" spans="1:8" ht="15.5" x14ac:dyDescent="0.35">
      <c r="A242" s="41" t="s">
        <v>671</v>
      </c>
      <c r="B242" s="41" t="s">
        <v>98</v>
      </c>
      <c r="C242" s="41" t="s">
        <v>639</v>
      </c>
      <c r="D242" s="41">
        <v>125</v>
      </c>
      <c r="E242" s="41">
        <v>0</v>
      </c>
      <c r="F242" s="41">
        <v>0</v>
      </c>
      <c r="G242" s="41" t="s">
        <v>426</v>
      </c>
      <c r="H242" s="42" t="str">
        <f>IF(ISNA(VLOOKUP(Table113[[#This Row],[LSOA21]],LSOA_list!A$2:A$350,1,0)),"No","Yes")</f>
        <v>Yes</v>
      </c>
    </row>
    <row r="243" spans="1:8" ht="15.5" x14ac:dyDescent="0.35">
      <c r="A243" s="41" t="s">
        <v>672</v>
      </c>
      <c r="B243" s="41" t="s">
        <v>98</v>
      </c>
      <c r="C243" s="41" t="s">
        <v>639</v>
      </c>
      <c r="D243" s="41">
        <v>127</v>
      </c>
      <c r="E243" s="41">
        <v>0</v>
      </c>
      <c r="F243" s="41">
        <v>0</v>
      </c>
      <c r="G243" s="41" t="s">
        <v>426</v>
      </c>
      <c r="H243" s="42" t="str">
        <f>IF(ISNA(VLOOKUP(Table113[[#This Row],[LSOA21]],LSOA_list!A$2:A$350,1,0)),"No","Yes")</f>
        <v>Yes</v>
      </c>
    </row>
    <row r="244" spans="1:8" ht="15.5" x14ac:dyDescent="0.35">
      <c r="A244" s="41" t="s">
        <v>673</v>
      </c>
      <c r="B244" s="41" t="s">
        <v>98</v>
      </c>
      <c r="C244" s="41" t="s">
        <v>639</v>
      </c>
      <c r="D244" s="41">
        <v>131</v>
      </c>
      <c r="E244" s="41">
        <v>0</v>
      </c>
      <c r="F244" s="41">
        <v>0</v>
      </c>
      <c r="G244" s="41" t="s">
        <v>426</v>
      </c>
      <c r="H244" s="42" t="str">
        <f>IF(ISNA(VLOOKUP(Table113[[#This Row],[LSOA21]],LSOA_list!A$2:A$350,1,0)),"No","Yes")</f>
        <v>Yes</v>
      </c>
    </row>
    <row r="245" spans="1:8" ht="15.5" x14ac:dyDescent="0.35">
      <c r="A245" s="41" t="s">
        <v>674</v>
      </c>
      <c r="B245" s="41" t="s">
        <v>263</v>
      </c>
      <c r="C245" s="41" t="s">
        <v>675</v>
      </c>
      <c r="D245" s="41">
        <v>123</v>
      </c>
      <c r="E245" s="41">
        <v>0</v>
      </c>
      <c r="F245" s="41">
        <v>0</v>
      </c>
      <c r="G245" s="41" t="s">
        <v>426</v>
      </c>
      <c r="H245" s="42" t="str">
        <f>IF(ISNA(VLOOKUP(Table113[[#This Row],[LSOA21]],LSOA_list!A$2:A$350,1,0)),"No","Yes")</f>
        <v>Yes</v>
      </c>
    </row>
    <row r="246" spans="1:8" ht="15.5" x14ac:dyDescent="0.35">
      <c r="A246" s="41" t="s">
        <v>676</v>
      </c>
      <c r="B246" s="41" t="s">
        <v>263</v>
      </c>
      <c r="C246" s="41" t="s">
        <v>675</v>
      </c>
      <c r="D246" s="41">
        <v>139</v>
      </c>
      <c r="E246" s="41">
        <v>0</v>
      </c>
      <c r="F246" s="41">
        <v>0</v>
      </c>
      <c r="G246" s="41" t="s">
        <v>426</v>
      </c>
      <c r="H246" s="42" t="str">
        <f>IF(ISNA(VLOOKUP(Table113[[#This Row],[LSOA21]],LSOA_list!A$2:A$350,1,0)),"No","Yes")</f>
        <v>Yes</v>
      </c>
    </row>
    <row r="247" spans="1:8" ht="15.5" x14ac:dyDescent="0.35">
      <c r="A247" s="41" t="s">
        <v>677</v>
      </c>
      <c r="B247" s="41" t="s">
        <v>263</v>
      </c>
      <c r="C247" s="41" t="s">
        <v>675</v>
      </c>
      <c r="D247" s="41">
        <v>119</v>
      </c>
      <c r="E247" s="41">
        <v>0</v>
      </c>
      <c r="F247" s="41">
        <v>0</v>
      </c>
      <c r="G247" s="41" t="s">
        <v>426</v>
      </c>
      <c r="H247" s="42" t="str">
        <f>IF(ISNA(VLOOKUP(Table113[[#This Row],[LSOA21]],LSOA_list!A$2:A$350,1,0)),"No","Yes")</f>
        <v>Yes</v>
      </c>
    </row>
    <row r="248" spans="1:8" ht="15.5" x14ac:dyDescent="0.35">
      <c r="A248" s="41" t="s">
        <v>678</v>
      </c>
      <c r="B248" s="41" t="s">
        <v>263</v>
      </c>
      <c r="C248" s="41" t="s">
        <v>675</v>
      </c>
      <c r="D248" s="41">
        <v>122</v>
      </c>
      <c r="E248" s="41">
        <v>4</v>
      </c>
      <c r="F248" s="41">
        <v>3.28</v>
      </c>
      <c r="G248" s="41" t="s">
        <v>426</v>
      </c>
      <c r="H248" s="42" t="str">
        <f>IF(ISNA(VLOOKUP(Table113[[#This Row],[LSOA21]],LSOA_list!A$2:A$350,1,0)),"No","Yes")</f>
        <v>Yes</v>
      </c>
    </row>
    <row r="249" spans="1:8" ht="15.5" x14ac:dyDescent="0.35">
      <c r="A249" s="41" t="s">
        <v>679</v>
      </c>
      <c r="B249" s="41" t="s">
        <v>263</v>
      </c>
      <c r="C249" s="41" t="s">
        <v>675</v>
      </c>
      <c r="D249" s="41">
        <v>187</v>
      </c>
      <c r="E249" s="41">
        <v>113</v>
      </c>
      <c r="F249" s="41">
        <v>60.43</v>
      </c>
      <c r="G249" s="41" t="s">
        <v>426</v>
      </c>
      <c r="H249" s="42" t="str">
        <f>IF(ISNA(VLOOKUP(Table113[[#This Row],[LSOA21]],LSOA_list!A$2:A$350,1,0)),"No","Yes")</f>
        <v>Yes</v>
      </c>
    </row>
    <row r="250" spans="1:8" ht="15.5" x14ac:dyDescent="0.35">
      <c r="A250" s="41" t="s">
        <v>680</v>
      </c>
      <c r="B250" s="41" t="s">
        <v>108</v>
      </c>
      <c r="C250" s="41" t="s">
        <v>675</v>
      </c>
      <c r="D250" s="41">
        <v>120</v>
      </c>
      <c r="E250" s="41">
        <v>0</v>
      </c>
      <c r="F250" s="41">
        <v>0</v>
      </c>
      <c r="G250" s="41" t="s">
        <v>426</v>
      </c>
      <c r="H250" s="42" t="str">
        <f>IF(ISNA(VLOOKUP(Table113[[#This Row],[LSOA21]],LSOA_list!A$2:A$350,1,0)),"No","Yes")</f>
        <v>Yes</v>
      </c>
    </row>
    <row r="251" spans="1:8" ht="15.5" x14ac:dyDescent="0.35">
      <c r="A251" s="41" t="s">
        <v>681</v>
      </c>
      <c r="B251" s="41" t="s">
        <v>108</v>
      </c>
      <c r="C251" s="41" t="s">
        <v>675</v>
      </c>
      <c r="D251" s="41">
        <v>139</v>
      </c>
      <c r="E251" s="41">
        <v>0</v>
      </c>
      <c r="F251" s="41">
        <v>0</v>
      </c>
      <c r="G251" s="41" t="s">
        <v>426</v>
      </c>
      <c r="H251" s="42" t="str">
        <f>IF(ISNA(VLOOKUP(Table113[[#This Row],[LSOA21]],LSOA_list!A$2:A$350,1,0)),"No","Yes")</f>
        <v>Yes</v>
      </c>
    </row>
    <row r="252" spans="1:8" ht="15.5" x14ac:dyDescent="0.35">
      <c r="A252" s="41" t="s">
        <v>682</v>
      </c>
      <c r="B252" s="41" t="s">
        <v>108</v>
      </c>
      <c r="C252" s="41" t="s">
        <v>675</v>
      </c>
      <c r="D252" s="41">
        <v>136</v>
      </c>
      <c r="E252" s="41">
        <v>0</v>
      </c>
      <c r="F252" s="41">
        <v>0</v>
      </c>
      <c r="G252" s="41" t="s">
        <v>426</v>
      </c>
      <c r="H252" s="42" t="str">
        <f>IF(ISNA(VLOOKUP(Table113[[#This Row],[LSOA21]],LSOA_list!A$2:A$350,1,0)),"No","Yes")</f>
        <v>Yes</v>
      </c>
    </row>
    <row r="253" spans="1:8" ht="15.5" x14ac:dyDescent="0.35">
      <c r="A253" s="41" t="s">
        <v>683</v>
      </c>
      <c r="B253" s="41" t="s">
        <v>108</v>
      </c>
      <c r="C253" s="41" t="s">
        <v>675</v>
      </c>
      <c r="D253" s="41">
        <v>57</v>
      </c>
      <c r="E253" s="41">
        <v>0</v>
      </c>
      <c r="F253" s="41">
        <v>0</v>
      </c>
      <c r="G253" s="41" t="s">
        <v>426</v>
      </c>
      <c r="H253" s="42" t="str">
        <f>IF(ISNA(VLOOKUP(Table113[[#This Row],[LSOA21]],LSOA_list!A$2:A$350,1,0)),"No","Yes")</f>
        <v>Yes</v>
      </c>
    </row>
    <row r="254" spans="1:8" ht="15.5" x14ac:dyDescent="0.35">
      <c r="A254" s="41" t="s">
        <v>684</v>
      </c>
      <c r="B254" s="41" t="s">
        <v>108</v>
      </c>
      <c r="C254" s="41" t="s">
        <v>675</v>
      </c>
      <c r="D254" s="41">
        <v>98</v>
      </c>
      <c r="E254" s="41">
        <v>0</v>
      </c>
      <c r="F254" s="41">
        <v>0</v>
      </c>
      <c r="G254" s="41" t="s">
        <v>426</v>
      </c>
      <c r="H254" s="42" t="str">
        <f>IF(ISNA(VLOOKUP(Table113[[#This Row],[LSOA21]],LSOA_list!A$2:A$350,1,0)),"No","Yes")</f>
        <v>Yes</v>
      </c>
    </row>
    <row r="255" spans="1:8" ht="15.5" x14ac:dyDescent="0.35">
      <c r="A255" s="41" t="s">
        <v>685</v>
      </c>
      <c r="B255" s="41" t="s">
        <v>108</v>
      </c>
      <c r="C255" s="41" t="s">
        <v>675</v>
      </c>
      <c r="D255" s="41">
        <v>91</v>
      </c>
      <c r="E255" s="41">
        <v>0</v>
      </c>
      <c r="F255" s="41">
        <v>0</v>
      </c>
      <c r="G255" s="41" t="s">
        <v>426</v>
      </c>
      <c r="H255" s="42" t="str">
        <f>IF(ISNA(VLOOKUP(Table113[[#This Row],[LSOA21]],LSOA_list!A$2:A$350,1,0)),"No","Yes")</f>
        <v>Yes</v>
      </c>
    </row>
    <row r="256" spans="1:8" ht="15.5" x14ac:dyDescent="0.35">
      <c r="A256" s="41" t="s">
        <v>686</v>
      </c>
      <c r="B256" s="41" t="s">
        <v>145</v>
      </c>
      <c r="C256" s="41" t="s">
        <v>675</v>
      </c>
      <c r="D256" s="41">
        <v>111</v>
      </c>
      <c r="E256" s="41">
        <v>0</v>
      </c>
      <c r="F256" s="41">
        <v>0</v>
      </c>
      <c r="G256" s="41" t="s">
        <v>426</v>
      </c>
      <c r="H256" s="42" t="str">
        <f>IF(ISNA(VLOOKUP(Table113[[#This Row],[LSOA21]],LSOA_list!A$2:A$350,1,0)),"No","Yes")</f>
        <v>Yes</v>
      </c>
    </row>
    <row r="257" spans="1:8" ht="15.5" x14ac:dyDescent="0.35">
      <c r="A257" s="41" t="s">
        <v>687</v>
      </c>
      <c r="B257" s="41" t="s">
        <v>145</v>
      </c>
      <c r="C257" s="41" t="s">
        <v>675</v>
      </c>
      <c r="D257" s="41">
        <v>104</v>
      </c>
      <c r="E257" s="41">
        <v>12</v>
      </c>
      <c r="F257" s="41">
        <v>11.54</v>
      </c>
      <c r="G257" s="41" t="s">
        <v>426</v>
      </c>
      <c r="H257" s="42" t="str">
        <f>IF(ISNA(VLOOKUP(Table113[[#This Row],[LSOA21]],LSOA_list!A$2:A$350,1,0)),"No","Yes")</f>
        <v>Yes</v>
      </c>
    </row>
    <row r="258" spans="1:8" ht="15.5" x14ac:dyDescent="0.35">
      <c r="A258" s="41" t="s">
        <v>688</v>
      </c>
      <c r="B258" s="41" t="s">
        <v>145</v>
      </c>
      <c r="C258" s="41" t="s">
        <v>675</v>
      </c>
      <c r="D258" s="41">
        <v>123</v>
      </c>
      <c r="E258" s="41">
        <v>0</v>
      </c>
      <c r="F258" s="41">
        <v>0</v>
      </c>
      <c r="G258" s="41" t="s">
        <v>426</v>
      </c>
      <c r="H258" s="42" t="str">
        <f>IF(ISNA(VLOOKUP(Table113[[#This Row],[LSOA21]],LSOA_list!A$2:A$350,1,0)),"No","Yes")</f>
        <v>Yes</v>
      </c>
    </row>
    <row r="259" spans="1:8" ht="15.5" x14ac:dyDescent="0.35">
      <c r="A259" s="41" t="s">
        <v>689</v>
      </c>
      <c r="B259" s="41" t="s">
        <v>145</v>
      </c>
      <c r="C259" s="41" t="s">
        <v>675</v>
      </c>
      <c r="D259" s="41">
        <v>115</v>
      </c>
      <c r="E259" s="41">
        <v>0</v>
      </c>
      <c r="F259" s="41">
        <v>0</v>
      </c>
      <c r="G259" s="41" t="s">
        <v>426</v>
      </c>
      <c r="H259" s="42" t="str">
        <f>IF(ISNA(VLOOKUP(Table113[[#This Row],[LSOA21]],LSOA_list!A$2:A$350,1,0)),"No","Yes")</f>
        <v>Yes</v>
      </c>
    </row>
    <row r="260" spans="1:8" ht="15.5" x14ac:dyDescent="0.35">
      <c r="A260" s="41" t="s">
        <v>690</v>
      </c>
      <c r="B260" s="41" t="s">
        <v>145</v>
      </c>
      <c r="C260" s="41" t="s">
        <v>675</v>
      </c>
      <c r="D260" s="41">
        <v>138</v>
      </c>
      <c r="E260" s="41">
        <v>0</v>
      </c>
      <c r="F260" s="41">
        <v>0</v>
      </c>
      <c r="G260" s="41" t="s">
        <v>426</v>
      </c>
      <c r="H260" s="42" t="str">
        <f>IF(ISNA(VLOOKUP(Table113[[#This Row],[LSOA21]],LSOA_list!A$2:A$350,1,0)),"No","Yes")</f>
        <v>Yes</v>
      </c>
    </row>
    <row r="261" spans="1:8" ht="15.5" x14ac:dyDescent="0.35">
      <c r="A261" s="41" t="s">
        <v>691</v>
      </c>
      <c r="B261" s="41" t="s">
        <v>145</v>
      </c>
      <c r="C261" s="41" t="s">
        <v>675</v>
      </c>
      <c r="D261" s="41">
        <v>101</v>
      </c>
      <c r="E261" s="41">
        <v>0</v>
      </c>
      <c r="F261" s="41">
        <v>0</v>
      </c>
      <c r="G261" s="41" t="s">
        <v>426</v>
      </c>
      <c r="H261" s="42" t="str">
        <f>IF(ISNA(VLOOKUP(Table113[[#This Row],[LSOA21]],LSOA_list!A$2:A$350,1,0)),"No","Yes")</f>
        <v>Yes</v>
      </c>
    </row>
    <row r="262" spans="1:8" ht="15.5" x14ac:dyDescent="0.35">
      <c r="A262" s="41" t="s">
        <v>692</v>
      </c>
      <c r="B262" s="41" t="s">
        <v>257</v>
      </c>
      <c r="C262" s="41" t="s">
        <v>675</v>
      </c>
      <c r="D262" s="41">
        <v>131</v>
      </c>
      <c r="E262" s="41">
        <v>0</v>
      </c>
      <c r="F262" s="41">
        <v>0</v>
      </c>
      <c r="G262" s="41" t="s">
        <v>426</v>
      </c>
      <c r="H262" s="42" t="str">
        <f>IF(ISNA(VLOOKUP(Table113[[#This Row],[LSOA21]],LSOA_list!A$2:A$350,1,0)),"No","Yes")</f>
        <v>Yes</v>
      </c>
    </row>
    <row r="263" spans="1:8" ht="15.5" x14ac:dyDescent="0.35">
      <c r="A263" s="41" t="s">
        <v>693</v>
      </c>
      <c r="B263" s="41" t="s">
        <v>257</v>
      </c>
      <c r="C263" s="41" t="s">
        <v>675</v>
      </c>
      <c r="D263" s="41">
        <v>128</v>
      </c>
      <c r="E263" s="41">
        <v>0</v>
      </c>
      <c r="F263" s="41">
        <v>0</v>
      </c>
      <c r="G263" s="41" t="s">
        <v>426</v>
      </c>
      <c r="H263" s="42" t="str">
        <f>IF(ISNA(VLOOKUP(Table113[[#This Row],[LSOA21]],LSOA_list!A$2:A$350,1,0)),"No","Yes")</f>
        <v>Yes</v>
      </c>
    </row>
    <row r="264" spans="1:8" ht="15.5" x14ac:dyDescent="0.35">
      <c r="A264" s="41" t="s">
        <v>694</v>
      </c>
      <c r="B264" s="41" t="s">
        <v>257</v>
      </c>
      <c r="C264" s="41" t="s">
        <v>675</v>
      </c>
      <c r="D264" s="41">
        <v>125</v>
      </c>
      <c r="E264" s="41">
        <v>0</v>
      </c>
      <c r="F264" s="41">
        <v>0</v>
      </c>
      <c r="G264" s="41" t="s">
        <v>426</v>
      </c>
      <c r="H264" s="42" t="str">
        <f>IF(ISNA(VLOOKUP(Table113[[#This Row],[LSOA21]],LSOA_list!A$2:A$350,1,0)),"No","Yes")</f>
        <v>Yes</v>
      </c>
    </row>
    <row r="265" spans="1:8" ht="15.5" x14ac:dyDescent="0.35">
      <c r="A265" s="41" t="s">
        <v>695</v>
      </c>
      <c r="B265" s="41" t="s">
        <v>257</v>
      </c>
      <c r="C265" s="41" t="s">
        <v>675</v>
      </c>
      <c r="D265" s="41">
        <v>126</v>
      </c>
      <c r="E265" s="41">
        <v>22</v>
      </c>
      <c r="F265" s="41">
        <v>17.46</v>
      </c>
      <c r="G265" s="41" t="s">
        <v>426</v>
      </c>
      <c r="H265" s="42" t="str">
        <f>IF(ISNA(VLOOKUP(Table113[[#This Row],[LSOA21]],LSOA_list!A$2:A$350,1,0)),"No","Yes")</f>
        <v>Yes</v>
      </c>
    </row>
    <row r="266" spans="1:8" ht="15.5" x14ac:dyDescent="0.35">
      <c r="A266" s="41" t="s">
        <v>696</v>
      </c>
      <c r="B266" s="41" t="s">
        <v>257</v>
      </c>
      <c r="C266" s="41" t="s">
        <v>675</v>
      </c>
      <c r="D266" s="41">
        <v>143</v>
      </c>
      <c r="E266" s="41">
        <v>86</v>
      </c>
      <c r="F266" s="41">
        <v>60.14</v>
      </c>
      <c r="G266" s="41" t="s">
        <v>426</v>
      </c>
      <c r="H266" s="42" t="str">
        <f>IF(ISNA(VLOOKUP(Table113[[#This Row],[LSOA21]],LSOA_list!A$2:A$350,1,0)),"No","Yes")</f>
        <v>Yes</v>
      </c>
    </row>
    <row r="267" spans="1:8" ht="15.5" x14ac:dyDescent="0.35">
      <c r="A267" s="41" t="s">
        <v>697</v>
      </c>
      <c r="B267" s="41" t="s">
        <v>213</v>
      </c>
      <c r="C267" s="41" t="s">
        <v>675</v>
      </c>
      <c r="D267" s="41">
        <v>116</v>
      </c>
      <c r="E267" s="41">
        <v>4</v>
      </c>
      <c r="F267" s="41">
        <v>3.45</v>
      </c>
      <c r="G267" s="41" t="s">
        <v>426</v>
      </c>
      <c r="H267" s="42" t="str">
        <f>IF(ISNA(VLOOKUP(Table113[[#This Row],[LSOA21]],LSOA_list!A$2:A$350,1,0)),"No","Yes")</f>
        <v>Yes</v>
      </c>
    </row>
    <row r="268" spans="1:8" ht="15.5" x14ac:dyDescent="0.35">
      <c r="A268" s="41" t="s">
        <v>698</v>
      </c>
      <c r="B268" s="41" t="s">
        <v>213</v>
      </c>
      <c r="C268" s="41" t="s">
        <v>675</v>
      </c>
      <c r="D268" s="41">
        <v>131</v>
      </c>
      <c r="E268" s="41">
        <v>16</v>
      </c>
      <c r="F268" s="41">
        <v>12.21</v>
      </c>
      <c r="G268" s="41" t="s">
        <v>426</v>
      </c>
      <c r="H268" s="42" t="str">
        <f>IF(ISNA(VLOOKUP(Table113[[#This Row],[LSOA21]],LSOA_list!A$2:A$350,1,0)),"No","Yes")</f>
        <v>Yes</v>
      </c>
    </row>
    <row r="269" spans="1:8" ht="15.5" x14ac:dyDescent="0.35">
      <c r="A269" s="41" t="s">
        <v>699</v>
      </c>
      <c r="B269" s="41" t="s">
        <v>213</v>
      </c>
      <c r="C269" s="41" t="s">
        <v>675</v>
      </c>
      <c r="D269" s="41">
        <v>124</v>
      </c>
      <c r="E269" s="41">
        <v>8</v>
      </c>
      <c r="F269" s="41">
        <v>6.45</v>
      </c>
      <c r="G269" s="41" t="s">
        <v>426</v>
      </c>
      <c r="H269" s="42" t="str">
        <f>IF(ISNA(VLOOKUP(Table113[[#This Row],[LSOA21]],LSOA_list!A$2:A$350,1,0)),"No","Yes")</f>
        <v>Yes</v>
      </c>
    </row>
    <row r="270" spans="1:8" ht="15.5" x14ac:dyDescent="0.35">
      <c r="A270" s="41" t="s">
        <v>700</v>
      </c>
      <c r="B270" s="41" t="s">
        <v>213</v>
      </c>
      <c r="C270" s="41" t="s">
        <v>675</v>
      </c>
      <c r="D270" s="41">
        <v>124</v>
      </c>
      <c r="E270" s="41">
        <v>12</v>
      </c>
      <c r="F270" s="41">
        <v>9.68</v>
      </c>
      <c r="G270" s="41" t="s">
        <v>426</v>
      </c>
      <c r="H270" s="42" t="str">
        <f>IF(ISNA(VLOOKUP(Table113[[#This Row],[LSOA21]],LSOA_list!A$2:A$350,1,0)),"No","Yes")</f>
        <v>Yes</v>
      </c>
    </row>
    <row r="271" spans="1:8" ht="15.5" x14ac:dyDescent="0.35">
      <c r="A271" s="41" t="s">
        <v>701</v>
      </c>
      <c r="B271" s="41" t="s">
        <v>213</v>
      </c>
      <c r="C271" s="41" t="s">
        <v>675</v>
      </c>
      <c r="D271" s="41">
        <v>127</v>
      </c>
      <c r="E271" s="41">
        <v>27</v>
      </c>
      <c r="F271" s="41">
        <v>21.26</v>
      </c>
      <c r="G271" s="41" t="s">
        <v>426</v>
      </c>
      <c r="H271" s="42" t="str">
        <f>IF(ISNA(VLOOKUP(Table113[[#This Row],[LSOA21]],LSOA_list!A$2:A$350,1,0)),"No","Yes")</f>
        <v>Yes</v>
      </c>
    </row>
    <row r="272" spans="1:8" ht="15.5" x14ac:dyDescent="0.35">
      <c r="A272" s="41" t="s">
        <v>702</v>
      </c>
      <c r="B272" s="41" t="s">
        <v>182</v>
      </c>
      <c r="C272" s="41" t="s">
        <v>703</v>
      </c>
      <c r="D272" s="41">
        <v>149</v>
      </c>
      <c r="E272" s="41">
        <v>0</v>
      </c>
      <c r="F272" s="41">
        <v>0</v>
      </c>
      <c r="G272" s="41" t="s">
        <v>426</v>
      </c>
      <c r="H272" s="42" t="str">
        <f>IF(ISNA(VLOOKUP(Table113[[#This Row],[LSOA21]],LSOA_list!A$2:A$350,1,0)),"No","Yes")</f>
        <v>Yes</v>
      </c>
    </row>
    <row r="273" spans="1:8" ht="15.5" x14ac:dyDescent="0.35">
      <c r="A273" s="41" t="s">
        <v>704</v>
      </c>
      <c r="B273" s="41" t="s">
        <v>182</v>
      </c>
      <c r="C273" s="41" t="s">
        <v>703</v>
      </c>
      <c r="D273" s="41">
        <v>133</v>
      </c>
      <c r="E273" s="41">
        <v>0</v>
      </c>
      <c r="F273" s="41">
        <v>0</v>
      </c>
      <c r="G273" s="41" t="s">
        <v>426</v>
      </c>
      <c r="H273" s="42" t="str">
        <f>IF(ISNA(VLOOKUP(Table113[[#This Row],[LSOA21]],LSOA_list!A$2:A$350,1,0)),"No","Yes")</f>
        <v>Yes</v>
      </c>
    </row>
    <row r="274" spans="1:8" ht="15.5" x14ac:dyDescent="0.35">
      <c r="A274" s="41" t="s">
        <v>705</v>
      </c>
      <c r="B274" s="41" t="s">
        <v>182</v>
      </c>
      <c r="C274" s="41" t="s">
        <v>703</v>
      </c>
      <c r="D274" s="41">
        <v>137</v>
      </c>
      <c r="E274" s="41">
        <v>0</v>
      </c>
      <c r="F274" s="41">
        <v>0</v>
      </c>
      <c r="G274" s="41" t="s">
        <v>426</v>
      </c>
      <c r="H274" s="42" t="str">
        <f>IF(ISNA(VLOOKUP(Table113[[#This Row],[LSOA21]],LSOA_list!A$2:A$350,1,0)),"No","Yes")</f>
        <v>Yes</v>
      </c>
    </row>
    <row r="275" spans="1:8" ht="15.5" x14ac:dyDescent="0.35">
      <c r="A275" s="41" t="s">
        <v>706</v>
      </c>
      <c r="B275" s="41" t="s">
        <v>182</v>
      </c>
      <c r="C275" s="41" t="s">
        <v>703</v>
      </c>
      <c r="D275" s="41">
        <v>133</v>
      </c>
      <c r="E275" s="41">
        <v>0</v>
      </c>
      <c r="F275" s="41">
        <v>0</v>
      </c>
      <c r="G275" s="41" t="s">
        <v>426</v>
      </c>
      <c r="H275" s="42" t="str">
        <f>IF(ISNA(VLOOKUP(Table113[[#This Row],[LSOA21]],LSOA_list!A$2:A$350,1,0)),"No","Yes")</f>
        <v>Yes</v>
      </c>
    </row>
    <row r="276" spans="1:8" ht="15.5" x14ac:dyDescent="0.35">
      <c r="A276" s="41" t="s">
        <v>707</v>
      </c>
      <c r="B276" s="41" t="s">
        <v>182</v>
      </c>
      <c r="C276" s="41" t="s">
        <v>703</v>
      </c>
      <c r="D276" s="41">
        <v>146</v>
      </c>
      <c r="E276" s="41">
        <v>37</v>
      </c>
      <c r="F276" s="41">
        <v>25.34</v>
      </c>
      <c r="G276" s="41" t="s">
        <v>426</v>
      </c>
      <c r="H276" s="42" t="str">
        <f>IF(ISNA(VLOOKUP(Table113[[#This Row],[LSOA21]],LSOA_list!A$2:A$350,1,0)),"No","Yes")</f>
        <v>Yes</v>
      </c>
    </row>
    <row r="277" spans="1:8" ht="15.5" x14ac:dyDescent="0.35">
      <c r="A277" s="41" t="s">
        <v>708</v>
      </c>
      <c r="B277" s="41" t="s">
        <v>229</v>
      </c>
      <c r="C277" s="41" t="s">
        <v>703</v>
      </c>
      <c r="D277" s="41">
        <v>146</v>
      </c>
      <c r="E277" s="41">
        <v>0</v>
      </c>
      <c r="F277" s="41">
        <v>0</v>
      </c>
      <c r="G277" s="41" t="s">
        <v>426</v>
      </c>
      <c r="H277" s="42" t="str">
        <f>IF(ISNA(VLOOKUP(Table113[[#This Row],[LSOA21]],LSOA_list!A$2:A$350,1,0)),"No","Yes")</f>
        <v>Yes</v>
      </c>
    </row>
    <row r="278" spans="1:8" ht="15.5" x14ac:dyDescent="0.35">
      <c r="A278" s="41" t="s">
        <v>709</v>
      </c>
      <c r="B278" s="41" t="s">
        <v>229</v>
      </c>
      <c r="C278" s="41" t="s">
        <v>703</v>
      </c>
      <c r="D278" s="41">
        <v>138</v>
      </c>
      <c r="E278" s="41">
        <v>0</v>
      </c>
      <c r="F278" s="41">
        <v>0</v>
      </c>
      <c r="G278" s="41" t="s">
        <v>426</v>
      </c>
      <c r="H278" s="42" t="str">
        <f>IF(ISNA(VLOOKUP(Table113[[#This Row],[LSOA21]],LSOA_list!A$2:A$350,1,0)),"No","Yes")</f>
        <v>Yes</v>
      </c>
    </row>
    <row r="279" spans="1:8" ht="15.5" x14ac:dyDescent="0.35">
      <c r="A279" s="41" t="s">
        <v>710</v>
      </c>
      <c r="B279" s="41" t="s">
        <v>229</v>
      </c>
      <c r="C279" s="41" t="s">
        <v>703</v>
      </c>
      <c r="D279" s="41">
        <v>238</v>
      </c>
      <c r="E279" s="41">
        <v>28</v>
      </c>
      <c r="F279" s="41">
        <v>11.76</v>
      </c>
      <c r="G279" s="41" t="s">
        <v>426</v>
      </c>
      <c r="H279" s="42" t="str">
        <f>IF(ISNA(VLOOKUP(Table113[[#This Row],[LSOA21]],LSOA_list!A$2:A$350,1,0)),"No","Yes")</f>
        <v>Yes</v>
      </c>
    </row>
    <row r="280" spans="1:8" ht="15.5" x14ac:dyDescent="0.35">
      <c r="A280" s="41" t="s">
        <v>711</v>
      </c>
      <c r="B280" s="41" t="s">
        <v>229</v>
      </c>
      <c r="C280" s="41" t="s">
        <v>703</v>
      </c>
      <c r="D280" s="41">
        <v>132</v>
      </c>
      <c r="E280" s="41">
        <v>42</v>
      </c>
      <c r="F280" s="41">
        <v>31.82</v>
      </c>
      <c r="G280" s="41" t="s">
        <v>426</v>
      </c>
      <c r="H280" s="42" t="str">
        <f>IF(ISNA(VLOOKUP(Table113[[#This Row],[LSOA21]],LSOA_list!A$2:A$350,1,0)),"No","Yes")</f>
        <v>Yes</v>
      </c>
    </row>
    <row r="281" spans="1:8" ht="15.5" x14ac:dyDescent="0.35">
      <c r="A281" s="41" t="s">
        <v>712</v>
      </c>
      <c r="B281" s="41" t="s">
        <v>229</v>
      </c>
      <c r="C281" s="41" t="s">
        <v>703</v>
      </c>
      <c r="D281" s="41">
        <v>104</v>
      </c>
      <c r="E281" s="41">
        <v>0</v>
      </c>
      <c r="F281" s="41">
        <v>0</v>
      </c>
      <c r="G281" s="41" t="s">
        <v>426</v>
      </c>
      <c r="H281" s="42" t="str">
        <f>IF(ISNA(VLOOKUP(Table113[[#This Row],[LSOA21]],LSOA_list!A$2:A$350,1,0)),"No","Yes")</f>
        <v>Yes</v>
      </c>
    </row>
    <row r="282" spans="1:8" ht="15.5" x14ac:dyDescent="0.35">
      <c r="A282" s="41" t="s">
        <v>713</v>
      </c>
      <c r="B282" s="41" t="s">
        <v>229</v>
      </c>
      <c r="C282" s="41" t="s">
        <v>703</v>
      </c>
      <c r="D282" s="41">
        <v>185</v>
      </c>
      <c r="E282" s="41">
        <v>62</v>
      </c>
      <c r="F282" s="41">
        <v>33.51</v>
      </c>
      <c r="G282" s="41" t="s">
        <v>426</v>
      </c>
      <c r="H282" s="42" t="str">
        <f>IF(ISNA(VLOOKUP(Table113[[#This Row],[LSOA21]],LSOA_list!A$2:A$350,1,0)),"No","Yes")</f>
        <v>Yes</v>
      </c>
    </row>
    <row r="283" spans="1:8" ht="15.5" x14ac:dyDescent="0.35">
      <c r="A283" s="41" t="s">
        <v>714</v>
      </c>
      <c r="B283" s="41" t="s">
        <v>229</v>
      </c>
      <c r="C283" s="41" t="s">
        <v>703</v>
      </c>
      <c r="D283" s="41">
        <v>127</v>
      </c>
      <c r="E283" s="41">
        <v>0</v>
      </c>
      <c r="F283" s="41">
        <v>0</v>
      </c>
      <c r="G283" s="41" t="s">
        <v>426</v>
      </c>
      <c r="H283" s="42" t="str">
        <f>IF(ISNA(VLOOKUP(Table113[[#This Row],[LSOA21]],LSOA_list!A$2:A$350,1,0)),"No","Yes")</f>
        <v>Yes</v>
      </c>
    </row>
    <row r="284" spans="1:8" ht="15.5" x14ac:dyDescent="0.35">
      <c r="A284" s="41" t="s">
        <v>715</v>
      </c>
      <c r="B284" s="41" t="s">
        <v>211</v>
      </c>
      <c r="C284" s="41" t="s">
        <v>703</v>
      </c>
      <c r="D284" s="41">
        <v>190</v>
      </c>
      <c r="E284" s="41">
        <v>72</v>
      </c>
      <c r="F284" s="41">
        <v>37.89</v>
      </c>
      <c r="G284" s="41" t="s">
        <v>426</v>
      </c>
      <c r="H284" s="42" t="str">
        <f>IF(ISNA(VLOOKUP(Table113[[#This Row],[LSOA21]],LSOA_list!A$2:A$350,1,0)),"No","Yes")</f>
        <v>Yes</v>
      </c>
    </row>
    <row r="285" spans="1:8" ht="15.5" x14ac:dyDescent="0.35">
      <c r="A285" s="41" t="s">
        <v>716</v>
      </c>
      <c r="B285" s="41" t="s">
        <v>211</v>
      </c>
      <c r="C285" s="41" t="s">
        <v>703</v>
      </c>
      <c r="D285" s="41">
        <v>168</v>
      </c>
      <c r="E285" s="41">
        <v>1</v>
      </c>
      <c r="F285" s="41">
        <v>0.6</v>
      </c>
      <c r="G285" s="41" t="s">
        <v>426</v>
      </c>
      <c r="H285" s="42" t="str">
        <f>IF(ISNA(VLOOKUP(Table113[[#This Row],[LSOA21]],LSOA_list!A$2:A$350,1,0)),"No","Yes")</f>
        <v>Yes</v>
      </c>
    </row>
    <row r="286" spans="1:8" ht="15.5" x14ac:dyDescent="0.35">
      <c r="A286" s="41" t="s">
        <v>717</v>
      </c>
      <c r="B286" s="41" t="s">
        <v>211</v>
      </c>
      <c r="C286" s="41" t="s">
        <v>703</v>
      </c>
      <c r="D286" s="41">
        <v>125</v>
      </c>
      <c r="E286" s="41">
        <v>3</v>
      </c>
      <c r="F286" s="41">
        <v>2.4</v>
      </c>
      <c r="G286" s="41" t="s">
        <v>426</v>
      </c>
      <c r="H286" s="42" t="str">
        <f>IF(ISNA(VLOOKUP(Table113[[#This Row],[LSOA21]],LSOA_list!A$2:A$350,1,0)),"No","Yes")</f>
        <v>Yes</v>
      </c>
    </row>
    <row r="287" spans="1:8" ht="15.5" x14ac:dyDescent="0.35">
      <c r="A287" s="41" t="s">
        <v>718</v>
      </c>
      <c r="B287" s="41" t="s">
        <v>211</v>
      </c>
      <c r="C287" s="41" t="s">
        <v>703</v>
      </c>
      <c r="D287" s="41">
        <v>126</v>
      </c>
      <c r="E287" s="41">
        <v>0</v>
      </c>
      <c r="F287" s="41">
        <v>0</v>
      </c>
      <c r="G287" s="41" t="s">
        <v>426</v>
      </c>
      <c r="H287" s="42" t="str">
        <f>IF(ISNA(VLOOKUP(Table113[[#This Row],[LSOA21]],LSOA_list!A$2:A$350,1,0)),"No","Yes")</f>
        <v>Yes</v>
      </c>
    </row>
    <row r="288" spans="1:8" ht="15.5" x14ac:dyDescent="0.35">
      <c r="A288" s="41" t="s">
        <v>719</v>
      </c>
      <c r="B288" s="41" t="s">
        <v>211</v>
      </c>
      <c r="C288" s="41" t="s">
        <v>703</v>
      </c>
      <c r="D288" s="41">
        <v>121</v>
      </c>
      <c r="E288" s="41">
        <v>0</v>
      </c>
      <c r="F288" s="41">
        <v>0</v>
      </c>
      <c r="G288" s="41" t="s">
        <v>426</v>
      </c>
      <c r="H288" s="42" t="str">
        <f>IF(ISNA(VLOOKUP(Table113[[#This Row],[LSOA21]],LSOA_list!A$2:A$350,1,0)),"No","Yes")</f>
        <v>Yes</v>
      </c>
    </row>
    <row r="289" spans="1:8" ht="15.5" x14ac:dyDescent="0.35">
      <c r="A289" s="41" t="s">
        <v>720</v>
      </c>
      <c r="B289" s="41" t="s">
        <v>313</v>
      </c>
      <c r="C289" s="41" t="s">
        <v>703</v>
      </c>
      <c r="D289" s="41">
        <v>139</v>
      </c>
      <c r="E289" s="41">
        <v>41</v>
      </c>
      <c r="F289" s="41">
        <v>29.5</v>
      </c>
      <c r="G289" s="41" t="s">
        <v>426</v>
      </c>
      <c r="H289" s="42" t="str">
        <f>IF(ISNA(VLOOKUP(Table113[[#This Row],[LSOA21]],LSOA_list!A$2:A$350,1,0)),"No","Yes")</f>
        <v>Yes</v>
      </c>
    </row>
    <row r="290" spans="1:8" ht="15.5" x14ac:dyDescent="0.35">
      <c r="A290" s="41" t="s">
        <v>721</v>
      </c>
      <c r="B290" s="41" t="s">
        <v>313</v>
      </c>
      <c r="C290" s="41" t="s">
        <v>703</v>
      </c>
      <c r="D290" s="41">
        <v>155</v>
      </c>
      <c r="E290" s="41">
        <v>84</v>
      </c>
      <c r="F290" s="41">
        <v>54.19</v>
      </c>
      <c r="G290" s="41" t="s">
        <v>426</v>
      </c>
      <c r="H290" s="42" t="str">
        <f>IF(ISNA(VLOOKUP(Table113[[#This Row],[LSOA21]],LSOA_list!A$2:A$350,1,0)),"No","Yes")</f>
        <v>Yes</v>
      </c>
    </row>
    <row r="291" spans="1:8" ht="15.5" x14ac:dyDescent="0.35">
      <c r="A291" s="41" t="s">
        <v>722</v>
      </c>
      <c r="B291" s="41" t="s">
        <v>313</v>
      </c>
      <c r="C291" s="41" t="s">
        <v>703</v>
      </c>
      <c r="D291" s="41">
        <v>140</v>
      </c>
      <c r="E291" s="41">
        <v>121</v>
      </c>
      <c r="F291" s="41">
        <v>86.43</v>
      </c>
      <c r="G291" s="41" t="s">
        <v>426</v>
      </c>
      <c r="H291" s="42" t="str">
        <f>IF(ISNA(VLOOKUP(Table113[[#This Row],[LSOA21]],LSOA_list!A$2:A$350,1,0)),"No","Yes")</f>
        <v>Yes</v>
      </c>
    </row>
    <row r="292" spans="1:8" ht="15.5" x14ac:dyDescent="0.35">
      <c r="A292" s="41" t="s">
        <v>723</v>
      </c>
      <c r="B292" s="41" t="s">
        <v>313</v>
      </c>
      <c r="C292" s="41" t="s">
        <v>703</v>
      </c>
      <c r="D292" s="41">
        <v>140</v>
      </c>
      <c r="E292" s="41">
        <v>2</v>
      </c>
      <c r="F292" s="41">
        <v>1.43</v>
      </c>
      <c r="G292" s="41" t="s">
        <v>426</v>
      </c>
      <c r="H292" s="42" t="str">
        <f>IF(ISNA(VLOOKUP(Table113[[#This Row],[LSOA21]],LSOA_list!A$2:A$350,1,0)),"No","Yes")</f>
        <v>Yes</v>
      </c>
    </row>
    <row r="293" spans="1:8" ht="15.5" x14ac:dyDescent="0.35">
      <c r="A293" s="41" t="s">
        <v>724</v>
      </c>
      <c r="B293" s="41" t="s">
        <v>313</v>
      </c>
      <c r="C293" s="41" t="s">
        <v>703</v>
      </c>
      <c r="D293" s="41">
        <v>233</v>
      </c>
      <c r="E293" s="41">
        <v>2</v>
      </c>
      <c r="F293" s="41">
        <v>0.86</v>
      </c>
      <c r="G293" s="41" t="s">
        <v>426</v>
      </c>
      <c r="H293" s="42" t="str">
        <f>IF(ISNA(VLOOKUP(Table113[[#This Row],[LSOA21]],LSOA_list!A$2:A$350,1,0)),"No","Yes")</f>
        <v>Yes</v>
      </c>
    </row>
    <row r="294" spans="1:8" ht="15.5" x14ac:dyDescent="0.35">
      <c r="A294" s="41" t="s">
        <v>725</v>
      </c>
      <c r="B294" s="41" t="s">
        <v>175</v>
      </c>
      <c r="C294" s="41" t="s">
        <v>703</v>
      </c>
      <c r="D294" s="41">
        <v>113</v>
      </c>
      <c r="E294" s="41">
        <v>0</v>
      </c>
      <c r="F294" s="41">
        <v>0</v>
      </c>
      <c r="G294" s="41" t="s">
        <v>426</v>
      </c>
      <c r="H294" s="42" t="str">
        <f>IF(ISNA(VLOOKUP(Table113[[#This Row],[LSOA21]],LSOA_list!A$2:A$350,1,0)),"No","Yes")</f>
        <v>Yes</v>
      </c>
    </row>
    <row r="295" spans="1:8" ht="15.5" x14ac:dyDescent="0.35">
      <c r="A295" s="41" t="s">
        <v>726</v>
      </c>
      <c r="B295" s="41" t="s">
        <v>175</v>
      </c>
      <c r="C295" s="41" t="s">
        <v>703</v>
      </c>
      <c r="D295" s="41">
        <v>117</v>
      </c>
      <c r="E295" s="41">
        <v>21</v>
      </c>
      <c r="F295" s="41">
        <v>17.95</v>
      </c>
      <c r="G295" s="41" t="s">
        <v>426</v>
      </c>
      <c r="H295" s="42" t="str">
        <f>IF(ISNA(VLOOKUP(Table113[[#This Row],[LSOA21]],LSOA_list!A$2:A$350,1,0)),"No","Yes")</f>
        <v>Yes</v>
      </c>
    </row>
    <row r="296" spans="1:8" ht="15.5" x14ac:dyDescent="0.35">
      <c r="A296" s="41" t="s">
        <v>727</v>
      </c>
      <c r="B296" s="41" t="s">
        <v>175</v>
      </c>
      <c r="C296" s="41" t="s">
        <v>703</v>
      </c>
      <c r="D296" s="41">
        <v>127</v>
      </c>
      <c r="E296" s="41">
        <v>0</v>
      </c>
      <c r="F296" s="41">
        <v>0</v>
      </c>
      <c r="G296" s="41" t="s">
        <v>426</v>
      </c>
      <c r="H296" s="42" t="str">
        <f>IF(ISNA(VLOOKUP(Table113[[#This Row],[LSOA21]],LSOA_list!A$2:A$350,1,0)),"No","Yes")</f>
        <v>Yes</v>
      </c>
    </row>
    <row r="297" spans="1:8" ht="15.5" x14ac:dyDescent="0.35">
      <c r="A297" s="41" t="s">
        <v>728</v>
      </c>
      <c r="B297" s="41" t="s">
        <v>175</v>
      </c>
      <c r="C297" s="41" t="s">
        <v>703</v>
      </c>
      <c r="D297" s="41">
        <v>130</v>
      </c>
      <c r="E297" s="41">
        <v>0</v>
      </c>
      <c r="F297" s="41">
        <v>0</v>
      </c>
      <c r="G297" s="41" t="s">
        <v>426</v>
      </c>
      <c r="H297" s="42" t="str">
        <f>IF(ISNA(VLOOKUP(Table113[[#This Row],[LSOA21]],LSOA_list!A$2:A$350,1,0)),"No","Yes")</f>
        <v>Yes</v>
      </c>
    </row>
    <row r="298" spans="1:8" ht="15.5" x14ac:dyDescent="0.35">
      <c r="A298" s="41" t="s">
        <v>729</v>
      </c>
      <c r="B298" s="41" t="s">
        <v>175</v>
      </c>
      <c r="C298" s="41" t="s">
        <v>703</v>
      </c>
      <c r="D298" s="41">
        <v>118</v>
      </c>
      <c r="E298" s="41">
        <v>7</v>
      </c>
      <c r="F298" s="41">
        <v>5.93</v>
      </c>
      <c r="G298" s="41" t="s">
        <v>426</v>
      </c>
      <c r="H298" s="42" t="str">
        <f>IF(ISNA(VLOOKUP(Table113[[#This Row],[LSOA21]],LSOA_list!A$2:A$350,1,0)),"No","Yes")</f>
        <v>Yes</v>
      </c>
    </row>
    <row r="299" spans="1:8" ht="15.5" x14ac:dyDescent="0.35">
      <c r="A299" s="41" t="s">
        <v>730</v>
      </c>
      <c r="B299" s="41" t="s">
        <v>84</v>
      </c>
      <c r="C299" s="41" t="s">
        <v>731</v>
      </c>
      <c r="D299" s="41">
        <v>126</v>
      </c>
      <c r="E299" s="41">
        <v>0</v>
      </c>
      <c r="F299" s="41">
        <v>0</v>
      </c>
      <c r="G299" s="41" t="s">
        <v>426</v>
      </c>
      <c r="H299" s="42" t="str">
        <f>IF(ISNA(VLOOKUP(Table113[[#This Row],[LSOA21]],LSOA_list!A$2:A$350,1,0)),"No","Yes")</f>
        <v>Yes</v>
      </c>
    </row>
    <row r="300" spans="1:8" ht="15.5" x14ac:dyDescent="0.35">
      <c r="A300" s="41" t="s">
        <v>732</v>
      </c>
      <c r="B300" s="41" t="s">
        <v>84</v>
      </c>
      <c r="C300" s="41" t="s">
        <v>731</v>
      </c>
      <c r="D300" s="41">
        <v>125</v>
      </c>
      <c r="E300" s="41">
        <v>0</v>
      </c>
      <c r="F300" s="41">
        <v>0</v>
      </c>
      <c r="G300" s="41" t="s">
        <v>426</v>
      </c>
      <c r="H300" s="42" t="str">
        <f>IF(ISNA(VLOOKUP(Table113[[#This Row],[LSOA21]],LSOA_list!A$2:A$350,1,0)),"No","Yes")</f>
        <v>Yes</v>
      </c>
    </row>
    <row r="301" spans="1:8" ht="15.5" x14ac:dyDescent="0.35">
      <c r="A301" s="41" t="s">
        <v>733</v>
      </c>
      <c r="B301" s="41" t="s">
        <v>84</v>
      </c>
      <c r="C301" s="41" t="s">
        <v>731</v>
      </c>
      <c r="D301" s="41">
        <v>130</v>
      </c>
      <c r="E301" s="41">
        <v>0</v>
      </c>
      <c r="F301" s="41">
        <v>0</v>
      </c>
      <c r="G301" s="41" t="s">
        <v>426</v>
      </c>
      <c r="H301" s="42" t="str">
        <f>IF(ISNA(VLOOKUP(Table113[[#This Row],[LSOA21]],LSOA_list!A$2:A$350,1,0)),"No","Yes")</f>
        <v>Yes</v>
      </c>
    </row>
    <row r="302" spans="1:8" ht="15.5" x14ac:dyDescent="0.35">
      <c r="A302" s="41" t="s">
        <v>734</v>
      </c>
      <c r="B302" s="41" t="s">
        <v>84</v>
      </c>
      <c r="C302" s="41" t="s">
        <v>731</v>
      </c>
      <c r="D302" s="41">
        <v>135</v>
      </c>
      <c r="E302" s="41">
        <v>0</v>
      </c>
      <c r="F302" s="41">
        <v>0</v>
      </c>
      <c r="G302" s="41" t="s">
        <v>426</v>
      </c>
      <c r="H302" s="42" t="str">
        <f>IF(ISNA(VLOOKUP(Table113[[#This Row],[LSOA21]],LSOA_list!A$2:A$350,1,0)),"No","Yes")</f>
        <v>Yes</v>
      </c>
    </row>
    <row r="303" spans="1:8" ht="15.5" x14ac:dyDescent="0.35">
      <c r="A303" s="41" t="s">
        <v>735</v>
      </c>
      <c r="B303" s="41" t="s">
        <v>84</v>
      </c>
      <c r="C303" s="41" t="s">
        <v>731</v>
      </c>
      <c r="D303" s="41">
        <v>130</v>
      </c>
      <c r="E303" s="41">
        <v>0</v>
      </c>
      <c r="F303" s="41">
        <v>0</v>
      </c>
      <c r="G303" s="41" t="s">
        <v>426</v>
      </c>
      <c r="H303" s="42" t="str">
        <f>IF(ISNA(VLOOKUP(Table113[[#This Row],[LSOA21]],LSOA_list!A$2:A$350,1,0)),"No","Yes")</f>
        <v>Yes</v>
      </c>
    </row>
    <row r="304" spans="1:8" ht="15.5" x14ac:dyDescent="0.35">
      <c r="A304" s="41" t="s">
        <v>736</v>
      </c>
      <c r="B304" s="41" t="s">
        <v>204</v>
      </c>
      <c r="C304" s="41" t="s">
        <v>731</v>
      </c>
      <c r="D304" s="41">
        <v>114</v>
      </c>
      <c r="E304" s="41">
        <v>0</v>
      </c>
      <c r="F304" s="41">
        <v>0</v>
      </c>
      <c r="G304" s="41" t="s">
        <v>426</v>
      </c>
      <c r="H304" s="42" t="str">
        <f>IF(ISNA(VLOOKUP(Table113[[#This Row],[LSOA21]],LSOA_list!A$2:A$350,1,0)),"No","Yes")</f>
        <v>Yes</v>
      </c>
    </row>
    <row r="305" spans="1:8" ht="15.5" x14ac:dyDescent="0.35">
      <c r="A305" s="41" t="s">
        <v>737</v>
      </c>
      <c r="B305" s="41" t="s">
        <v>204</v>
      </c>
      <c r="C305" s="41" t="s">
        <v>731</v>
      </c>
      <c r="D305" s="41">
        <v>137</v>
      </c>
      <c r="E305" s="41">
        <v>41</v>
      </c>
      <c r="F305" s="41">
        <v>29.93</v>
      </c>
      <c r="G305" s="41" t="s">
        <v>426</v>
      </c>
      <c r="H305" s="42" t="str">
        <f>IF(ISNA(VLOOKUP(Table113[[#This Row],[LSOA21]],LSOA_list!A$2:A$350,1,0)),"No","Yes")</f>
        <v>Yes</v>
      </c>
    </row>
    <row r="306" spans="1:8" ht="15.5" x14ac:dyDescent="0.35">
      <c r="A306" s="41" t="s">
        <v>738</v>
      </c>
      <c r="B306" s="41" t="s">
        <v>204</v>
      </c>
      <c r="C306" s="41" t="s">
        <v>731</v>
      </c>
      <c r="D306" s="41">
        <v>127</v>
      </c>
      <c r="E306" s="41">
        <v>7</v>
      </c>
      <c r="F306" s="41">
        <v>5.51</v>
      </c>
      <c r="G306" s="41" t="s">
        <v>426</v>
      </c>
      <c r="H306" s="42" t="str">
        <f>IF(ISNA(VLOOKUP(Table113[[#This Row],[LSOA21]],LSOA_list!A$2:A$350,1,0)),"No","Yes")</f>
        <v>Yes</v>
      </c>
    </row>
    <row r="307" spans="1:8" ht="15.5" x14ac:dyDescent="0.35">
      <c r="A307" s="41" t="s">
        <v>739</v>
      </c>
      <c r="B307" s="41" t="s">
        <v>204</v>
      </c>
      <c r="C307" s="41" t="s">
        <v>731</v>
      </c>
      <c r="D307" s="41">
        <v>133</v>
      </c>
      <c r="E307" s="41">
        <v>0</v>
      </c>
      <c r="F307" s="41">
        <v>0</v>
      </c>
      <c r="G307" s="41" t="s">
        <v>426</v>
      </c>
      <c r="H307" s="42" t="str">
        <f>IF(ISNA(VLOOKUP(Table113[[#This Row],[LSOA21]],LSOA_list!A$2:A$350,1,0)),"No","Yes")</f>
        <v>Yes</v>
      </c>
    </row>
    <row r="308" spans="1:8" ht="15.5" x14ac:dyDescent="0.35">
      <c r="A308" s="41" t="s">
        <v>740</v>
      </c>
      <c r="B308" s="41" t="s">
        <v>204</v>
      </c>
      <c r="C308" s="41" t="s">
        <v>731</v>
      </c>
      <c r="D308" s="41">
        <v>110</v>
      </c>
      <c r="E308" s="41">
        <v>0</v>
      </c>
      <c r="F308" s="41">
        <v>0</v>
      </c>
      <c r="G308" s="41" t="s">
        <v>426</v>
      </c>
      <c r="H308" s="42" t="str">
        <f>IF(ISNA(VLOOKUP(Table113[[#This Row],[LSOA21]],LSOA_list!A$2:A$350,1,0)),"No","Yes")</f>
        <v>Yes</v>
      </c>
    </row>
    <row r="309" spans="1:8" ht="15.5" x14ac:dyDescent="0.35">
      <c r="A309" s="41" t="s">
        <v>741</v>
      </c>
      <c r="B309" s="41" t="s">
        <v>221</v>
      </c>
      <c r="C309" s="41" t="s">
        <v>731</v>
      </c>
      <c r="D309" s="41">
        <v>233</v>
      </c>
      <c r="E309" s="41">
        <v>58</v>
      </c>
      <c r="F309" s="41">
        <v>24.89</v>
      </c>
      <c r="G309" s="41" t="s">
        <v>426</v>
      </c>
      <c r="H309" s="42" t="str">
        <f>IF(ISNA(VLOOKUP(Table113[[#This Row],[LSOA21]],LSOA_list!A$2:A$350,1,0)),"No","Yes")</f>
        <v>Yes</v>
      </c>
    </row>
    <row r="310" spans="1:8" ht="15.5" x14ac:dyDescent="0.35">
      <c r="A310" s="41" t="s">
        <v>742</v>
      </c>
      <c r="B310" s="41" t="s">
        <v>221</v>
      </c>
      <c r="C310" s="41" t="s">
        <v>731</v>
      </c>
      <c r="D310" s="41">
        <v>142</v>
      </c>
      <c r="E310" s="41">
        <v>0</v>
      </c>
      <c r="F310" s="41">
        <v>0</v>
      </c>
      <c r="G310" s="41" t="s">
        <v>426</v>
      </c>
      <c r="H310" s="42" t="str">
        <f>IF(ISNA(VLOOKUP(Table113[[#This Row],[LSOA21]],LSOA_list!A$2:A$350,1,0)),"No","Yes")</f>
        <v>Yes</v>
      </c>
    </row>
    <row r="311" spans="1:8" ht="15.5" x14ac:dyDescent="0.35">
      <c r="A311" s="41" t="s">
        <v>743</v>
      </c>
      <c r="B311" s="41" t="s">
        <v>221</v>
      </c>
      <c r="C311" s="41" t="s">
        <v>731</v>
      </c>
      <c r="D311" s="41">
        <v>137</v>
      </c>
      <c r="E311" s="41">
        <v>0</v>
      </c>
      <c r="F311" s="41">
        <v>0</v>
      </c>
      <c r="G311" s="41" t="s">
        <v>426</v>
      </c>
      <c r="H311" s="42" t="str">
        <f>IF(ISNA(VLOOKUP(Table113[[#This Row],[LSOA21]],LSOA_list!A$2:A$350,1,0)),"No","Yes")</f>
        <v>Yes</v>
      </c>
    </row>
    <row r="312" spans="1:8" ht="15.5" x14ac:dyDescent="0.35">
      <c r="A312" s="41" t="s">
        <v>744</v>
      </c>
      <c r="B312" s="41" t="s">
        <v>221</v>
      </c>
      <c r="C312" s="41" t="s">
        <v>731</v>
      </c>
      <c r="D312" s="41">
        <v>132</v>
      </c>
      <c r="E312" s="41">
        <v>18</v>
      </c>
      <c r="F312" s="41">
        <v>13.64</v>
      </c>
      <c r="G312" s="41" t="s">
        <v>426</v>
      </c>
      <c r="H312" s="42" t="str">
        <f>IF(ISNA(VLOOKUP(Table113[[#This Row],[LSOA21]],LSOA_list!A$2:A$350,1,0)),"No","Yes")</f>
        <v>Yes</v>
      </c>
    </row>
    <row r="313" spans="1:8" ht="15.5" x14ac:dyDescent="0.35">
      <c r="A313" s="41" t="s">
        <v>745</v>
      </c>
      <c r="B313" s="41" t="s">
        <v>93</v>
      </c>
      <c r="C313" s="41" t="s">
        <v>731</v>
      </c>
      <c r="D313" s="41">
        <v>160</v>
      </c>
      <c r="E313" s="41">
        <v>0</v>
      </c>
      <c r="F313" s="41">
        <v>0</v>
      </c>
      <c r="G313" s="41" t="s">
        <v>426</v>
      </c>
      <c r="H313" s="42" t="str">
        <f>IF(ISNA(VLOOKUP(Table113[[#This Row],[LSOA21]],LSOA_list!A$2:A$350,1,0)),"No","Yes")</f>
        <v>Yes</v>
      </c>
    </row>
    <row r="314" spans="1:8" ht="15.5" x14ac:dyDescent="0.35">
      <c r="A314" s="41" t="s">
        <v>746</v>
      </c>
      <c r="B314" s="41" t="s">
        <v>93</v>
      </c>
      <c r="C314" s="41" t="s">
        <v>731</v>
      </c>
      <c r="D314" s="41">
        <v>127</v>
      </c>
      <c r="E314" s="41">
        <v>0</v>
      </c>
      <c r="F314" s="41">
        <v>0</v>
      </c>
      <c r="G314" s="41" t="s">
        <v>426</v>
      </c>
      <c r="H314" s="42" t="str">
        <f>IF(ISNA(VLOOKUP(Table113[[#This Row],[LSOA21]],LSOA_list!A$2:A$350,1,0)),"No","Yes")</f>
        <v>Yes</v>
      </c>
    </row>
    <row r="315" spans="1:8" ht="15.5" x14ac:dyDescent="0.35">
      <c r="A315" s="41" t="s">
        <v>747</v>
      </c>
      <c r="B315" s="41" t="s">
        <v>93</v>
      </c>
      <c r="C315" s="41" t="s">
        <v>731</v>
      </c>
      <c r="D315" s="41">
        <v>106</v>
      </c>
      <c r="E315" s="41">
        <v>0</v>
      </c>
      <c r="F315" s="41">
        <v>0</v>
      </c>
      <c r="G315" s="41" t="s">
        <v>426</v>
      </c>
      <c r="H315" s="42" t="str">
        <f>IF(ISNA(VLOOKUP(Table113[[#This Row],[LSOA21]],LSOA_list!A$2:A$350,1,0)),"No","Yes")</f>
        <v>Yes</v>
      </c>
    </row>
    <row r="316" spans="1:8" ht="15.5" x14ac:dyDescent="0.35">
      <c r="A316" s="41" t="s">
        <v>748</v>
      </c>
      <c r="B316" s="41" t="s">
        <v>93</v>
      </c>
      <c r="C316" s="41" t="s">
        <v>731</v>
      </c>
      <c r="D316" s="41">
        <v>110</v>
      </c>
      <c r="E316" s="41">
        <v>0</v>
      </c>
      <c r="F316" s="41">
        <v>0</v>
      </c>
      <c r="G316" s="41" t="s">
        <v>426</v>
      </c>
      <c r="H316" s="42" t="str">
        <f>IF(ISNA(VLOOKUP(Table113[[#This Row],[LSOA21]],LSOA_list!A$2:A$350,1,0)),"No","Yes")</f>
        <v>Yes</v>
      </c>
    </row>
    <row r="317" spans="1:8" ht="15.5" x14ac:dyDescent="0.35">
      <c r="A317" s="41" t="s">
        <v>749</v>
      </c>
      <c r="B317" s="41" t="s">
        <v>93</v>
      </c>
      <c r="C317" s="41" t="s">
        <v>731</v>
      </c>
      <c r="D317" s="41">
        <v>114</v>
      </c>
      <c r="E317" s="41">
        <v>0</v>
      </c>
      <c r="F317" s="41">
        <v>0</v>
      </c>
      <c r="G317" s="41" t="s">
        <v>426</v>
      </c>
      <c r="H317" s="42" t="str">
        <f>IF(ISNA(VLOOKUP(Table113[[#This Row],[LSOA21]],LSOA_list!A$2:A$350,1,0)),"No","Yes")</f>
        <v>Yes</v>
      </c>
    </row>
    <row r="318" spans="1:8" ht="15.5" x14ac:dyDescent="0.35">
      <c r="A318" s="41" t="s">
        <v>750</v>
      </c>
      <c r="B318" s="41" t="s">
        <v>116</v>
      </c>
      <c r="C318" s="41" t="s">
        <v>731</v>
      </c>
      <c r="D318" s="41">
        <v>128</v>
      </c>
      <c r="E318" s="41">
        <v>0</v>
      </c>
      <c r="F318" s="41">
        <v>0</v>
      </c>
      <c r="G318" s="41" t="s">
        <v>426</v>
      </c>
      <c r="H318" s="42" t="str">
        <f>IF(ISNA(VLOOKUP(Table113[[#This Row],[LSOA21]],LSOA_list!A$2:A$350,1,0)),"No","Yes")</f>
        <v>Yes</v>
      </c>
    </row>
    <row r="319" spans="1:8" ht="15.5" x14ac:dyDescent="0.35">
      <c r="A319" s="41" t="s">
        <v>751</v>
      </c>
      <c r="B319" s="41" t="s">
        <v>116</v>
      </c>
      <c r="C319" s="41" t="s">
        <v>731</v>
      </c>
      <c r="D319" s="41">
        <v>131</v>
      </c>
      <c r="E319" s="41">
        <v>0</v>
      </c>
      <c r="F319" s="41">
        <v>0</v>
      </c>
      <c r="G319" s="41" t="s">
        <v>426</v>
      </c>
      <c r="H319" s="42" t="str">
        <f>IF(ISNA(VLOOKUP(Table113[[#This Row],[LSOA21]],LSOA_list!A$2:A$350,1,0)),"No","Yes")</f>
        <v>Yes</v>
      </c>
    </row>
    <row r="320" spans="1:8" ht="15.5" x14ac:dyDescent="0.35">
      <c r="A320" s="41" t="s">
        <v>752</v>
      </c>
      <c r="B320" s="41" t="s">
        <v>116</v>
      </c>
      <c r="C320" s="41" t="s">
        <v>731</v>
      </c>
      <c r="D320" s="41">
        <v>123</v>
      </c>
      <c r="E320" s="41">
        <v>0</v>
      </c>
      <c r="F320" s="41">
        <v>0</v>
      </c>
      <c r="G320" s="41" t="s">
        <v>426</v>
      </c>
      <c r="H320" s="42" t="str">
        <f>IF(ISNA(VLOOKUP(Table113[[#This Row],[LSOA21]],LSOA_list!A$2:A$350,1,0)),"No","Yes")</f>
        <v>Yes</v>
      </c>
    </row>
    <row r="321" spans="1:8" ht="15.5" x14ac:dyDescent="0.35">
      <c r="A321" s="41" t="s">
        <v>753</v>
      </c>
      <c r="B321" s="41" t="s">
        <v>116</v>
      </c>
      <c r="C321" s="41" t="s">
        <v>731</v>
      </c>
      <c r="D321" s="41">
        <v>127</v>
      </c>
      <c r="E321" s="41">
        <v>0</v>
      </c>
      <c r="F321" s="41">
        <v>0</v>
      </c>
      <c r="G321" s="41" t="s">
        <v>426</v>
      </c>
      <c r="H321" s="42" t="str">
        <f>IF(ISNA(VLOOKUP(Table113[[#This Row],[LSOA21]],LSOA_list!A$2:A$350,1,0)),"No","Yes")</f>
        <v>Yes</v>
      </c>
    </row>
    <row r="322" spans="1:8" ht="15.5" x14ac:dyDescent="0.35">
      <c r="A322" s="41" t="s">
        <v>754</v>
      </c>
      <c r="B322" s="41" t="s">
        <v>116</v>
      </c>
      <c r="C322" s="41" t="s">
        <v>731</v>
      </c>
      <c r="D322" s="41">
        <v>122</v>
      </c>
      <c r="E322" s="41">
        <v>0</v>
      </c>
      <c r="F322" s="41">
        <v>0</v>
      </c>
      <c r="G322" s="41" t="s">
        <v>426</v>
      </c>
      <c r="H322" s="42" t="str">
        <f>IF(ISNA(VLOOKUP(Table113[[#This Row],[LSOA21]],LSOA_list!A$2:A$350,1,0)),"No","Yes")</f>
        <v>Yes</v>
      </c>
    </row>
    <row r="323" spans="1:8" ht="15.5" x14ac:dyDescent="0.35">
      <c r="A323" s="41" t="s">
        <v>755</v>
      </c>
      <c r="B323" s="41" t="s">
        <v>100</v>
      </c>
      <c r="C323" s="41" t="s">
        <v>756</v>
      </c>
      <c r="D323" s="41">
        <v>116</v>
      </c>
      <c r="E323" s="41">
        <v>0</v>
      </c>
      <c r="F323" s="41">
        <v>0</v>
      </c>
      <c r="G323" s="41" t="s">
        <v>426</v>
      </c>
      <c r="H323" s="42" t="str">
        <f>IF(ISNA(VLOOKUP(Table113[[#This Row],[LSOA21]],LSOA_list!A$2:A$350,1,0)),"No","Yes")</f>
        <v>Yes</v>
      </c>
    </row>
    <row r="324" spans="1:8" ht="15.5" x14ac:dyDescent="0.35">
      <c r="A324" s="41" t="s">
        <v>757</v>
      </c>
      <c r="B324" s="41" t="s">
        <v>100</v>
      </c>
      <c r="C324" s="41" t="s">
        <v>756</v>
      </c>
      <c r="D324" s="41">
        <v>124</v>
      </c>
      <c r="E324" s="41">
        <v>0</v>
      </c>
      <c r="F324" s="41">
        <v>0</v>
      </c>
      <c r="G324" s="41" t="s">
        <v>426</v>
      </c>
      <c r="H324" s="42" t="str">
        <f>IF(ISNA(VLOOKUP(Table113[[#This Row],[LSOA21]],LSOA_list!A$2:A$350,1,0)),"No","Yes")</f>
        <v>Yes</v>
      </c>
    </row>
    <row r="325" spans="1:8" ht="15.5" x14ac:dyDescent="0.35">
      <c r="A325" s="41" t="s">
        <v>758</v>
      </c>
      <c r="B325" s="41" t="s">
        <v>100</v>
      </c>
      <c r="C325" s="41" t="s">
        <v>756</v>
      </c>
      <c r="D325" s="41">
        <v>126</v>
      </c>
      <c r="E325" s="41">
        <v>0</v>
      </c>
      <c r="F325" s="41">
        <v>0</v>
      </c>
      <c r="G325" s="41" t="s">
        <v>426</v>
      </c>
      <c r="H325" s="42" t="str">
        <f>IF(ISNA(VLOOKUP(Table113[[#This Row],[LSOA21]],LSOA_list!A$2:A$350,1,0)),"No","Yes")</f>
        <v>Yes</v>
      </c>
    </row>
    <row r="326" spans="1:8" ht="15.5" x14ac:dyDescent="0.35">
      <c r="A326" s="41" t="s">
        <v>759</v>
      </c>
      <c r="B326" s="41" t="s">
        <v>100</v>
      </c>
      <c r="C326" s="41" t="s">
        <v>756</v>
      </c>
      <c r="D326" s="41">
        <v>129</v>
      </c>
      <c r="E326" s="41">
        <v>0</v>
      </c>
      <c r="F326" s="41">
        <v>0</v>
      </c>
      <c r="G326" s="41" t="s">
        <v>426</v>
      </c>
      <c r="H326" s="42" t="str">
        <f>IF(ISNA(VLOOKUP(Table113[[#This Row],[LSOA21]],LSOA_list!A$2:A$350,1,0)),"No","Yes")</f>
        <v>Yes</v>
      </c>
    </row>
    <row r="327" spans="1:8" ht="15.5" x14ac:dyDescent="0.35">
      <c r="A327" s="41" t="s">
        <v>760</v>
      </c>
      <c r="B327" s="41" t="s">
        <v>100</v>
      </c>
      <c r="C327" s="41" t="s">
        <v>756</v>
      </c>
      <c r="D327" s="41">
        <v>157</v>
      </c>
      <c r="E327" s="41">
        <v>0</v>
      </c>
      <c r="F327" s="41">
        <v>0</v>
      </c>
      <c r="G327" s="41" t="s">
        <v>426</v>
      </c>
      <c r="H327" s="42" t="str">
        <f>IF(ISNA(VLOOKUP(Table113[[#This Row],[LSOA21]],LSOA_list!A$2:A$350,1,0)),"No","Yes")</f>
        <v>Yes</v>
      </c>
    </row>
    <row r="328" spans="1:8" ht="15.5" x14ac:dyDescent="0.35">
      <c r="A328" s="41" t="s">
        <v>761</v>
      </c>
      <c r="B328" s="41" t="s">
        <v>381</v>
      </c>
      <c r="C328" s="41" t="s">
        <v>756</v>
      </c>
      <c r="D328" s="41">
        <v>153</v>
      </c>
      <c r="E328" s="41">
        <v>94</v>
      </c>
      <c r="F328" s="41">
        <v>61.44</v>
      </c>
      <c r="G328" s="41" t="s">
        <v>426</v>
      </c>
      <c r="H328" s="42" t="str">
        <f>IF(ISNA(VLOOKUP(Table113[[#This Row],[LSOA21]],LSOA_list!A$2:A$350,1,0)),"No","Yes")</f>
        <v>Yes</v>
      </c>
    </row>
    <row r="329" spans="1:8" ht="15.5" x14ac:dyDescent="0.35">
      <c r="A329" s="41" t="s">
        <v>762</v>
      </c>
      <c r="B329" s="41" t="s">
        <v>381</v>
      </c>
      <c r="C329" s="41" t="s">
        <v>756</v>
      </c>
      <c r="D329" s="41">
        <v>132</v>
      </c>
      <c r="E329" s="41">
        <v>124</v>
      </c>
      <c r="F329" s="41">
        <v>93.94</v>
      </c>
      <c r="G329" s="41" t="s">
        <v>426</v>
      </c>
      <c r="H329" s="42" t="str">
        <f>IF(ISNA(VLOOKUP(Table113[[#This Row],[LSOA21]],LSOA_list!A$2:A$350,1,0)),"No","Yes")</f>
        <v>Yes</v>
      </c>
    </row>
    <row r="330" spans="1:8" ht="15.5" x14ac:dyDescent="0.35">
      <c r="A330" s="41" t="s">
        <v>763</v>
      </c>
      <c r="B330" s="41" t="s">
        <v>381</v>
      </c>
      <c r="C330" s="41" t="s">
        <v>756</v>
      </c>
      <c r="D330" s="41">
        <v>124</v>
      </c>
      <c r="E330" s="41">
        <v>122</v>
      </c>
      <c r="F330" s="41">
        <v>98.39</v>
      </c>
      <c r="G330" s="41" t="s">
        <v>426</v>
      </c>
      <c r="H330" s="42" t="str">
        <f>IF(ISNA(VLOOKUP(Table113[[#This Row],[LSOA21]],LSOA_list!A$2:A$350,1,0)),"No","Yes")</f>
        <v>Yes</v>
      </c>
    </row>
    <row r="331" spans="1:8" ht="15.5" x14ac:dyDescent="0.35">
      <c r="A331" s="41" t="s">
        <v>764</v>
      </c>
      <c r="B331" s="41" t="s">
        <v>381</v>
      </c>
      <c r="C331" s="41" t="s">
        <v>756</v>
      </c>
      <c r="D331" s="41">
        <v>137</v>
      </c>
      <c r="E331" s="41">
        <v>55</v>
      </c>
      <c r="F331" s="41">
        <v>40.15</v>
      </c>
      <c r="G331" s="41" t="s">
        <v>426</v>
      </c>
      <c r="H331" s="42" t="str">
        <f>IF(ISNA(VLOOKUP(Table113[[#This Row],[LSOA21]],LSOA_list!A$2:A$350,1,0)),"No","Yes")</f>
        <v>Yes</v>
      </c>
    </row>
    <row r="332" spans="1:8" ht="15.5" x14ac:dyDescent="0.35">
      <c r="A332" s="41" t="s">
        <v>765</v>
      </c>
      <c r="B332" s="41" t="s">
        <v>381</v>
      </c>
      <c r="C332" s="41" t="s">
        <v>756</v>
      </c>
      <c r="D332" s="41">
        <v>118</v>
      </c>
      <c r="E332" s="41">
        <v>2</v>
      </c>
      <c r="F332" s="41">
        <v>1.69</v>
      </c>
      <c r="G332" s="41" t="s">
        <v>426</v>
      </c>
      <c r="H332" s="42" t="str">
        <f>IF(ISNA(VLOOKUP(Table113[[#This Row],[LSOA21]],LSOA_list!A$2:A$350,1,0)),"No","Yes")</f>
        <v>Yes</v>
      </c>
    </row>
    <row r="333" spans="1:8" ht="15.5" x14ac:dyDescent="0.35">
      <c r="A333" s="41" t="s">
        <v>766</v>
      </c>
      <c r="B333" s="41" t="s">
        <v>136</v>
      </c>
      <c r="C333" s="41" t="s">
        <v>756</v>
      </c>
      <c r="D333" s="41">
        <v>121</v>
      </c>
      <c r="E333" s="41">
        <v>0</v>
      </c>
      <c r="F333" s="41">
        <v>0</v>
      </c>
      <c r="G333" s="41" t="s">
        <v>426</v>
      </c>
      <c r="H333" s="42" t="str">
        <f>IF(ISNA(VLOOKUP(Table113[[#This Row],[LSOA21]],LSOA_list!A$2:A$350,1,0)),"No","Yes")</f>
        <v>Yes</v>
      </c>
    </row>
    <row r="334" spans="1:8" ht="15.5" x14ac:dyDescent="0.35">
      <c r="A334" s="41" t="s">
        <v>767</v>
      </c>
      <c r="B334" s="41" t="s">
        <v>136</v>
      </c>
      <c r="C334" s="41" t="s">
        <v>756</v>
      </c>
      <c r="D334" s="41">
        <v>238</v>
      </c>
      <c r="E334" s="41">
        <v>6</v>
      </c>
      <c r="F334" s="41">
        <v>2.52</v>
      </c>
      <c r="G334" s="41" t="s">
        <v>426</v>
      </c>
      <c r="H334" s="42" t="str">
        <f>IF(ISNA(VLOOKUP(Table113[[#This Row],[LSOA21]],LSOA_list!A$2:A$350,1,0)),"No","Yes")</f>
        <v>Yes</v>
      </c>
    </row>
    <row r="335" spans="1:8" ht="15.5" x14ac:dyDescent="0.35">
      <c r="A335" s="41" t="s">
        <v>768</v>
      </c>
      <c r="B335" s="41" t="s">
        <v>136</v>
      </c>
      <c r="C335" s="41" t="s">
        <v>756</v>
      </c>
      <c r="D335" s="41">
        <v>116</v>
      </c>
      <c r="E335" s="41">
        <v>0</v>
      </c>
      <c r="F335" s="41">
        <v>0</v>
      </c>
      <c r="G335" s="41" t="s">
        <v>426</v>
      </c>
      <c r="H335" s="42" t="str">
        <f>IF(ISNA(VLOOKUP(Table113[[#This Row],[LSOA21]],LSOA_list!A$2:A$350,1,0)),"No","Yes")</f>
        <v>Yes</v>
      </c>
    </row>
    <row r="336" spans="1:8" ht="15.5" x14ac:dyDescent="0.35">
      <c r="A336" s="41" t="s">
        <v>769</v>
      </c>
      <c r="B336" s="41" t="s">
        <v>136</v>
      </c>
      <c r="C336" s="41" t="s">
        <v>756</v>
      </c>
      <c r="D336" s="41">
        <v>107</v>
      </c>
      <c r="E336" s="41">
        <v>0</v>
      </c>
      <c r="F336" s="41">
        <v>0</v>
      </c>
      <c r="G336" s="41" t="s">
        <v>426</v>
      </c>
      <c r="H336" s="42" t="str">
        <f>IF(ISNA(VLOOKUP(Table113[[#This Row],[LSOA21]],LSOA_list!A$2:A$350,1,0)),"No","Yes")</f>
        <v>Yes</v>
      </c>
    </row>
    <row r="337" spans="1:8" ht="15.5" x14ac:dyDescent="0.35">
      <c r="A337" s="41" t="s">
        <v>770</v>
      </c>
      <c r="B337" s="41" t="s">
        <v>136</v>
      </c>
      <c r="C337" s="41" t="s">
        <v>756</v>
      </c>
      <c r="D337" s="41">
        <v>148</v>
      </c>
      <c r="E337" s="41">
        <v>0</v>
      </c>
      <c r="F337" s="41">
        <v>0</v>
      </c>
      <c r="G337" s="41" t="s">
        <v>426</v>
      </c>
      <c r="H337" s="42" t="str">
        <f>IF(ISNA(VLOOKUP(Table113[[#This Row],[LSOA21]],LSOA_list!A$2:A$350,1,0)),"No","Yes")</f>
        <v>Yes</v>
      </c>
    </row>
    <row r="338" spans="1:8" ht="15.5" x14ac:dyDescent="0.35">
      <c r="A338" s="41" t="s">
        <v>771</v>
      </c>
      <c r="B338" s="41" t="s">
        <v>161</v>
      </c>
      <c r="C338" s="41" t="s">
        <v>756</v>
      </c>
      <c r="D338" s="41">
        <v>156</v>
      </c>
      <c r="E338" s="41">
        <v>0</v>
      </c>
      <c r="F338" s="41">
        <v>0</v>
      </c>
      <c r="G338" s="41" t="s">
        <v>426</v>
      </c>
      <c r="H338" s="42" t="str">
        <f>IF(ISNA(VLOOKUP(Table113[[#This Row],[LSOA21]],LSOA_list!A$2:A$350,1,0)),"No","Yes")</f>
        <v>Yes</v>
      </c>
    </row>
    <row r="339" spans="1:8" ht="15.5" x14ac:dyDescent="0.35">
      <c r="A339" s="41" t="s">
        <v>772</v>
      </c>
      <c r="B339" s="41" t="s">
        <v>161</v>
      </c>
      <c r="C339" s="41" t="s">
        <v>756</v>
      </c>
      <c r="D339" s="41">
        <v>132</v>
      </c>
      <c r="E339" s="41">
        <v>8</v>
      </c>
      <c r="F339" s="41">
        <v>6.06</v>
      </c>
      <c r="G339" s="41" t="s">
        <v>426</v>
      </c>
      <c r="H339" s="42" t="str">
        <f>IF(ISNA(VLOOKUP(Table113[[#This Row],[LSOA21]],LSOA_list!A$2:A$350,1,0)),"No","Yes")</f>
        <v>Yes</v>
      </c>
    </row>
    <row r="340" spans="1:8" ht="15.5" x14ac:dyDescent="0.35">
      <c r="A340" s="41" t="s">
        <v>773</v>
      </c>
      <c r="B340" s="41" t="s">
        <v>161</v>
      </c>
      <c r="C340" s="41" t="s">
        <v>756</v>
      </c>
      <c r="D340" s="41">
        <v>144</v>
      </c>
      <c r="E340" s="41">
        <v>7</v>
      </c>
      <c r="F340" s="41">
        <v>4.8600000000000003</v>
      </c>
      <c r="G340" s="41" t="s">
        <v>426</v>
      </c>
      <c r="H340" s="42" t="str">
        <f>IF(ISNA(VLOOKUP(Table113[[#This Row],[LSOA21]],LSOA_list!A$2:A$350,1,0)),"No","Yes")</f>
        <v>Yes</v>
      </c>
    </row>
    <row r="341" spans="1:8" ht="15.5" x14ac:dyDescent="0.35">
      <c r="A341" s="41" t="s">
        <v>774</v>
      </c>
      <c r="B341" s="41" t="s">
        <v>161</v>
      </c>
      <c r="C341" s="41" t="s">
        <v>756</v>
      </c>
      <c r="D341" s="41">
        <v>171</v>
      </c>
      <c r="E341" s="41">
        <v>0</v>
      </c>
      <c r="F341" s="41">
        <v>0</v>
      </c>
      <c r="G341" s="41" t="s">
        <v>426</v>
      </c>
      <c r="H341" s="42" t="str">
        <f>IF(ISNA(VLOOKUP(Table113[[#This Row],[LSOA21]],LSOA_list!A$2:A$350,1,0)),"No","Yes")</f>
        <v>Yes</v>
      </c>
    </row>
    <row r="342" spans="1:8" ht="15.5" x14ac:dyDescent="0.35">
      <c r="A342" s="41" t="s">
        <v>775</v>
      </c>
      <c r="B342" s="41" t="s">
        <v>247</v>
      </c>
      <c r="C342" s="41" t="s">
        <v>756</v>
      </c>
      <c r="D342" s="41">
        <v>124</v>
      </c>
      <c r="E342" s="41">
        <v>63</v>
      </c>
      <c r="F342" s="41">
        <v>50.81</v>
      </c>
      <c r="G342" s="41" t="s">
        <v>426</v>
      </c>
      <c r="H342" s="42" t="str">
        <f>IF(ISNA(VLOOKUP(Table113[[#This Row],[LSOA21]],LSOA_list!A$2:A$350,1,0)),"No","Yes")</f>
        <v>Yes</v>
      </c>
    </row>
    <row r="343" spans="1:8" ht="15.5" x14ac:dyDescent="0.35">
      <c r="A343" s="41" t="s">
        <v>776</v>
      </c>
      <c r="B343" s="41" t="s">
        <v>247</v>
      </c>
      <c r="C343" s="41" t="s">
        <v>756</v>
      </c>
      <c r="D343" s="41">
        <v>119</v>
      </c>
      <c r="E343" s="41">
        <v>12</v>
      </c>
      <c r="F343" s="41">
        <v>10.08</v>
      </c>
      <c r="G343" s="41" t="s">
        <v>426</v>
      </c>
      <c r="H343" s="42" t="str">
        <f>IF(ISNA(VLOOKUP(Table113[[#This Row],[LSOA21]],LSOA_list!A$2:A$350,1,0)),"No","Yes")</f>
        <v>Yes</v>
      </c>
    </row>
    <row r="344" spans="1:8" ht="15.5" x14ac:dyDescent="0.35">
      <c r="A344" s="41" t="s">
        <v>777</v>
      </c>
      <c r="B344" s="41" t="s">
        <v>247</v>
      </c>
      <c r="C344" s="41" t="s">
        <v>756</v>
      </c>
      <c r="D344" s="41">
        <v>128</v>
      </c>
      <c r="E344" s="41">
        <v>0</v>
      </c>
      <c r="F344" s="41">
        <v>0</v>
      </c>
      <c r="G344" s="41" t="s">
        <v>426</v>
      </c>
      <c r="H344" s="42" t="str">
        <f>IF(ISNA(VLOOKUP(Table113[[#This Row],[LSOA21]],LSOA_list!A$2:A$350,1,0)),"No","Yes")</f>
        <v>Yes</v>
      </c>
    </row>
    <row r="345" spans="1:8" ht="15.5" x14ac:dyDescent="0.35">
      <c r="A345" s="41" t="s">
        <v>778</v>
      </c>
      <c r="B345" s="41" t="s">
        <v>247</v>
      </c>
      <c r="C345" s="41" t="s">
        <v>756</v>
      </c>
      <c r="D345" s="41">
        <v>170</v>
      </c>
      <c r="E345" s="41">
        <v>5</v>
      </c>
      <c r="F345" s="41">
        <v>2.94</v>
      </c>
      <c r="G345" s="41" t="s">
        <v>426</v>
      </c>
      <c r="H345" s="42" t="str">
        <f>IF(ISNA(VLOOKUP(Table113[[#This Row],[LSOA21]],LSOA_list!A$2:A$350,1,0)),"No","Yes")</f>
        <v>Yes</v>
      </c>
    </row>
    <row r="346" spans="1:8" ht="15.5" x14ac:dyDescent="0.35">
      <c r="A346" s="41" t="s">
        <v>779</v>
      </c>
      <c r="B346" s="41" t="s">
        <v>239</v>
      </c>
      <c r="C346" s="41" t="s">
        <v>780</v>
      </c>
      <c r="D346" s="41">
        <v>133</v>
      </c>
      <c r="E346" s="41">
        <v>0</v>
      </c>
      <c r="F346" s="41">
        <v>0</v>
      </c>
      <c r="G346" s="41" t="s">
        <v>426</v>
      </c>
      <c r="H346" s="42" t="str">
        <f>IF(ISNA(VLOOKUP(Table113[[#This Row],[LSOA21]],LSOA_list!A$2:A$350,1,0)),"No","Yes")</f>
        <v>Yes</v>
      </c>
    </row>
    <row r="347" spans="1:8" ht="15.5" x14ac:dyDescent="0.35">
      <c r="A347" s="41" t="s">
        <v>781</v>
      </c>
      <c r="B347" s="41" t="s">
        <v>239</v>
      </c>
      <c r="C347" s="41" t="s">
        <v>780</v>
      </c>
      <c r="D347" s="41">
        <v>125</v>
      </c>
      <c r="E347" s="41">
        <v>33</v>
      </c>
      <c r="F347" s="41">
        <v>26.4</v>
      </c>
      <c r="G347" s="41" t="s">
        <v>426</v>
      </c>
      <c r="H347" s="42" t="str">
        <f>IF(ISNA(VLOOKUP(Table113[[#This Row],[LSOA21]],LSOA_list!A$2:A$350,1,0)),"No","Yes")</f>
        <v>Yes</v>
      </c>
    </row>
    <row r="348" spans="1:8" ht="15.5" x14ac:dyDescent="0.35">
      <c r="A348" s="41" t="s">
        <v>782</v>
      </c>
      <c r="B348" s="41" t="s">
        <v>239</v>
      </c>
      <c r="C348" s="41" t="s">
        <v>780</v>
      </c>
      <c r="D348" s="41">
        <v>124</v>
      </c>
      <c r="E348" s="41">
        <v>0</v>
      </c>
      <c r="F348" s="41">
        <v>0</v>
      </c>
      <c r="G348" s="41" t="s">
        <v>426</v>
      </c>
      <c r="H348" s="42" t="str">
        <f>IF(ISNA(VLOOKUP(Table113[[#This Row],[LSOA21]],LSOA_list!A$2:A$350,1,0)),"No","Yes")</f>
        <v>Yes</v>
      </c>
    </row>
    <row r="349" spans="1:8" ht="15.5" x14ac:dyDescent="0.35">
      <c r="A349" s="41" t="s">
        <v>783</v>
      </c>
      <c r="B349" s="41" t="s">
        <v>239</v>
      </c>
      <c r="C349" s="41" t="s">
        <v>780</v>
      </c>
      <c r="D349" s="41">
        <v>128</v>
      </c>
      <c r="E349" s="41">
        <v>32</v>
      </c>
      <c r="F349" s="41">
        <v>25</v>
      </c>
      <c r="G349" s="41" t="s">
        <v>426</v>
      </c>
      <c r="H349" s="42" t="str">
        <f>IF(ISNA(VLOOKUP(Table113[[#This Row],[LSOA21]],LSOA_list!A$2:A$350,1,0)),"No","Yes")</f>
        <v>Yes</v>
      </c>
    </row>
    <row r="350" spans="1:8" ht="15.5" x14ac:dyDescent="0.35">
      <c r="A350" s="41" t="s">
        <v>784</v>
      </c>
      <c r="B350" s="41" t="s">
        <v>373</v>
      </c>
      <c r="C350" s="41" t="s">
        <v>780</v>
      </c>
      <c r="D350" s="41">
        <v>127</v>
      </c>
      <c r="E350" s="41">
        <v>36</v>
      </c>
      <c r="F350" s="41">
        <v>28.35</v>
      </c>
      <c r="G350" s="41" t="s">
        <v>426</v>
      </c>
      <c r="H350" s="42" t="str">
        <f>IF(ISNA(VLOOKUP(Table113[[#This Row],[LSOA21]],LSOA_list!A$2:A$350,1,0)),"No","Yes")</f>
        <v>Yes</v>
      </c>
    </row>
    <row r="351" spans="1:8" ht="15.5" x14ac:dyDescent="0.35">
      <c r="A351" s="41" t="s">
        <v>785</v>
      </c>
      <c r="B351" s="41" t="s">
        <v>373</v>
      </c>
      <c r="C351" s="41" t="s">
        <v>780</v>
      </c>
      <c r="D351" s="41">
        <v>120</v>
      </c>
      <c r="E351" s="41">
        <v>120</v>
      </c>
      <c r="F351" s="41">
        <v>100</v>
      </c>
      <c r="G351" s="41" t="s">
        <v>426</v>
      </c>
      <c r="H351" s="42" t="str">
        <f>IF(ISNA(VLOOKUP(Table113[[#This Row],[LSOA21]],LSOA_list!A$2:A$350,1,0)),"No","Yes")</f>
        <v>Yes</v>
      </c>
    </row>
    <row r="352" spans="1:8" ht="15.5" x14ac:dyDescent="0.35">
      <c r="A352" s="41" t="s">
        <v>786</v>
      </c>
      <c r="B352" s="41" t="s">
        <v>373</v>
      </c>
      <c r="C352" s="41" t="s">
        <v>780</v>
      </c>
      <c r="D352" s="41">
        <v>112</v>
      </c>
      <c r="E352" s="41">
        <v>38</v>
      </c>
      <c r="F352" s="41">
        <v>33.93</v>
      </c>
      <c r="G352" s="41" t="s">
        <v>426</v>
      </c>
      <c r="H352" s="42" t="str">
        <f>IF(ISNA(VLOOKUP(Table113[[#This Row],[LSOA21]],LSOA_list!A$2:A$350,1,0)),"No","Yes")</f>
        <v>Yes</v>
      </c>
    </row>
    <row r="353" spans="1:8" ht="15.5" x14ac:dyDescent="0.35">
      <c r="A353" s="41" t="s">
        <v>787</v>
      </c>
      <c r="B353" s="41" t="s">
        <v>373</v>
      </c>
      <c r="C353" s="41" t="s">
        <v>780</v>
      </c>
      <c r="D353" s="41">
        <v>134</v>
      </c>
      <c r="E353" s="41">
        <v>84</v>
      </c>
      <c r="F353" s="41">
        <v>62.69</v>
      </c>
      <c r="G353" s="41" t="s">
        <v>426</v>
      </c>
      <c r="H353" s="42" t="str">
        <f>IF(ISNA(VLOOKUP(Table113[[#This Row],[LSOA21]],LSOA_list!A$2:A$350,1,0)),"No","Yes")</f>
        <v>Yes</v>
      </c>
    </row>
    <row r="354" spans="1:8" ht="15.5" x14ac:dyDescent="0.35">
      <c r="A354" s="41" t="s">
        <v>788</v>
      </c>
      <c r="B354" s="41" t="s">
        <v>373</v>
      </c>
      <c r="C354" s="41" t="s">
        <v>780</v>
      </c>
      <c r="D354" s="41">
        <v>126</v>
      </c>
      <c r="E354" s="41">
        <v>63</v>
      </c>
      <c r="F354" s="41">
        <v>50</v>
      </c>
      <c r="G354" s="41" t="s">
        <v>426</v>
      </c>
      <c r="H354" s="42" t="str">
        <f>IF(ISNA(VLOOKUP(Table113[[#This Row],[LSOA21]],LSOA_list!A$2:A$350,1,0)),"No","Yes")</f>
        <v>Yes</v>
      </c>
    </row>
    <row r="355" spans="1:8" ht="15.5" x14ac:dyDescent="0.35">
      <c r="A355" s="41" t="s">
        <v>789</v>
      </c>
      <c r="B355" s="41" t="s">
        <v>375</v>
      </c>
      <c r="C355" s="41" t="s">
        <v>780</v>
      </c>
      <c r="D355" s="41">
        <v>129</v>
      </c>
      <c r="E355" s="41">
        <v>14</v>
      </c>
      <c r="F355" s="41">
        <v>10.85</v>
      </c>
      <c r="G355" s="41" t="s">
        <v>426</v>
      </c>
      <c r="H355" s="42" t="str">
        <f>IF(ISNA(VLOOKUP(Table113[[#This Row],[LSOA21]],LSOA_list!A$2:A$350,1,0)),"No","Yes")</f>
        <v>Yes</v>
      </c>
    </row>
    <row r="356" spans="1:8" ht="15.5" x14ac:dyDescent="0.35">
      <c r="A356" s="41" t="s">
        <v>790</v>
      </c>
      <c r="B356" s="41" t="s">
        <v>375</v>
      </c>
      <c r="C356" s="41" t="s">
        <v>780</v>
      </c>
      <c r="D356" s="41">
        <v>130</v>
      </c>
      <c r="E356" s="41">
        <v>90</v>
      </c>
      <c r="F356" s="41">
        <v>69.23</v>
      </c>
      <c r="G356" s="41" t="s">
        <v>426</v>
      </c>
      <c r="H356" s="42" t="str">
        <f>IF(ISNA(VLOOKUP(Table113[[#This Row],[LSOA21]],LSOA_list!A$2:A$350,1,0)),"No","Yes")</f>
        <v>Yes</v>
      </c>
    </row>
    <row r="357" spans="1:8" ht="15.5" x14ac:dyDescent="0.35">
      <c r="A357" s="41" t="s">
        <v>791</v>
      </c>
      <c r="B357" s="41" t="s">
        <v>375</v>
      </c>
      <c r="C357" s="41" t="s">
        <v>780</v>
      </c>
      <c r="D357" s="41">
        <v>136</v>
      </c>
      <c r="E357" s="41">
        <v>66</v>
      </c>
      <c r="F357" s="41">
        <v>48.53</v>
      </c>
      <c r="G357" s="41" t="s">
        <v>426</v>
      </c>
      <c r="H357" s="42" t="str">
        <f>IF(ISNA(VLOOKUP(Table113[[#This Row],[LSOA21]],LSOA_list!A$2:A$350,1,0)),"No","Yes")</f>
        <v>Yes</v>
      </c>
    </row>
    <row r="358" spans="1:8" ht="15.5" x14ac:dyDescent="0.35">
      <c r="A358" s="41" t="s">
        <v>792</v>
      </c>
      <c r="B358" s="41" t="s">
        <v>375</v>
      </c>
      <c r="C358" s="41" t="s">
        <v>780</v>
      </c>
      <c r="D358" s="41">
        <v>130</v>
      </c>
      <c r="E358" s="41">
        <v>113</v>
      </c>
      <c r="F358" s="41">
        <v>86.92</v>
      </c>
      <c r="G358" s="41" t="s">
        <v>426</v>
      </c>
      <c r="H358" s="42" t="str">
        <f>IF(ISNA(VLOOKUP(Table113[[#This Row],[LSOA21]],LSOA_list!A$2:A$350,1,0)),"No","Yes")</f>
        <v>Yes</v>
      </c>
    </row>
    <row r="359" spans="1:8" ht="15.5" x14ac:dyDescent="0.35">
      <c r="A359" s="41" t="s">
        <v>793</v>
      </c>
      <c r="B359" s="41" t="s">
        <v>375</v>
      </c>
      <c r="C359" s="41" t="s">
        <v>780</v>
      </c>
      <c r="D359" s="41">
        <v>185</v>
      </c>
      <c r="E359" s="41">
        <v>111</v>
      </c>
      <c r="F359" s="41">
        <v>60</v>
      </c>
      <c r="G359" s="41" t="s">
        <v>426</v>
      </c>
      <c r="H359" s="42" t="str">
        <f>IF(ISNA(VLOOKUP(Table113[[#This Row],[LSOA21]],LSOA_list!A$2:A$350,1,0)),"No","Yes")</f>
        <v>Yes</v>
      </c>
    </row>
    <row r="360" spans="1:8" ht="15.5" x14ac:dyDescent="0.35">
      <c r="A360" s="41" t="s">
        <v>794</v>
      </c>
      <c r="B360" s="41" t="s">
        <v>271</v>
      </c>
      <c r="C360" s="41" t="s">
        <v>780</v>
      </c>
      <c r="D360" s="41">
        <v>129</v>
      </c>
      <c r="E360" s="41">
        <v>0</v>
      </c>
      <c r="F360" s="41">
        <v>0</v>
      </c>
      <c r="G360" s="41" t="s">
        <v>426</v>
      </c>
      <c r="H360" s="42" t="str">
        <f>IF(ISNA(VLOOKUP(Table113[[#This Row],[LSOA21]],LSOA_list!A$2:A$350,1,0)),"No","Yes")</f>
        <v>Yes</v>
      </c>
    </row>
    <row r="361" spans="1:8" ht="15.5" x14ac:dyDescent="0.35">
      <c r="A361" s="41" t="s">
        <v>795</v>
      </c>
      <c r="B361" s="41" t="s">
        <v>271</v>
      </c>
      <c r="C361" s="41" t="s">
        <v>780</v>
      </c>
      <c r="D361" s="41">
        <v>148</v>
      </c>
      <c r="E361" s="41">
        <v>5</v>
      </c>
      <c r="F361" s="41">
        <v>3.38</v>
      </c>
      <c r="G361" s="41" t="s">
        <v>426</v>
      </c>
      <c r="H361" s="42" t="str">
        <f>IF(ISNA(VLOOKUP(Table113[[#This Row],[LSOA21]],LSOA_list!A$2:A$350,1,0)),"No","Yes")</f>
        <v>Yes</v>
      </c>
    </row>
    <row r="362" spans="1:8" ht="15.5" x14ac:dyDescent="0.35">
      <c r="A362" s="41" t="s">
        <v>796</v>
      </c>
      <c r="B362" s="41" t="s">
        <v>271</v>
      </c>
      <c r="C362" s="41" t="s">
        <v>780</v>
      </c>
      <c r="D362" s="41">
        <v>148</v>
      </c>
      <c r="E362" s="41">
        <v>46</v>
      </c>
      <c r="F362" s="41">
        <v>31.08</v>
      </c>
      <c r="G362" s="41" t="s">
        <v>426</v>
      </c>
      <c r="H362" s="42" t="str">
        <f>IF(ISNA(VLOOKUP(Table113[[#This Row],[LSOA21]],LSOA_list!A$2:A$350,1,0)),"No","Yes")</f>
        <v>Yes</v>
      </c>
    </row>
    <row r="363" spans="1:8" ht="15.5" x14ac:dyDescent="0.35">
      <c r="A363" s="41" t="s">
        <v>797</v>
      </c>
      <c r="B363" s="41" t="s">
        <v>271</v>
      </c>
      <c r="C363" s="41" t="s">
        <v>780</v>
      </c>
      <c r="D363" s="41">
        <v>158</v>
      </c>
      <c r="E363" s="41">
        <v>81</v>
      </c>
      <c r="F363" s="41">
        <v>51.27</v>
      </c>
      <c r="G363" s="41" t="s">
        <v>426</v>
      </c>
      <c r="H363" s="42" t="str">
        <f>IF(ISNA(VLOOKUP(Table113[[#This Row],[LSOA21]],LSOA_list!A$2:A$350,1,0)),"No","Yes")</f>
        <v>Yes</v>
      </c>
    </row>
    <row r="364" spans="1:8" ht="15.5" x14ac:dyDescent="0.35">
      <c r="A364" s="41" t="s">
        <v>798</v>
      </c>
      <c r="B364" s="41" t="s">
        <v>271</v>
      </c>
      <c r="C364" s="41" t="s">
        <v>780</v>
      </c>
      <c r="D364" s="41">
        <v>151</v>
      </c>
      <c r="E364" s="41">
        <v>4</v>
      </c>
      <c r="F364" s="41">
        <v>2.65</v>
      </c>
      <c r="G364" s="41" t="s">
        <v>426</v>
      </c>
      <c r="H364" s="42" t="str">
        <f>IF(ISNA(VLOOKUP(Table113[[#This Row],[LSOA21]],LSOA_list!A$2:A$350,1,0)),"No","Yes")</f>
        <v>Yes</v>
      </c>
    </row>
    <row r="365" spans="1:8" ht="15.5" x14ac:dyDescent="0.35">
      <c r="A365" s="41" t="s">
        <v>799</v>
      </c>
      <c r="B365" s="41" t="s">
        <v>217</v>
      </c>
      <c r="C365" s="41" t="s">
        <v>780</v>
      </c>
      <c r="D365" s="41">
        <v>226</v>
      </c>
      <c r="E365" s="41">
        <v>66</v>
      </c>
      <c r="F365" s="41">
        <v>29.2</v>
      </c>
      <c r="G365" s="41" t="s">
        <v>426</v>
      </c>
      <c r="H365" s="42" t="str">
        <f>IF(ISNA(VLOOKUP(Table113[[#This Row],[LSOA21]],LSOA_list!A$2:A$350,1,0)),"No","Yes")</f>
        <v>Yes</v>
      </c>
    </row>
    <row r="366" spans="1:8" ht="15.5" x14ac:dyDescent="0.35">
      <c r="A366" s="41" t="s">
        <v>800</v>
      </c>
      <c r="B366" s="41" t="s">
        <v>217</v>
      </c>
      <c r="C366" s="41" t="s">
        <v>780</v>
      </c>
      <c r="D366" s="41">
        <v>148</v>
      </c>
      <c r="E366" s="41">
        <v>0</v>
      </c>
      <c r="F366" s="41">
        <v>0</v>
      </c>
      <c r="G366" s="41" t="s">
        <v>426</v>
      </c>
      <c r="H366" s="42" t="str">
        <f>IF(ISNA(VLOOKUP(Table113[[#This Row],[LSOA21]],LSOA_list!A$2:A$350,1,0)),"No","Yes")</f>
        <v>Yes</v>
      </c>
    </row>
    <row r="367" spans="1:8" ht="15.5" x14ac:dyDescent="0.35">
      <c r="A367" s="41" t="s">
        <v>801</v>
      </c>
      <c r="B367" s="41" t="s">
        <v>217</v>
      </c>
      <c r="C367" s="41" t="s">
        <v>780</v>
      </c>
      <c r="D367" s="41">
        <v>208</v>
      </c>
      <c r="E367" s="41">
        <v>0</v>
      </c>
      <c r="F367" s="41">
        <v>0</v>
      </c>
      <c r="G367" s="41" t="s">
        <v>426</v>
      </c>
      <c r="H367" s="42" t="str">
        <f>IF(ISNA(VLOOKUP(Table113[[#This Row],[LSOA21]],LSOA_list!A$2:A$350,1,0)),"No","Yes")</f>
        <v>Yes</v>
      </c>
    </row>
    <row r="368" spans="1:8" ht="15.5" x14ac:dyDescent="0.35">
      <c r="A368" s="41" t="s">
        <v>802</v>
      </c>
      <c r="B368" s="41" t="s">
        <v>112</v>
      </c>
      <c r="C368" s="41" t="s">
        <v>803</v>
      </c>
      <c r="D368" s="41">
        <v>189</v>
      </c>
      <c r="E368" s="41">
        <v>0</v>
      </c>
      <c r="F368" s="41">
        <v>0</v>
      </c>
      <c r="G368" s="41" t="s">
        <v>426</v>
      </c>
      <c r="H368" s="42" t="str">
        <f>IF(ISNA(VLOOKUP(Table113[[#This Row],[LSOA21]],LSOA_list!A$2:A$350,1,0)),"No","Yes")</f>
        <v>Yes</v>
      </c>
    </row>
    <row r="369" spans="1:8" ht="15.5" x14ac:dyDescent="0.35">
      <c r="A369" s="41" t="s">
        <v>804</v>
      </c>
      <c r="B369" s="41" t="s">
        <v>112</v>
      </c>
      <c r="C369" s="41" t="s">
        <v>803</v>
      </c>
      <c r="D369" s="41">
        <v>153</v>
      </c>
      <c r="E369" s="41">
        <v>0</v>
      </c>
      <c r="F369" s="41">
        <v>0</v>
      </c>
      <c r="G369" s="41" t="s">
        <v>426</v>
      </c>
      <c r="H369" s="42" t="str">
        <f>IF(ISNA(VLOOKUP(Table113[[#This Row],[LSOA21]],LSOA_list!A$2:A$350,1,0)),"No","Yes")</f>
        <v>Yes</v>
      </c>
    </row>
    <row r="370" spans="1:8" ht="15.5" x14ac:dyDescent="0.35">
      <c r="A370" s="41" t="s">
        <v>805</v>
      </c>
      <c r="B370" s="41" t="s">
        <v>112</v>
      </c>
      <c r="C370" s="41" t="s">
        <v>803</v>
      </c>
      <c r="D370" s="41">
        <v>145</v>
      </c>
      <c r="E370" s="41">
        <v>0</v>
      </c>
      <c r="F370" s="41">
        <v>0</v>
      </c>
      <c r="G370" s="41" t="s">
        <v>426</v>
      </c>
      <c r="H370" s="42" t="str">
        <f>IF(ISNA(VLOOKUP(Table113[[#This Row],[LSOA21]],LSOA_list!A$2:A$350,1,0)),"No","Yes")</f>
        <v>Yes</v>
      </c>
    </row>
    <row r="371" spans="1:8" ht="15.5" x14ac:dyDescent="0.35">
      <c r="A371" s="41" t="s">
        <v>806</v>
      </c>
      <c r="B371" s="41" t="s">
        <v>112</v>
      </c>
      <c r="C371" s="41" t="s">
        <v>803</v>
      </c>
      <c r="D371" s="41">
        <v>147</v>
      </c>
      <c r="E371" s="41">
        <v>0</v>
      </c>
      <c r="F371" s="41">
        <v>0</v>
      </c>
      <c r="G371" s="41" t="s">
        <v>426</v>
      </c>
      <c r="H371" s="42" t="str">
        <f>IF(ISNA(VLOOKUP(Table113[[#This Row],[LSOA21]],LSOA_list!A$2:A$350,1,0)),"No","Yes")</f>
        <v>Yes</v>
      </c>
    </row>
    <row r="372" spans="1:8" ht="15.5" x14ac:dyDescent="0.35">
      <c r="A372" s="41" t="s">
        <v>807</v>
      </c>
      <c r="B372" s="41" t="s">
        <v>79</v>
      </c>
      <c r="C372" s="41" t="s">
        <v>803</v>
      </c>
      <c r="D372" s="41">
        <v>127</v>
      </c>
      <c r="E372" s="41">
        <v>0</v>
      </c>
      <c r="F372" s="41">
        <v>0</v>
      </c>
      <c r="G372" s="41" t="s">
        <v>426</v>
      </c>
      <c r="H372" s="42" t="str">
        <f>IF(ISNA(VLOOKUP(Table113[[#This Row],[LSOA21]],LSOA_list!A$2:A$350,1,0)),"No","Yes")</f>
        <v>Yes</v>
      </c>
    </row>
    <row r="373" spans="1:8" ht="15.5" x14ac:dyDescent="0.35">
      <c r="A373" s="41" t="s">
        <v>808</v>
      </c>
      <c r="B373" s="41" t="s">
        <v>79</v>
      </c>
      <c r="C373" s="41" t="s">
        <v>803</v>
      </c>
      <c r="D373" s="41">
        <v>131</v>
      </c>
      <c r="E373" s="41">
        <v>0</v>
      </c>
      <c r="F373" s="41">
        <v>0</v>
      </c>
      <c r="G373" s="41" t="s">
        <v>426</v>
      </c>
      <c r="H373" s="42" t="str">
        <f>IF(ISNA(VLOOKUP(Table113[[#This Row],[LSOA21]],LSOA_list!A$2:A$350,1,0)),"No","Yes")</f>
        <v>Yes</v>
      </c>
    </row>
    <row r="374" spans="1:8" ht="15.5" x14ac:dyDescent="0.35">
      <c r="A374" s="41" t="s">
        <v>809</v>
      </c>
      <c r="B374" s="41" t="s">
        <v>79</v>
      </c>
      <c r="C374" s="41" t="s">
        <v>803</v>
      </c>
      <c r="D374" s="41">
        <v>129</v>
      </c>
      <c r="E374" s="41">
        <v>0</v>
      </c>
      <c r="F374" s="41">
        <v>0</v>
      </c>
      <c r="G374" s="41" t="s">
        <v>426</v>
      </c>
      <c r="H374" s="42" t="str">
        <f>IF(ISNA(VLOOKUP(Table113[[#This Row],[LSOA21]],LSOA_list!A$2:A$350,1,0)),"No","Yes")</f>
        <v>Yes</v>
      </c>
    </row>
    <row r="375" spans="1:8" ht="15.5" x14ac:dyDescent="0.35">
      <c r="A375" s="41" t="s">
        <v>810</v>
      </c>
      <c r="B375" s="41" t="s">
        <v>79</v>
      </c>
      <c r="C375" s="41" t="s">
        <v>803</v>
      </c>
      <c r="D375" s="41">
        <v>133</v>
      </c>
      <c r="E375" s="41">
        <v>0</v>
      </c>
      <c r="F375" s="41">
        <v>0</v>
      </c>
      <c r="G375" s="41" t="s">
        <v>426</v>
      </c>
      <c r="H375" s="42" t="str">
        <f>IF(ISNA(VLOOKUP(Table113[[#This Row],[LSOA21]],LSOA_list!A$2:A$350,1,0)),"No","Yes")</f>
        <v>Yes</v>
      </c>
    </row>
    <row r="376" spans="1:8" ht="15.5" x14ac:dyDescent="0.35">
      <c r="A376" s="41" t="s">
        <v>811</v>
      </c>
      <c r="B376" s="41" t="s">
        <v>79</v>
      </c>
      <c r="C376" s="41" t="s">
        <v>803</v>
      </c>
      <c r="D376" s="41">
        <v>144</v>
      </c>
      <c r="E376" s="41">
        <v>0</v>
      </c>
      <c r="F376" s="41">
        <v>0</v>
      </c>
      <c r="G376" s="41" t="s">
        <v>426</v>
      </c>
      <c r="H376" s="42" t="str">
        <f>IF(ISNA(VLOOKUP(Table113[[#This Row],[LSOA21]],LSOA_list!A$2:A$350,1,0)),"No","Yes")</f>
        <v>Yes</v>
      </c>
    </row>
    <row r="377" spans="1:8" ht="15.5" x14ac:dyDescent="0.35">
      <c r="A377" s="41" t="s">
        <v>812</v>
      </c>
      <c r="B377" s="41" t="s">
        <v>279</v>
      </c>
      <c r="C377" s="41" t="s">
        <v>803</v>
      </c>
      <c r="D377" s="41">
        <v>182</v>
      </c>
      <c r="E377" s="41">
        <v>0</v>
      </c>
      <c r="F377" s="41">
        <v>0</v>
      </c>
      <c r="G377" s="41" t="s">
        <v>426</v>
      </c>
      <c r="H377" s="42" t="str">
        <f>IF(ISNA(VLOOKUP(Table113[[#This Row],[LSOA21]],LSOA_list!A$2:A$350,1,0)),"No","Yes")</f>
        <v>Yes</v>
      </c>
    </row>
    <row r="378" spans="1:8" ht="15.5" x14ac:dyDescent="0.35">
      <c r="A378" s="41" t="s">
        <v>813</v>
      </c>
      <c r="B378" s="41" t="s">
        <v>279</v>
      </c>
      <c r="C378" s="41" t="s">
        <v>803</v>
      </c>
      <c r="D378" s="41">
        <v>131</v>
      </c>
      <c r="E378" s="41">
        <v>3</v>
      </c>
      <c r="F378" s="41">
        <v>2.29</v>
      </c>
      <c r="G378" s="41" t="s">
        <v>426</v>
      </c>
      <c r="H378" s="42" t="str">
        <f>IF(ISNA(VLOOKUP(Table113[[#This Row],[LSOA21]],LSOA_list!A$2:A$350,1,0)),"No","Yes")</f>
        <v>Yes</v>
      </c>
    </row>
    <row r="379" spans="1:8" ht="15.5" x14ac:dyDescent="0.35">
      <c r="A379" s="41" t="s">
        <v>814</v>
      </c>
      <c r="B379" s="41" t="s">
        <v>279</v>
      </c>
      <c r="C379" s="41" t="s">
        <v>803</v>
      </c>
      <c r="D379" s="41">
        <v>172</v>
      </c>
      <c r="E379" s="41">
        <v>148</v>
      </c>
      <c r="F379" s="41">
        <v>86.05</v>
      </c>
      <c r="G379" s="41" t="s">
        <v>426</v>
      </c>
      <c r="H379" s="42" t="str">
        <f>IF(ISNA(VLOOKUP(Table113[[#This Row],[LSOA21]],LSOA_list!A$2:A$350,1,0)),"No","Yes")</f>
        <v>Yes</v>
      </c>
    </row>
    <row r="380" spans="1:8" ht="15.5" x14ac:dyDescent="0.35">
      <c r="A380" s="41" t="s">
        <v>815</v>
      </c>
      <c r="B380" s="41" t="s">
        <v>279</v>
      </c>
      <c r="C380" s="41" t="s">
        <v>803</v>
      </c>
      <c r="D380" s="41">
        <v>138</v>
      </c>
      <c r="E380" s="41">
        <v>0</v>
      </c>
      <c r="F380" s="41">
        <v>0</v>
      </c>
      <c r="G380" s="41" t="s">
        <v>426</v>
      </c>
      <c r="H380" s="42" t="str">
        <f>IF(ISNA(VLOOKUP(Table113[[#This Row],[LSOA21]],LSOA_list!A$2:A$350,1,0)),"No","Yes")</f>
        <v>Yes</v>
      </c>
    </row>
    <row r="381" spans="1:8" ht="15.5" x14ac:dyDescent="0.35">
      <c r="A381" s="41" t="s">
        <v>816</v>
      </c>
      <c r="B381" s="41" t="s">
        <v>279</v>
      </c>
      <c r="C381" s="41" t="s">
        <v>803</v>
      </c>
      <c r="D381" s="41">
        <v>217</v>
      </c>
      <c r="E381" s="41">
        <v>29</v>
      </c>
      <c r="F381" s="41">
        <v>13.36</v>
      </c>
      <c r="G381" s="41" t="s">
        <v>426</v>
      </c>
      <c r="H381" s="42" t="str">
        <f>IF(ISNA(VLOOKUP(Table113[[#This Row],[LSOA21]],LSOA_list!A$2:A$350,1,0)),"No","Yes")</f>
        <v>Yes</v>
      </c>
    </row>
    <row r="382" spans="1:8" ht="15.5" x14ac:dyDescent="0.35">
      <c r="A382" s="41" t="s">
        <v>817</v>
      </c>
      <c r="B382" s="41" t="s">
        <v>241</v>
      </c>
      <c r="C382" s="41" t="s">
        <v>803</v>
      </c>
      <c r="D382" s="41">
        <v>135</v>
      </c>
      <c r="E382" s="41">
        <v>0</v>
      </c>
      <c r="F382" s="41">
        <v>0</v>
      </c>
      <c r="G382" s="41" t="s">
        <v>426</v>
      </c>
      <c r="H382" s="42" t="str">
        <f>IF(ISNA(VLOOKUP(Table113[[#This Row],[LSOA21]],LSOA_list!A$2:A$350,1,0)),"No","Yes")</f>
        <v>Yes</v>
      </c>
    </row>
    <row r="383" spans="1:8" ht="15.5" x14ac:dyDescent="0.35">
      <c r="A383" s="41" t="s">
        <v>818</v>
      </c>
      <c r="B383" s="41" t="s">
        <v>241</v>
      </c>
      <c r="C383" s="41" t="s">
        <v>803</v>
      </c>
      <c r="D383" s="41">
        <v>192</v>
      </c>
      <c r="E383" s="41">
        <v>2</v>
      </c>
      <c r="F383" s="41">
        <v>1.04</v>
      </c>
      <c r="G383" s="41" t="s">
        <v>426</v>
      </c>
      <c r="H383" s="42" t="str">
        <f>IF(ISNA(VLOOKUP(Table113[[#This Row],[LSOA21]],LSOA_list!A$2:A$350,1,0)),"No","Yes")</f>
        <v>Yes</v>
      </c>
    </row>
    <row r="384" spans="1:8" ht="15.5" x14ac:dyDescent="0.35">
      <c r="A384" s="41" t="s">
        <v>819</v>
      </c>
      <c r="B384" s="41" t="s">
        <v>241</v>
      </c>
      <c r="C384" s="41" t="s">
        <v>803</v>
      </c>
      <c r="D384" s="41">
        <v>134</v>
      </c>
      <c r="E384" s="41">
        <v>7</v>
      </c>
      <c r="F384" s="41">
        <v>5.22</v>
      </c>
      <c r="G384" s="41" t="s">
        <v>426</v>
      </c>
      <c r="H384" s="42" t="str">
        <f>IF(ISNA(VLOOKUP(Table113[[#This Row],[LSOA21]],LSOA_list!A$2:A$350,1,0)),"No","Yes")</f>
        <v>Yes</v>
      </c>
    </row>
    <row r="385" spans="1:8" ht="15.5" x14ac:dyDescent="0.35">
      <c r="A385" s="41" t="s">
        <v>820</v>
      </c>
      <c r="B385" s="41" t="s">
        <v>241</v>
      </c>
      <c r="C385" s="41" t="s">
        <v>803</v>
      </c>
      <c r="D385" s="41">
        <v>125</v>
      </c>
      <c r="E385" s="41">
        <v>82</v>
      </c>
      <c r="F385" s="41">
        <v>65.599999999999994</v>
      </c>
      <c r="G385" s="41" t="s">
        <v>426</v>
      </c>
      <c r="H385" s="42" t="str">
        <f>IF(ISNA(VLOOKUP(Table113[[#This Row],[LSOA21]],LSOA_list!A$2:A$350,1,0)),"No","Yes")</f>
        <v>Yes</v>
      </c>
    </row>
    <row r="386" spans="1:8" ht="15.5" x14ac:dyDescent="0.35">
      <c r="A386" s="41" t="s">
        <v>821</v>
      </c>
      <c r="B386" s="41" t="s">
        <v>241</v>
      </c>
      <c r="C386" s="41" t="s">
        <v>803</v>
      </c>
      <c r="D386" s="41">
        <v>116</v>
      </c>
      <c r="E386" s="41">
        <v>0</v>
      </c>
      <c r="F386" s="41">
        <v>0</v>
      </c>
      <c r="G386" s="41" t="s">
        <v>426</v>
      </c>
      <c r="H386" s="42" t="str">
        <f>IF(ISNA(VLOOKUP(Table113[[#This Row],[LSOA21]],LSOA_list!A$2:A$350,1,0)),"No","Yes")</f>
        <v>Yes</v>
      </c>
    </row>
    <row r="387" spans="1:8" ht="15.5" x14ac:dyDescent="0.35">
      <c r="A387" s="41" t="s">
        <v>822</v>
      </c>
      <c r="B387" s="41" t="s">
        <v>233</v>
      </c>
      <c r="C387" s="41" t="s">
        <v>803</v>
      </c>
      <c r="D387" s="41">
        <v>130</v>
      </c>
      <c r="E387" s="41">
        <v>22</v>
      </c>
      <c r="F387" s="41">
        <v>16.920000000000002</v>
      </c>
      <c r="G387" s="41" t="s">
        <v>426</v>
      </c>
      <c r="H387" s="42" t="str">
        <f>IF(ISNA(VLOOKUP(Table113[[#This Row],[LSOA21]],LSOA_list!A$2:A$350,1,0)),"No","Yes")</f>
        <v>Yes</v>
      </c>
    </row>
    <row r="388" spans="1:8" ht="15.5" x14ac:dyDescent="0.35">
      <c r="A388" s="41" t="s">
        <v>823</v>
      </c>
      <c r="B388" s="41" t="s">
        <v>233</v>
      </c>
      <c r="C388" s="41" t="s">
        <v>803</v>
      </c>
      <c r="D388" s="41">
        <v>113</v>
      </c>
      <c r="E388" s="41">
        <v>47</v>
      </c>
      <c r="F388" s="41">
        <v>41.59</v>
      </c>
      <c r="G388" s="41" t="s">
        <v>426</v>
      </c>
      <c r="H388" s="42" t="str">
        <f>IF(ISNA(VLOOKUP(Table113[[#This Row],[LSOA21]],LSOA_list!A$2:A$350,1,0)),"No","Yes")</f>
        <v>Yes</v>
      </c>
    </row>
    <row r="389" spans="1:8" ht="15.5" x14ac:dyDescent="0.35">
      <c r="A389" s="41" t="s">
        <v>824</v>
      </c>
      <c r="B389" s="41" t="s">
        <v>233</v>
      </c>
      <c r="C389" s="41" t="s">
        <v>803</v>
      </c>
      <c r="D389" s="41">
        <v>124</v>
      </c>
      <c r="E389" s="41">
        <v>0</v>
      </c>
      <c r="F389" s="41">
        <v>0</v>
      </c>
      <c r="G389" s="41" t="s">
        <v>426</v>
      </c>
      <c r="H389" s="42" t="str">
        <f>IF(ISNA(VLOOKUP(Table113[[#This Row],[LSOA21]],LSOA_list!A$2:A$350,1,0)),"No","Yes")</f>
        <v>Yes</v>
      </c>
    </row>
    <row r="390" spans="1:8" ht="15.5" x14ac:dyDescent="0.35">
      <c r="A390" s="41" t="s">
        <v>825</v>
      </c>
      <c r="B390" s="41" t="s">
        <v>233</v>
      </c>
      <c r="C390" s="41" t="s">
        <v>803</v>
      </c>
      <c r="D390" s="41">
        <v>136</v>
      </c>
      <c r="E390" s="41">
        <v>9</v>
      </c>
      <c r="F390" s="41">
        <v>6.62</v>
      </c>
      <c r="G390" s="41" t="s">
        <v>426</v>
      </c>
      <c r="H390" s="42" t="str">
        <f>IF(ISNA(VLOOKUP(Table113[[#This Row],[LSOA21]],LSOA_list!A$2:A$350,1,0)),"No","Yes")</f>
        <v>Yes</v>
      </c>
    </row>
    <row r="391" spans="1:8" ht="15.5" x14ac:dyDescent="0.35">
      <c r="A391" s="41" t="s">
        <v>826</v>
      </c>
      <c r="B391" s="41" t="s">
        <v>233</v>
      </c>
      <c r="C391" s="41" t="s">
        <v>803</v>
      </c>
      <c r="D391" s="41">
        <v>128</v>
      </c>
      <c r="E391" s="41">
        <v>0</v>
      </c>
      <c r="F391" s="41">
        <v>0</v>
      </c>
      <c r="G391" s="41" t="s">
        <v>426</v>
      </c>
      <c r="H391" s="42" t="str">
        <f>IF(ISNA(VLOOKUP(Table113[[#This Row],[LSOA21]],LSOA_list!A$2:A$350,1,0)),"No","Yes")</f>
        <v>Yes</v>
      </c>
    </row>
    <row r="392" spans="1:8" ht="15.5" x14ac:dyDescent="0.35">
      <c r="A392" s="41" t="s">
        <v>827</v>
      </c>
      <c r="B392" s="41" t="s">
        <v>68</v>
      </c>
      <c r="C392" s="41" t="s">
        <v>828</v>
      </c>
      <c r="D392" s="41">
        <v>135</v>
      </c>
      <c r="E392" s="41">
        <v>0</v>
      </c>
      <c r="F392" s="41">
        <v>0</v>
      </c>
      <c r="G392" s="41" t="s">
        <v>426</v>
      </c>
      <c r="H392" s="42" t="str">
        <f>IF(ISNA(VLOOKUP(Table113[[#This Row],[LSOA21]],LSOA_list!A$2:A$350,1,0)),"No","Yes")</f>
        <v>Yes</v>
      </c>
    </row>
    <row r="393" spans="1:8" ht="15.5" x14ac:dyDescent="0.35">
      <c r="A393" s="41" t="s">
        <v>829</v>
      </c>
      <c r="B393" s="41" t="s">
        <v>68</v>
      </c>
      <c r="C393" s="41" t="s">
        <v>828</v>
      </c>
      <c r="D393" s="41">
        <v>130</v>
      </c>
      <c r="E393" s="41">
        <v>0</v>
      </c>
      <c r="F393" s="41">
        <v>0</v>
      </c>
      <c r="G393" s="41" t="s">
        <v>426</v>
      </c>
      <c r="H393" s="42" t="str">
        <f>IF(ISNA(VLOOKUP(Table113[[#This Row],[LSOA21]],LSOA_list!A$2:A$350,1,0)),"No","Yes")</f>
        <v>Yes</v>
      </c>
    </row>
    <row r="394" spans="1:8" ht="15.5" x14ac:dyDescent="0.35">
      <c r="A394" s="41" t="s">
        <v>830</v>
      </c>
      <c r="B394" s="41" t="s">
        <v>68</v>
      </c>
      <c r="C394" s="41" t="s">
        <v>828</v>
      </c>
      <c r="D394" s="41">
        <v>123</v>
      </c>
      <c r="E394" s="41">
        <v>0</v>
      </c>
      <c r="F394" s="41">
        <v>0</v>
      </c>
      <c r="G394" s="41" t="s">
        <v>426</v>
      </c>
      <c r="H394" s="42" t="str">
        <f>IF(ISNA(VLOOKUP(Table113[[#This Row],[LSOA21]],LSOA_list!A$2:A$350,1,0)),"No","Yes")</f>
        <v>Yes</v>
      </c>
    </row>
    <row r="395" spans="1:8" ht="15.5" x14ac:dyDescent="0.35">
      <c r="A395" s="41" t="s">
        <v>831</v>
      </c>
      <c r="B395" s="41" t="s">
        <v>68</v>
      </c>
      <c r="C395" s="41" t="s">
        <v>828</v>
      </c>
      <c r="D395" s="41">
        <v>131</v>
      </c>
      <c r="E395" s="41">
        <v>0</v>
      </c>
      <c r="F395" s="41">
        <v>0</v>
      </c>
      <c r="G395" s="41" t="s">
        <v>426</v>
      </c>
      <c r="H395" s="42" t="str">
        <f>IF(ISNA(VLOOKUP(Table113[[#This Row],[LSOA21]],LSOA_list!A$2:A$350,1,0)),"No","Yes")</f>
        <v>Yes</v>
      </c>
    </row>
    <row r="396" spans="1:8" ht="15.5" x14ac:dyDescent="0.35">
      <c r="A396" s="41" t="s">
        <v>832</v>
      </c>
      <c r="B396" s="41" t="s">
        <v>68</v>
      </c>
      <c r="C396" s="41" t="s">
        <v>828</v>
      </c>
      <c r="D396" s="41">
        <v>128</v>
      </c>
      <c r="E396" s="41">
        <v>0</v>
      </c>
      <c r="F396" s="41">
        <v>0</v>
      </c>
      <c r="G396" s="41" t="s">
        <v>426</v>
      </c>
      <c r="H396" s="42" t="str">
        <f>IF(ISNA(VLOOKUP(Table113[[#This Row],[LSOA21]],LSOA_list!A$2:A$350,1,0)),"No","Yes")</f>
        <v>Yes</v>
      </c>
    </row>
    <row r="397" spans="1:8" ht="15.5" x14ac:dyDescent="0.35">
      <c r="A397" s="41" t="s">
        <v>833</v>
      </c>
      <c r="B397" s="41" t="s">
        <v>251</v>
      </c>
      <c r="C397" s="41" t="s">
        <v>828</v>
      </c>
      <c r="D397" s="41">
        <v>126</v>
      </c>
      <c r="E397" s="41">
        <v>55</v>
      </c>
      <c r="F397" s="41">
        <v>43.65</v>
      </c>
      <c r="G397" s="41" t="s">
        <v>426</v>
      </c>
      <c r="H397" s="42" t="str">
        <f>IF(ISNA(VLOOKUP(Table113[[#This Row],[LSOA21]],LSOA_list!A$2:A$350,1,0)),"No","Yes")</f>
        <v>Yes</v>
      </c>
    </row>
    <row r="398" spans="1:8" ht="15.5" x14ac:dyDescent="0.35">
      <c r="A398" s="41" t="s">
        <v>834</v>
      </c>
      <c r="B398" s="41" t="s">
        <v>251</v>
      </c>
      <c r="C398" s="41" t="s">
        <v>828</v>
      </c>
      <c r="D398" s="41">
        <v>156</v>
      </c>
      <c r="E398" s="41">
        <v>0</v>
      </c>
      <c r="F398" s="41">
        <v>0</v>
      </c>
      <c r="G398" s="41" t="s">
        <v>426</v>
      </c>
      <c r="H398" s="42" t="str">
        <f>IF(ISNA(VLOOKUP(Table113[[#This Row],[LSOA21]],LSOA_list!A$2:A$350,1,0)),"No","Yes")</f>
        <v>Yes</v>
      </c>
    </row>
    <row r="399" spans="1:8" ht="15.5" x14ac:dyDescent="0.35">
      <c r="A399" s="41" t="s">
        <v>835</v>
      </c>
      <c r="B399" s="41" t="s">
        <v>251</v>
      </c>
      <c r="C399" s="41" t="s">
        <v>828</v>
      </c>
      <c r="D399" s="41">
        <v>120</v>
      </c>
      <c r="E399" s="41">
        <v>0</v>
      </c>
      <c r="F399" s="41">
        <v>0</v>
      </c>
      <c r="G399" s="41" t="s">
        <v>426</v>
      </c>
      <c r="H399" s="42" t="str">
        <f>IF(ISNA(VLOOKUP(Table113[[#This Row],[LSOA21]],LSOA_list!A$2:A$350,1,0)),"No","Yes")</f>
        <v>Yes</v>
      </c>
    </row>
    <row r="400" spans="1:8" ht="15.5" x14ac:dyDescent="0.35">
      <c r="A400" s="41" t="s">
        <v>836</v>
      </c>
      <c r="B400" s="41" t="s">
        <v>251</v>
      </c>
      <c r="C400" s="41" t="s">
        <v>828</v>
      </c>
      <c r="D400" s="41">
        <v>194</v>
      </c>
      <c r="E400" s="41">
        <v>35</v>
      </c>
      <c r="F400" s="41">
        <v>18.04</v>
      </c>
      <c r="G400" s="41" t="s">
        <v>426</v>
      </c>
      <c r="H400" s="42" t="str">
        <f>IF(ISNA(VLOOKUP(Table113[[#This Row],[LSOA21]],LSOA_list!A$2:A$350,1,0)),"No","Yes")</f>
        <v>Yes</v>
      </c>
    </row>
    <row r="401" spans="1:8" ht="15.5" x14ac:dyDescent="0.35">
      <c r="A401" s="41" t="s">
        <v>837</v>
      </c>
      <c r="B401" s="41" t="s">
        <v>259</v>
      </c>
      <c r="C401" s="41" t="s">
        <v>828</v>
      </c>
      <c r="D401" s="41">
        <v>136</v>
      </c>
      <c r="E401" s="41">
        <v>22</v>
      </c>
      <c r="F401" s="41">
        <v>16.18</v>
      </c>
      <c r="G401" s="41" t="s">
        <v>426</v>
      </c>
      <c r="H401" s="42" t="str">
        <f>IF(ISNA(VLOOKUP(Table113[[#This Row],[LSOA21]],LSOA_list!A$2:A$350,1,0)),"No","Yes")</f>
        <v>Yes</v>
      </c>
    </row>
    <row r="402" spans="1:8" ht="15.5" x14ac:dyDescent="0.35">
      <c r="A402" s="41" t="s">
        <v>838</v>
      </c>
      <c r="B402" s="41" t="s">
        <v>259</v>
      </c>
      <c r="C402" s="41" t="s">
        <v>828</v>
      </c>
      <c r="D402" s="41">
        <v>138</v>
      </c>
      <c r="E402" s="41">
        <v>0</v>
      </c>
      <c r="F402" s="41">
        <v>0</v>
      </c>
      <c r="G402" s="41" t="s">
        <v>426</v>
      </c>
      <c r="H402" s="42" t="str">
        <f>IF(ISNA(VLOOKUP(Table113[[#This Row],[LSOA21]],LSOA_list!A$2:A$350,1,0)),"No","Yes")</f>
        <v>Yes</v>
      </c>
    </row>
    <row r="403" spans="1:8" ht="15.5" x14ac:dyDescent="0.35">
      <c r="A403" s="41" t="s">
        <v>839</v>
      </c>
      <c r="B403" s="41" t="s">
        <v>259</v>
      </c>
      <c r="C403" s="41" t="s">
        <v>828</v>
      </c>
      <c r="D403" s="41">
        <v>157</v>
      </c>
      <c r="E403" s="41">
        <v>29</v>
      </c>
      <c r="F403" s="41">
        <v>18.47</v>
      </c>
      <c r="G403" s="41" t="s">
        <v>426</v>
      </c>
      <c r="H403" s="42" t="str">
        <f>IF(ISNA(VLOOKUP(Table113[[#This Row],[LSOA21]],LSOA_list!A$2:A$350,1,0)),"No","Yes")</f>
        <v>Yes</v>
      </c>
    </row>
    <row r="404" spans="1:8" ht="15.5" x14ac:dyDescent="0.35">
      <c r="A404" s="41" t="s">
        <v>840</v>
      </c>
      <c r="B404" s="41" t="s">
        <v>259</v>
      </c>
      <c r="C404" s="41" t="s">
        <v>828</v>
      </c>
      <c r="D404" s="41">
        <v>133</v>
      </c>
      <c r="E404" s="41">
        <v>66</v>
      </c>
      <c r="F404" s="41">
        <v>49.62</v>
      </c>
      <c r="G404" s="41" t="s">
        <v>426</v>
      </c>
      <c r="H404" s="42" t="str">
        <f>IF(ISNA(VLOOKUP(Table113[[#This Row],[LSOA21]],LSOA_list!A$2:A$350,1,0)),"No","Yes")</f>
        <v>Yes</v>
      </c>
    </row>
    <row r="405" spans="1:8" ht="15.5" x14ac:dyDescent="0.35">
      <c r="A405" s="41" t="s">
        <v>841</v>
      </c>
      <c r="B405" s="41" t="s">
        <v>259</v>
      </c>
      <c r="C405" s="41" t="s">
        <v>828</v>
      </c>
      <c r="D405" s="41">
        <v>145</v>
      </c>
      <c r="E405" s="41">
        <v>1</v>
      </c>
      <c r="F405" s="41">
        <v>0.69</v>
      </c>
      <c r="G405" s="41" t="s">
        <v>426</v>
      </c>
      <c r="H405" s="42" t="str">
        <f>IF(ISNA(VLOOKUP(Table113[[#This Row],[LSOA21]],LSOA_list!A$2:A$350,1,0)),"No","Yes")</f>
        <v>Yes</v>
      </c>
    </row>
    <row r="406" spans="1:8" ht="15.5" x14ac:dyDescent="0.35">
      <c r="A406" s="41" t="s">
        <v>842</v>
      </c>
      <c r="B406" s="41" t="s">
        <v>285</v>
      </c>
      <c r="C406" s="41" t="s">
        <v>828</v>
      </c>
      <c r="D406" s="41">
        <v>188</v>
      </c>
      <c r="E406" s="41">
        <v>19</v>
      </c>
      <c r="F406" s="41">
        <v>10.11</v>
      </c>
      <c r="G406" s="41" t="s">
        <v>426</v>
      </c>
      <c r="H406" s="42" t="str">
        <f>IF(ISNA(VLOOKUP(Table113[[#This Row],[LSOA21]],LSOA_list!A$2:A$350,1,0)),"No","Yes")</f>
        <v>Yes</v>
      </c>
    </row>
    <row r="407" spans="1:8" ht="15.5" x14ac:dyDescent="0.35">
      <c r="A407" s="41" t="s">
        <v>843</v>
      </c>
      <c r="B407" s="41" t="s">
        <v>285</v>
      </c>
      <c r="C407" s="41" t="s">
        <v>828</v>
      </c>
      <c r="D407" s="41">
        <v>148</v>
      </c>
      <c r="E407" s="41">
        <v>89</v>
      </c>
      <c r="F407" s="41">
        <v>60.14</v>
      </c>
      <c r="G407" s="41" t="s">
        <v>426</v>
      </c>
      <c r="H407" s="42" t="str">
        <f>IF(ISNA(VLOOKUP(Table113[[#This Row],[LSOA21]],LSOA_list!A$2:A$350,1,0)),"No","Yes")</f>
        <v>Yes</v>
      </c>
    </row>
    <row r="408" spans="1:8" ht="15.5" x14ac:dyDescent="0.35">
      <c r="A408" s="41" t="s">
        <v>844</v>
      </c>
      <c r="B408" s="41" t="s">
        <v>285</v>
      </c>
      <c r="C408" s="41" t="s">
        <v>828</v>
      </c>
      <c r="D408" s="41">
        <v>138</v>
      </c>
      <c r="E408" s="41">
        <v>0</v>
      </c>
      <c r="F408" s="41">
        <v>0</v>
      </c>
      <c r="G408" s="41" t="s">
        <v>426</v>
      </c>
      <c r="H408" s="42" t="str">
        <f>IF(ISNA(VLOOKUP(Table113[[#This Row],[LSOA21]],LSOA_list!A$2:A$350,1,0)),"No","Yes")</f>
        <v>Yes</v>
      </c>
    </row>
    <row r="409" spans="1:8" ht="15.5" x14ac:dyDescent="0.35">
      <c r="A409" s="41" t="s">
        <v>845</v>
      </c>
      <c r="B409" s="41" t="s">
        <v>285</v>
      </c>
      <c r="C409" s="41" t="s">
        <v>828</v>
      </c>
      <c r="D409" s="41">
        <v>140</v>
      </c>
      <c r="E409" s="41">
        <v>31</v>
      </c>
      <c r="F409" s="41">
        <v>22.14</v>
      </c>
      <c r="G409" s="41" t="s">
        <v>426</v>
      </c>
      <c r="H409" s="42" t="str">
        <f>IF(ISNA(VLOOKUP(Table113[[#This Row],[LSOA21]],LSOA_list!A$2:A$350,1,0)),"No","Yes")</f>
        <v>Yes</v>
      </c>
    </row>
    <row r="410" spans="1:8" ht="15.5" x14ac:dyDescent="0.35">
      <c r="A410" s="41" t="s">
        <v>846</v>
      </c>
      <c r="B410" s="41" t="s">
        <v>285</v>
      </c>
      <c r="C410" s="41" t="s">
        <v>828</v>
      </c>
      <c r="D410" s="41">
        <v>132</v>
      </c>
      <c r="E410" s="41">
        <v>29</v>
      </c>
      <c r="F410" s="41">
        <v>21.97</v>
      </c>
      <c r="G410" s="41" t="s">
        <v>426</v>
      </c>
      <c r="H410" s="42" t="str">
        <f>IF(ISNA(VLOOKUP(Table113[[#This Row],[LSOA21]],LSOA_list!A$2:A$350,1,0)),"No","Yes")</f>
        <v>Yes</v>
      </c>
    </row>
    <row r="411" spans="1:8" ht="15.5" x14ac:dyDescent="0.35">
      <c r="A411" s="41" t="s">
        <v>847</v>
      </c>
      <c r="B411" s="41" t="s">
        <v>130</v>
      </c>
      <c r="C411" s="41" t="s">
        <v>828</v>
      </c>
      <c r="D411" s="41">
        <v>145</v>
      </c>
      <c r="E411" s="41">
        <v>3</v>
      </c>
      <c r="F411" s="41">
        <v>2.0699999999999998</v>
      </c>
      <c r="G411" s="41" t="s">
        <v>426</v>
      </c>
      <c r="H411" s="42" t="str">
        <f>IF(ISNA(VLOOKUP(Table113[[#This Row],[LSOA21]],LSOA_list!A$2:A$350,1,0)),"No","Yes")</f>
        <v>Yes</v>
      </c>
    </row>
    <row r="412" spans="1:8" ht="15.5" x14ac:dyDescent="0.35">
      <c r="A412" s="41" t="s">
        <v>848</v>
      </c>
      <c r="B412" s="41" t="s">
        <v>130</v>
      </c>
      <c r="C412" s="41" t="s">
        <v>828</v>
      </c>
      <c r="D412" s="41">
        <v>143</v>
      </c>
      <c r="E412" s="41">
        <v>0</v>
      </c>
      <c r="F412" s="41">
        <v>0</v>
      </c>
      <c r="G412" s="41" t="s">
        <v>426</v>
      </c>
      <c r="H412" s="42" t="str">
        <f>IF(ISNA(VLOOKUP(Table113[[#This Row],[LSOA21]],LSOA_list!A$2:A$350,1,0)),"No","Yes")</f>
        <v>Yes</v>
      </c>
    </row>
    <row r="413" spans="1:8" ht="15.5" x14ac:dyDescent="0.35">
      <c r="A413" s="41" t="s">
        <v>849</v>
      </c>
      <c r="B413" s="41" t="s">
        <v>130</v>
      </c>
      <c r="C413" s="41" t="s">
        <v>828</v>
      </c>
      <c r="D413" s="41">
        <v>125</v>
      </c>
      <c r="E413" s="41">
        <v>0</v>
      </c>
      <c r="F413" s="41">
        <v>0</v>
      </c>
      <c r="G413" s="41" t="s">
        <v>426</v>
      </c>
      <c r="H413" s="42" t="str">
        <f>IF(ISNA(VLOOKUP(Table113[[#This Row],[LSOA21]],LSOA_list!A$2:A$350,1,0)),"No","Yes")</f>
        <v>Yes</v>
      </c>
    </row>
    <row r="414" spans="1:8" ht="15.5" x14ac:dyDescent="0.35">
      <c r="A414" s="41" t="s">
        <v>850</v>
      </c>
      <c r="B414" s="41" t="s">
        <v>130</v>
      </c>
      <c r="C414" s="41" t="s">
        <v>828</v>
      </c>
      <c r="D414" s="41">
        <v>112</v>
      </c>
      <c r="E414" s="41">
        <v>0</v>
      </c>
      <c r="F414" s="41">
        <v>0</v>
      </c>
      <c r="G414" s="41" t="s">
        <v>426</v>
      </c>
      <c r="H414" s="42" t="str">
        <f>IF(ISNA(VLOOKUP(Table113[[#This Row],[LSOA21]],LSOA_list!A$2:A$350,1,0)),"No","Yes")</f>
        <v>Yes</v>
      </c>
    </row>
    <row r="415" spans="1:8" ht="15.5" x14ac:dyDescent="0.35">
      <c r="A415" s="41" t="s">
        <v>851</v>
      </c>
      <c r="B415" s="41" t="s">
        <v>130</v>
      </c>
      <c r="C415" s="41" t="s">
        <v>828</v>
      </c>
      <c r="D415" s="41">
        <v>132</v>
      </c>
      <c r="E415" s="41">
        <v>0</v>
      </c>
      <c r="F415" s="41">
        <v>0</v>
      </c>
      <c r="G415" s="41" t="s">
        <v>426</v>
      </c>
      <c r="H415" s="42" t="str">
        <f>IF(ISNA(VLOOKUP(Table113[[#This Row],[LSOA21]],LSOA_list!A$2:A$350,1,0)),"No","Yes")</f>
        <v>Yes</v>
      </c>
    </row>
    <row r="416" spans="1:8" ht="15.5" x14ac:dyDescent="0.35">
      <c r="A416" s="41" t="s">
        <v>852</v>
      </c>
      <c r="B416" s="41" t="s">
        <v>303</v>
      </c>
      <c r="C416" s="41" t="s">
        <v>853</v>
      </c>
      <c r="D416" s="41">
        <v>154</v>
      </c>
      <c r="E416" s="41">
        <v>4</v>
      </c>
      <c r="F416" s="41">
        <v>2.6</v>
      </c>
      <c r="G416" s="41" t="s">
        <v>426</v>
      </c>
      <c r="H416" s="42" t="str">
        <f>IF(ISNA(VLOOKUP(Table113[[#This Row],[LSOA21]],LSOA_list!A$2:A$350,1,0)),"No","Yes")</f>
        <v>Yes</v>
      </c>
    </row>
    <row r="417" spans="1:8" ht="15.5" x14ac:dyDescent="0.35">
      <c r="A417" s="41" t="s">
        <v>854</v>
      </c>
      <c r="B417" s="41" t="s">
        <v>303</v>
      </c>
      <c r="C417" s="41" t="s">
        <v>853</v>
      </c>
      <c r="D417" s="41">
        <v>123</v>
      </c>
      <c r="E417" s="41">
        <v>20</v>
      </c>
      <c r="F417" s="41">
        <v>16.260000000000002</v>
      </c>
      <c r="G417" s="41" t="s">
        <v>426</v>
      </c>
      <c r="H417" s="42" t="str">
        <f>IF(ISNA(VLOOKUP(Table113[[#This Row],[LSOA21]],LSOA_list!A$2:A$350,1,0)),"No","Yes")</f>
        <v>Yes</v>
      </c>
    </row>
    <row r="418" spans="1:8" ht="15.5" x14ac:dyDescent="0.35">
      <c r="A418" s="41" t="s">
        <v>855</v>
      </c>
      <c r="B418" s="41" t="s">
        <v>303</v>
      </c>
      <c r="C418" s="41" t="s">
        <v>853</v>
      </c>
      <c r="D418" s="41">
        <v>131</v>
      </c>
      <c r="E418" s="41">
        <v>59</v>
      </c>
      <c r="F418" s="41">
        <v>45.04</v>
      </c>
      <c r="G418" s="41" t="s">
        <v>426</v>
      </c>
      <c r="H418" s="42" t="str">
        <f>IF(ISNA(VLOOKUP(Table113[[#This Row],[LSOA21]],LSOA_list!A$2:A$350,1,0)),"No","Yes")</f>
        <v>Yes</v>
      </c>
    </row>
    <row r="419" spans="1:8" ht="15.5" x14ac:dyDescent="0.35">
      <c r="A419" s="41" t="s">
        <v>856</v>
      </c>
      <c r="B419" s="41" t="s">
        <v>303</v>
      </c>
      <c r="C419" s="41" t="s">
        <v>853</v>
      </c>
      <c r="D419" s="41">
        <v>185</v>
      </c>
      <c r="E419" s="41">
        <v>88</v>
      </c>
      <c r="F419" s="41">
        <v>47.57</v>
      </c>
      <c r="G419" s="41" t="s">
        <v>426</v>
      </c>
      <c r="H419" s="42" t="str">
        <f>IF(ISNA(VLOOKUP(Table113[[#This Row],[LSOA21]],LSOA_list!A$2:A$350,1,0)),"No","Yes")</f>
        <v>Yes</v>
      </c>
    </row>
    <row r="420" spans="1:8" ht="15.5" x14ac:dyDescent="0.35">
      <c r="A420" s="41" t="s">
        <v>857</v>
      </c>
      <c r="B420" s="41" t="s">
        <v>303</v>
      </c>
      <c r="C420" s="41" t="s">
        <v>853</v>
      </c>
      <c r="D420" s="41">
        <v>147</v>
      </c>
      <c r="E420" s="41">
        <v>39</v>
      </c>
      <c r="F420" s="41">
        <v>26.53</v>
      </c>
      <c r="G420" s="41" t="s">
        <v>426</v>
      </c>
      <c r="H420" s="42" t="str">
        <f>IF(ISNA(VLOOKUP(Table113[[#This Row],[LSOA21]],LSOA_list!A$2:A$350,1,0)),"No","Yes")</f>
        <v>Yes</v>
      </c>
    </row>
    <row r="421" spans="1:8" ht="15.5" x14ac:dyDescent="0.35">
      <c r="A421" s="41" t="s">
        <v>858</v>
      </c>
      <c r="B421" s="41" t="s">
        <v>395</v>
      </c>
      <c r="C421" s="41" t="s">
        <v>853</v>
      </c>
      <c r="D421" s="41">
        <v>139</v>
      </c>
      <c r="E421" s="41">
        <v>136</v>
      </c>
      <c r="F421" s="41">
        <v>97.84</v>
      </c>
      <c r="G421" s="41" t="s">
        <v>426</v>
      </c>
      <c r="H421" s="42" t="str">
        <f>IF(ISNA(VLOOKUP(Table113[[#This Row],[LSOA21]],LSOA_list!A$2:A$350,1,0)),"No","Yes")</f>
        <v>Yes</v>
      </c>
    </row>
    <row r="422" spans="1:8" ht="15.5" x14ac:dyDescent="0.35">
      <c r="A422" s="41" t="s">
        <v>859</v>
      </c>
      <c r="B422" s="41" t="s">
        <v>395</v>
      </c>
      <c r="C422" s="41" t="s">
        <v>853</v>
      </c>
      <c r="D422" s="41">
        <v>146</v>
      </c>
      <c r="E422" s="41">
        <v>80</v>
      </c>
      <c r="F422" s="41">
        <v>54.79</v>
      </c>
      <c r="G422" s="41" t="s">
        <v>426</v>
      </c>
      <c r="H422" s="42" t="str">
        <f>IF(ISNA(VLOOKUP(Table113[[#This Row],[LSOA21]],LSOA_list!A$2:A$350,1,0)),"No","Yes")</f>
        <v>Yes</v>
      </c>
    </row>
    <row r="423" spans="1:8" ht="15.5" x14ac:dyDescent="0.35">
      <c r="A423" s="41" t="s">
        <v>860</v>
      </c>
      <c r="B423" s="41" t="s">
        <v>395</v>
      </c>
      <c r="C423" s="41" t="s">
        <v>853</v>
      </c>
      <c r="D423" s="41">
        <v>138</v>
      </c>
      <c r="E423" s="41">
        <v>134</v>
      </c>
      <c r="F423" s="41">
        <v>97.1</v>
      </c>
      <c r="G423" s="41" t="s">
        <v>426</v>
      </c>
      <c r="H423" s="42" t="str">
        <f>IF(ISNA(VLOOKUP(Table113[[#This Row],[LSOA21]],LSOA_list!A$2:A$350,1,0)),"No","Yes")</f>
        <v>Yes</v>
      </c>
    </row>
    <row r="424" spans="1:8" ht="15.5" x14ac:dyDescent="0.35">
      <c r="A424" s="41" t="s">
        <v>861</v>
      </c>
      <c r="B424" s="41" t="s">
        <v>395</v>
      </c>
      <c r="C424" s="41" t="s">
        <v>853</v>
      </c>
      <c r="D424" s="41">
        <v>124</v>
      </c>
      <c r="E424" s="41">
        <v>121</v>
      </c>
      <c r="F424" s="41">
        <v>97.58</v>
      </c>
      <c r="G424" s="41" t="s">
        <v>426</v>
      </c>
      <c r="H424" s="42" t="str">
        <f>IF(ISNA(VLOOKUP(Table113[[#This Row],[LSOA21]],LSOA_list!A$2:A$350,1,0)),"No","Yes")</f>
        <v>Yes</v>
      </c>
    </row>
    <row r="425" spans="1:8" ht="15.5" x14ac:dyDescent="0.35">
      <c r="A425" s="41" t="s">
        <v>862</v>
      </c>
      <c r="B425" s="41" t="s">
        <v>395</v>
      </c>
      <c r="C425" s="41" t="s">
        <v>853</v>
      </c>
      <c r="D425" s="41">
        <v>135</v>
      </c>
      <c r="E425" s="41">
        <v>10</v>
      </c>
      <c r="F425" s="41">
        <v>7.41</v>
      </c>
      <c r="G425" s="41" t="s">
        <v>426</v>
      </c>
      <c r="H425" s="42" t="str">
        <f>IF(ISNA(VLOOKUP(Table113[[#This Row],[LSOA21]],LSOA_list!A$2:A$350,1,0)),"No","Yes")</f>
        <v>Yes</v>
      </c>
    </row>
    <row r="426" spans="1:8" ht="15.5" x14ac:dyDescent="0.35">
      <c r="A426" s="41" t="s">
        <v>863</v>
      </c>
      <c r="B426" s="41" t="s">
        <v>269</v>
      </c>
      <c r="C426" s="41" t="s">
        <v>853</v>
      </c>
      <c r="D426" s="41">
        <v>187</v>
      </c>
      <c r="E426" s="41">
        <v>77</v>
      </c>
      <c r="F426" s="41">
        <v>41.18</v>
      </c>
      <c r="G426" s="41" t="s">
        <v>426</v>
      </c>
      <c r="H426" s="42" t="str">
        <f>IF(ISNA(VLOOKUP(Table113[[#This Row],[LSOA21]],LSOA_list!A$2:A$350,1,0)),"No","Yes")</f>
        <v>Yes</v>
      </c>
    </row>
    <row r="427" spans="1:8" ht="15.5" x14ac:dyDescent="0.35">
      <c r="A427" s="41" t="s">
        <v>864</v>
      </c>
      <c r="B427" s="41" t="s">
        <v>269</v>
      </c>
      <c r="C427" s="41" t="s">
        <v>853</v>
      </c>
      <c r="D427" s="41">
        <v>120</v>
      </c>
      <c r="E427" s="41">
        <v>0</v>
      </c>
      <c r="F427" s="41">
        <v>0</v>
      </c>
      <c r="G427" s="41" t="s">
        <v>426</v>
      </c>
      <c r="H427" s="42" t="str">
        <f>IF(ISNA(VLOOKUP(Table113[[#This Row],[LSOA21]],LSOA_list!A$2:A$350,1,0)),"No","Yes")</f>
        <v>Yes</v>
      </c>
    </row>
    <row r="428" spans="1:8" ht="15.5" x14ac:dyDescent="0.35">
      <c r="A428" s="41" t="s">
        <v>865</v>
      </c>
      <c r="B428" s="41" t="s">
        <v>269</v>
      </c>
      <c r="C428" s="41" t="s">
        <v>853</v>
      </c>
      <c r="D428" s="41">
        <v>120</v>
      </c>
      <c r="E428" s="41">
        <v>54</v>
      </c>
      <c r="F428" s="41">
        <v>45</v>
      </c>
      <c r="G428" s="41" t="s">
        <v>426</v>
      </c>
      <c r="H428" s="42" t="str">
        <f>IF(ISNA(VLOOKUP(Table113[[#This Row],[LSOA21]],LSOA_list!A$2:A$350,1,0)),"No","Yes")</f>
        <v>Yes</v>
      </c>
    </row>
    <row r="429" spans="1:8" ht="15.5" x14ac:dyDescent="0.35">
      <c r="A429" s="41" t="s">
        <v>866</v>
      </c>
      <c r="B429" s="41" t="s">
        <v>269</v>
      </c>
      <c r="C429" s="41" t="s">
        <v>853</v>
      </c>
      <c r="D429" s="41">
        <v>153</v>
      </c>
      <c r="E429" s="41">
        <v>0</v>
      </c>
      <c r="F429" s="41">
        <v>0</v>
      </c>
      <c r="G429" s="41" t="s">
        <v>426</v>
      </c>
      <c r="H429" s="42" t="str">
        <f>IF(ISNA(VLOOKUP(Table113[[#This Row],[LSOA21]],LSOA_list!A$2:A$350,1,0)),"No","Yes")</f>
        <v>Yes</v>
      </c>
    </row>
    <row r="430" spans="1:8" ht="15.5" x14ac:dyDescent="0.35">
      <c r="A430" s="41" t="s">
        <v>867</v>
      </c>
      <c r="B430" s="41" t="s">
        <v>269</v>
      </c>
      <c r="C430" s="41" t="s">
        <v>853</v>
      </c>
      <c r="D430" s="41">
        <v>143</v>
      </c>
      <c r="E430" s="41">
        <v>0</v>
      </c>
      <c r="F430" s="41">
        <v>0</v>
      </c>
      <c r="G430" s="41" t="s">
        <v>426</v>
      </c>
      <c r="H430" s="42" t="str">
        <f>IF(ISNA(VLOOKUP(Table113[[#This Row],[LSOA21]],LSOA_list!A$2:A$350,1,0)),"No","Yes")</f>
        <v>Yes</v>
      </c>
    </row>
    <row r="431" spans="1:8" ht="15.5" x14ac:dyDescent="0.35">
      <c r="A431" s="41" t="s">
        <v>868</v>
      </c>
      <c r="B431" s="41" t="s">
        <v>377</v>
      </c>
      <c r="C431" s="41" t="s">
        <v>853</v>
      </c>
      <c r="D431" s="41">
        <v>118</v>
      </c>
      <c r="E431" s="41">
        <v>92</v>
      </c>
      <c r="F431" s="41">
        <v>77.97</v>
      </c>
      <c r="G431" s="41" t="s">
        <v>426</v>
      </c>
      <c r="H431" s="42" t="str">
        <f>IF(ISNA(VLOOKUP(Table113[[#This Row],[LSOA21]],LSOA_list!A$2:A$350,1,0)),"No","Yes")</f>
        <v>Yes</v>
      </c>
    </row>
    <row r="432" spans="1:8" ht="15.5" x14ac:dyDescent="0.35">
      <c r="A432" s="41" t="s">
        <v>869</v>
      </c>
      <c r="B432" s="41" t="s">
        <v>377</v>
      </c>
      <c r="C432" s="41" t="s">
        <v>853</v>
      </c>
      <c r="D432" s="41">
        <v>147</v>
      </c>
      <c r="E432" s="41">
        <v>118</v>
      </c>
      <c r="F432" s="41">
        <v>80.27</v>
      </c>
      <c r="G432" s="41" t="s">
        <v>426</v>
      </c>
      <c r="H432" s="42" t="str">
        <f>IF(ISNA(VLOOKUP(Table113[[#This Row],[LSOA21]],LSOA_list!A$2:A$350,1,0)),"No","Yes")</f>
        <v>Yes</v>
      </c>
    </row>
    <row r="433" spans="1:8" ht="15.5" x14ac:dyDescent="0.35">
      <c r="A433" s="41" t="s">
        <v>870</v>
      </c>
      <c r="B433" s="41" t="s">
        <v>377</v>
      </c>
      <c r="C433" s="41" t="s">
        <v>853</v>
      </c>
      <c r="D433" s="41">
        <v>123</v>
      </c>
      <c r="E433" s="41">
        <v>61</v>
      </c>
      <c r="F433" s="41">
        <v>49.59</v>
      </c>
      <c r="G433" s="41" t="s">
        <v>426</v>
      </c>
      <c r="H433" s="42" t="str">
        <f>IF(ISNA(VLOOKUP(Table113[[#This Row],[LSOA21]],LSOA_list!A$2:A$350,1,0)),"No","Yes")</f>
        <v>Yes</v>
      </c>
    </row>
    <row r="434" spans="1:8" ht="15.5" x14ac:dyDescent="0.35">
      <c r="A434" s="41" t="s">
        <v>871</v>
      </c>
      <c r="B434" s="41" t="s">
        <v>377</v>
      </c>
      <c r="C434" s="41" t="s">
        <v>853</v>
      </c>
      <c r="D434" s="41">
        <v>134</v>
      </c>
      <c r="E434" s="41">
        <v>9</v>
      </c>
      <c r="F434" s="41">
        <v>6.72</v>
      </c>
      <c r="G434" s="41" t="s">
        <v>426</v>
      </c>
      <c r="H434" s="42" t="str">
        <f>IF(ISNA(VLOOKUP(Table113[[#This Row],[LSOA21]],LSOA_list!A$2:A$350,1,0)),"No","Yes")</f>
        <v>Yes</v>
      </c>
    </row>
    <row r="435" spans="1:8" ht="15.5" x14ac:dyDescent="0.35">
      <c r="A435" s="41" t="s">
        <v>872</v>
      </c>
      <c r="B435" s="41" t="s">
        <v>377</v>
      </c>
      <c r="C435" s="41" t="s">
        <v>853</v>
      </c>
      <c r="D435" s="41">
        <v>143</v>
      </c>
      <c r="E435" s="41">
        <v>106</v>
      </c>
      <c r="F435" s="41">
        <v>74.13</v>
      </c>
      <c r="G435" s="41" t="s">
        <v>426</v>
      </c>
      <c r="H435" s="42" t="str">
        <f>IF(ISNA(VLOOKUP(Table113[[#This Row],[LSOA21]],LSOA_list!A$2:A$350,1,0)),"No","Yes")</f>
        <v>Yes</v>
      </c>
    </row>
    <row r="436" spans="1:8" ht="15.5" x14ac:dyDescent="0.35">
      <c r="A436" s="41" t="s">
        <v>873</v>
      </c>
      <c r="B436" s="41" t="s">
        <v>371</v>
      </c>
      <c r="C436" s="41" t="s">
        <v>853</v>
      </c>
      <c r="D436" s="41">
        <v>133</v>
      </c>
      <c r="E436" s="41">
        <v>1</v>
      </c>
      <c r="F436" s="41">
        <v>0.75</v>
      </c>
      <c r="G436" s="41" t="s">
        <v>426</v>
      </c>
      <c r="H436" s="42" t="str">
        <f>IF(ISNA(VLOOKUP(Table113[[#This Row],[LSOA21]],LSOA_list!A$2:A$350,1,0)),"No","Yes")</f>
        <v>Yes</v>
      </c>
    </row>
    <row r="437" spans="1:8" ht="15.5" x14ac:dyDescent="0.35">
      <c r="A437" s="41" t="s">
        <v>874</v>
      </c>
      <c r="B437" s="41" t="s">
        <v>371</v>
      </c>
      <c r="C437" s="41" t="s">
        <v>853</v>
      </c>
      <c r="D437" s="41">
        <v>126</v>
      </c>
      <c r="E437" s="41">
        <v>57</v>
      </c>
      <c r="F437" s="41">
        <v>45.24</v>
      </c>
      <c r="G437" s="41" t="s">
        <v>426</v>
      </c>
      <c r="H437" s="42" t="str">
        <f>IF(ISNA(VLOOKUP(Table113[[#This Row],[LSOA21]],LSOA_list!A$2:A$350,1,0)),"No","Yes")</f>
        <v>Yes</v>
      </c>
    </row>
    <row r="438" spans="1:8" ht="15.5" x14ac:dyDescent="0.35">
      <c r="A438" s="41" t="s">
        <v>875</v>
      </c>
      <c r="B438" s="41" t="s">
        <v>371</v>
      </c>
      <c r="C438" s="41" t="s">
        <v>853</v>
      </c>
      <c r="D438" s="41">
        <v>132</v>
      </c>
      <c r="E438" s="41">
        <v>40</v>
      </c>
      <c r="F438" s="41">
        <v>30.3</v>
      </c>
      <c r="G438" s="41" t="s">
        <v>426</v>
      </c>
      <c r="H438" s="42" t="str">
        <f>IF(ISNA(VLOOKUP(Table113[[#This Row],[LSOA21]],LSOA_list!A$2:A$350,1,0)),"No","Yes")</f>
        <v>Yes</v>
      </c>
    </row>
    <row r="439" spans="1:8" ht="15.5" x14ac:dyDescent="0.35">
      <c r="A439" s="41" t="s">
        <v>876</v>
      </c>
      <c r="B439" s="41" t="s">
        <v>371</v>
      </c>
      <c r="C439" s="41" t="s">
        <v>853</v>
      </c>
      <c r="D439" s="41">
        <v>128</v>
      </c>
      <c r="E439" s="41">
        <v>123</v>
      </c>
      <c r="F439" s="41">
        <v>96.09</v>
      </c>
      <c r="G439" s="41" t="s">
        <v>426</v>
      </c>
      <c r="H439" s="42" t="str">
        <f>IF(ISNA(VLOOKUP(Table113[[#This Row],[LSOA21]],LSOA_list!A$2:A$350,1,0)),"No","Yes")</f>
        <v>Yes</v>
      </c>
    </row>
    <row r="440" spans="1:8" ht="15.5" x14ac:dyDescent="0.35">
      <c r="A440" s="41" t="s">
        <v>877</v>
      </c>
      <c r="B440" s="41" t="s">
        <v>371</v>
      </c>
      <c r="C440" s="41" t="s">
        <v>853</v>
      </c>
      <c r="D440" s="41">
        <v>137</v>
      </c>
      <c r="E440" s="41">
        <v>137</v>
      </c>
      <c r="F440" s="41">
        <v>100</v>
      </c>
      <c r="G440" s="41" t="s">
        <v>426</v>
      </c>
      <c r="H440" s="42" t="str">
        <f>IF(ISNA(VLOOKUP(Table113[[#This Row],[LSOA21]],LSOA_list!A$2:A$350,1,0)),"No","Yes")</f>
        <v>Yes</v>
      </c>
    </row>
    <row r="441" spans="1:8" ht="15.5" x14ac:dyDescent="0.35">
      <c r="A441" s="41" t="s">
        <v>878</v>
      </c>
      <c r="B441" s="41" t="s">
        <v>309</v>
      </c>
      <c r="C441" s="41" t="s">
        <v>879</v>
      </c>
      <c r="D441" s="41">
        <v>125</v>
      </c>
      <c r="E441" s="41">
        <v>21</v>
      </c>
      <c r="F441" s="41">
        <v>16.8</v>
      </c>
      <c r="G441" s="41" t="s">
        <v>426</v>
      </c>
      <c r="H441" s="42" t="str">
        <f>IF(ISNA(VLOOKUP(Table113[[#This Row],[LSOA21]],LSOA_list!A$2:A$350,1,0)),"No","Yes")</f>
        <v>Yes</v>
      </c>
    </row>
    <row r="442" spans="1:8" ht="15.5" x14ac:dyDescent="0.35">
      <c r="A442" s="41" t="s">
        <v>880</v>
      </c>
      <c r="B442" s="41" t="s">
        <v>309</v>
      </c>
      <c r="C442" s="41" t="s">
        <v>879</v>
      </c>
      <c r="D442" s="41">
        <v>112</v>
      </c>
      <c r="E442" s="41">
        <v>0</v>
      </c>
      <c r="F442" s="41">
        <v>0</v>
      </c>
      <c r="G442" s="41" t="s">
        <v>426</v>
      </c>
      <c r="H442" s="42" t="str">
        <f>IF(ISNA(VLOOKUP(Table113[[#This Row],[LSOA21]],LSOA_list!A$2:A$350,1,0)),"No","Yes")</f>
        <v>Yes</v>
      </c>
    </row>
    <row r="443" spans="1:8" ht="15.5" x14ac:dyDescent="0.35">
      <c r="A443" s="41" t="s">
        <v>881</v>
      </c>
      <c r="B443" s="41" t="s">
        <v>309</v>
      </c>
      <c r="C443" s="41" t="s">
        <v>879</v>
      </c>
      <c r="D443" s="41">
        <v>132</v>
      </c>
      <c r="E443" s="41">
        <v>129</v>
      </c>
      <c r="F443" s="41">
        <v>97.73</v>
      </c>
      <c r="G443" s="41" t="s">
        <v>426</v>
      </c>
      <c r="H443" s="42" t="str">
        <f>IF(ISNA(VLOOKUP(Table113[[#This Row],[LSOA21]],LSOA_list!A$2:A$350,1,0)),"No","Yes")</f>
        <v>Yes</v>
      </c>
    </row>
    <row r="444" spans="1:8" ht="15.5" x14ac:dyDescent="0.35">
      <c r="A444" s="41" t="s">
        <v>882</v>
      </c>
      <c r="B444" s="41" t="s">
        <v>309</v>
      </c>
      <c r="C444" s="41" t="s">
        <v>879</v>
      </c>
      <c r="D444" s="41">
        <v>246</v>
      </c>
      <c r="E444" s="41">
        <v>0</v>
      </c>
      <c r="F444" s="41">
        <v>0</v>
      </c>
      <c r="G444" s="41" t="s">
        <v>426</v>
      </c>
      <c r="H444" s="42" t="str">
        <f>IF(ISNA(VLOOKUP(Table113[[#This Row],[LSOA21]],LSOA_list!A$2:A$350,1,0)),"No","Yes")</f>
        <v>Yes</v>
      </c>
    </row>
    <row r="445" spans="1:8" ht="15.5" x14ac:dyDescent="0.35">
      <c r="A445" s="41" t="s">
        <v>883</v>
      </c>
      <c r="B445" s="41" t="s">
        <v>309</v>
      </c>
      <c r="C445" s="41" t="s">
        <v>879</v>
      </c>
      <c r="D445" s="41">
        <v>135</v>
      </c>
      <c r="E445" s="41">
        <v>79</v>
      </c>
      <c r="F445" s="41">
        <v>58.52</v>
      </c>
      <c r="G445" s="41" t="s">
        <v>426</v>
      </c>
      <c r="H445" s="42" t="str">
        <f>IF(ISNA(VLOOKUP(Table113[[#This Row],[LSOA21]],LSOA_list!A$2:A$350,1,0)),"No","Yes")</f>
        <v>Yes</v>
      </c>
    </row>
    <row r="446" spans="1:8" ht="15.5" x14ac:dyDescent="0.35">
      <c r="A446" s="41" t="s">
        <v>884</v>
      </c>
      <c r="B446" s="41" t="s">
        <v>140</v>
      </c>
      <c r="C446" s="41" t="s">
        <v>879</v>
      </c>
      <c r="D446" s="41">
        <v>129</v>
      </c>
      <c r="E446" s="41">
        <v>0</v>
      </c>
      <c r="F446" s="41">
        <v>0</v>
      </c>
      <c r="G446" s="41" t="s">
        <v>426</v>
      </c>
      <c r="H446" s="42" t="str">
        <f>IF(ISNA(VLOOKUP(Table113[[#This Row],[LSOA21]],LSOA_list!A$2:A$350,1,0)),"No","Yes")</f>
        <v>Yes</v>
      </c>
    </row>
    <row r="447" spans="1:8" ht="15.5" x14ac:dyDescent="0.35">
      <c r="A447" s="41" t="s">
        <v>885</v>
      </c>
      <c r="B447" s="41" t="s">
        <v>140</v>
      </c>
      <c r="C447" s="41" t="s">
        <v>879</v>
      </c>
      <c r="D447" s="41">
        <v>118</v>
      </c>
      <c r="E447" s="41">
        <v>8</v>
      </c>
      <c r="F447" s="41">
        <v>6.78</v>
      </c>
      <c r="G447" s="41" t="s">
        <v>426</v>
      </c>
      <c r="H447" s="42" t="str">
        <f>IF(ISNA(VLOOKUP(Table113[[#This Row],[LSOA21]],LSOA_list!A$2:A$350,1,0)),"No","Yes")</f>
        <v>Yes</v>
      </c>
    </row>
    <row r="448" spans="1:8" ht="15.5" x14ac:dyDescent="0.35">
      <c r="A448" s="41" t="s">
        <v>886</v>
      </c>
      <c r="B448" s="41" t="s">
        <v>140</v>
      </c>
      <c r="C448" s="41" t="s">
        <v>879</v>
      </c>
      <c r="D448" s="41">
        <v>106</v>
      </c>
      <c r="E448" s="41">
        <v>0</v>
      </c>
      <c r="F448" s="41">
        <v>0</v>
      </c>
      <c r="G448" s="41" t="s">
        <v>426</v>
      </c>
      <c r="H448" s="42" t="str">
        <f>IF(ISNA(VLOOKUP(Table113[[#This Row],[LSOA21]],LSOA_list!A$2:A$350,1,0)),"No","Yes")</f>
        <v>Yes</v>
      </c>
    </row>
    <row r="449" spans="1:8" ht="15.5" x14ac:dyDescent="0.35">
      <c r="A449" s="41" t="s">
        <v>887</v>
      </c>
      <c r="B449" s="41" t="s">
        <v>140</v>
      </c>
      <c r="C449" s="41" t="s">
        <v>879</v>
      </c>
      <c r="D449" s="41">
        <v>134</v>
      </c>
      <c r="E449" s="41">
        <v>0</v>
      </c>
      <c r="F449" s="41">
        <v>0</v>
      </c>
      <c r="G449" s="41" t="s">
        <v>426</v>
      </c>
      <c r="H449" s="42" t="str">
        <f>IF(ISNA(VLOOKUP(Table113[[#This Row],[LSOA21]],LSOA_list!A$2:A$350,1,0)),"No","Yes")</f>
        <v>Yes</v>
      </c>
    </row>
    <row r="450" spans="1:8" ht="15.5" x14ac:dyDescent="0.35">
      <c r="A450" s="41" t="s">
        <v>888</v>
      </c>
      <c r="B450" s="41" t="s">
        <v>140</v>
      </c>
      <c r="C450" s="41" t="s">
        <v>879</v>
      </c>
      <c r="D450" s="41">
        <v>130</v>
      </c>
      <c r="E450" s="41">
        <v>0</v>
      </c>
      <c r="F450" s="41">
        <v>0</v>
      </c>
      <c r="G450" s="41" t="s">
        <v>426</v>
      </c>
      <c r="H450" s="42" t="str">
        <f>IF(ISNA(VLOOKUP(Table113[[#This Row],[LSOA21]],LSOA_list!A$2:A$350,1,0)),"No","Yes")</f>
        <v>Yes</v>
      </c>
    </row>
    <row r="451" spans="1:8" ht="15.5" x14ac:dyDescent="0.35">
      <c r="A451" s="41" t="s">
        <v>889</v>
      </c>
      <c r="B451" s="41" t="s">
        <v>169</v>
      </c>
      <c r="C451" s="41" t="s">
        <v>879</v>
      </c>
      <c r="D451" s="41">
        <v>126</v>
      </c>
      <c r="E451" s="41">
        <v>0</v>
      </c>
      <c r="F451" s="41">
        <v>0</v>
      </c>
      <c r="G451" s="41" t="s">
        <v>426</v>
      </c>
      <c r="H451" s="42" t="str">
        <f>IF(ISNA(VLOOKUP(Table113[[#This Row],[LSOA21]],LSOA_list!A$2:A$350,1,0)),"No","Yes")</f>
        <v>Yes</v>
      </c>
    </row>
    <row r="452" spans="1:8" ht="15.5" x14ac:dyDescent="0.35">
      <c r="A452" s="41" t="s">
        <v>890</v>
      </c>
      <c r="B452" s="41" t="s">
        <v>169</v>
      </c>
      <c r="C452" s="41" t="s">
        <v>879</v>
      </c>
      <c r="D452" s="41">
        <v>129</v>
      </c>
      <c r="E452" s="41">
        <v>0</v>
      </c>
      <c r="F452" s="41">
        <v>0</v>
      </c>
      <c r="G452" s="41" t="s">
        <v>426</v>
      </c>
      <c r="H452" s="42" t="str">
        <f>IF(ISNA(VLOOKUP(Table113[[#This Row],[LSOA21]],LSOA_list!A$2:A$350,1,0)),"No","Yes")</f>
        <v>Yes</v>
      </c>
    </row>
    <row r="453" spans="1:8" ht="15.5" x14ac:dyDescent="0.35">
      <c r="A453" s="41" t="s">
        <v>891</v>
      </c>
      <c r="B453" s="41" t="s">
        <v>169</v>
      </c>
      <c r="C453" s="41" t="s">
        <v>879</v>
      </c>
      <c r="D453" s="41">
        <v>165</v>
      </c>
      <c r="E453" s="41">
        <v>0</v>
      </c>
      <c r="F453" s="41">
        <v>0</v>
      </c>
      <c r="G453" s="41" t="s">
        <v>426</v>
      </c>
      <c r="H453" s="42" t="str">
        <f>IF(ISNA(VLOOKUP(Table113[[#This Row],[LSOA21]],LSOA_list!A$2:A$350,1,0)),"No","Yes")</f>
        <v>Yes</v>
      </c>
    </row>
    <row r="454" spans="1:8" ht="15.5" x14ac:dyDescent="0.35">
      <c r="A454" s="41" t="s">
        <v>892</v>
      </c>
      <c r="B454" s="41" t="s">
        <v>169</v>
      </c>
      <c r="C454" s="41" t="s">
        <v>879</v>
      </c>
      <c r="D454" s="41">
        <v>118</v>
      </c>
      <c r="E454" s="41">
        <v>0</v>
      </c>
      <c r="F454" s="41">
        <v>0</v>
      </c>
      <c r="G454" s="41" t="s">
        <v>426</v>
      </c>
      <c r="H454" s="42" t="str">
        <f>IF(ISNA(VLOOKUP(Table113[[#This Row],[LSOA21]],LSOA_list!A$2:A$350,1,0)),"No","Yes")</f>
        <v>Yes</v>
      </c>
    </row>
    <row r="455" spans="1:8" ht="15.5" x14ac:dyDescent="0.35">
      <c r="A455" s="41" t="s">
        <v>893</v>
      </c>
      <c r="B455" s="41" t="s">
        <v>169</v>
      </c>
      <c r="C455" s="41" t="s">
        <v>879</v>
      </c>
      <c r="D455" s="41">
        <v>112</v>
      </c>
      <c r="E455" s="41">
        <v>0</v>
      </c>
      <c r="F455" s="41">
        <v>0</v>
      </c>
      <c r="G455" s="41" t="s">
        <v>426</v>
      </c>
      <c r="H455" s="42" t="str">
        <f>IF(ISNA(VLOOKUP(Table113[[#This Row],[LSOA21]],LSOA_list!A$2:A$350,1,0)),"No","Yes")</f>
        <v>Yes</v>
      </c>
    </row>
    <row r="456" spans="1:8" ht="15.5" x14ac:dyDescent="0.35">
      <c r="A456" s="41" t="s">
        <v>894</v>
      </c>
      <c r="B456" s="41" t="s">
        <v>169</v>
      </c>
      <c r="C456" s="41" t="s">
        <v>879</v>
      </c>
      <c r="D456" s="41">
        <v>111</v>
      </c>
      <c r="E456" s="41">
        <v>26</v>
      </c>
      <c r="F456" s="41">
        <v>23.42</v>
      </c>
      <c r="G456" s="41" t="s">
        <v>426</v>
      </c>
      <c r="H456" s="42" t="str">
        <f>IF(ISNA(VLOOKUP(Table113[[#This Row],[LSOA21]],LSOA_list!A$2:A$350,1,0)),"No","Yes")</f>
        <v>Yes</v>
      </c>
    </row>
    <row r="457" spans="1:8" ht="15.5" x14ac:dyDescent="0.35">
      <c r="A457" s="41" t="s">
        <v>895</v>
      </c>
      <c r="B457" s="41" t="s">
        <v>293</v>
      </c>
      <c r="C457" s="41" t="s">
        <v>879</v>
      </c>
      <c r="D457" s="41">
        <v>138</v>
      </c>
      <c r="E457" s="41">
        <v>88</v>
      </c>
      <c r="F457" s="41">
        <v>63.77</v>
      </c>
      <c r="G457" s="41" t="s">
        <v>426</v>
      </c>
      <c r="H457" s="42" t="str">
        <f>IF(ISNA(VLOOKUP(Table113[[#This Row],[LSOA21]],LSOA_list!A$2:A$350,1,0)),"No","Yes")</f>
        <v>Yes</v>
      </c>
    </row>
    <row r="458" spans="1:8" ht="15.5" x14ac:dyDescent="0.35">
      <c r="A458" s="41" t="s">
        <v>896</v>
      </c>
      <c r="B458" s="41" t="s">
        <v>293</v>
      </c>
      <c r="C458" s="41" t="s">
        <v>879</v>
      </c>
      <c r="D458" s="41">
        <v>124</v>
      </c>
      <c r="E458" s="41">
        <v>0</v>
      </c>
      <c r="F458" s="41">
        <v>0</v>
      </c>
      <c r="G458" s="41" t="s">
        <v>426</v>
      </c>
      <c r="H458" s="42" t="str">
        <f>IF(ISNA(VLOOKUP(Table113[[#This Row],[LSOA21]],LSOA_list!A$2:A$350,1,0)),"No","Yes")</f>
        <v>Yes</v>
      </c>
    </row>
    <row r="459" spans="1:8" ht="15.5" x14ac:dyDescent="0.35">
      <c r="A459" s="41" t="s">
        <v>897</v>
      </c>
      <c r="B459" s="41" t="s">
        <v>293</v>
      </c>
      <c r="C459" s="41" t="s">
        <v>879</v>
      </c>
      <c r="D459" s="41">
        <v>152</v>
      </c>
      <c r="E459" s="41">
        <v>1</v>
      </c>
      <c r="F459" s="41">
        <v>0.66</v>
      </c>
      <c r="G459" s="41" t="s">
        <v>426</v>
      </c>
      <c r="H459" s="42" t="str">
        <f>IF(ISNA(VLOOKUP(Table113[[#This Row],[LSOA21]],LSOA_list!A$2:A$350,1,0)),"No","Yes")</f>
        <v>Yes</v>
      </c>
    </row>
    <row r="460" spans="1:8" ht="15.5" x14ac:dyDescent="0.35">
      <c r="A460" s="41" t="s">
        <v>898</v>
      </c>
      <c r="B460" s="41" t="s">
        <v>293</v>
      </c>
      <c r="C460" s="41" t="s">
        <v>879</v>
      </c>
      <c r="D460" s="41">
        <v>139</v>
      </c>
      <c r="E460" s="41">
        <v>68</v>
      </c>
      <c r="F460" s="41">
        <v>48.92</v>
      </c>
      <c r="G460" s="41" t="s">
        <v>426</v>
      </c>
      <c r="H460" s="42" t="str">
        <f>IF(ISNA(VLOOKUP(Table113[[#This Row],[LSOA21]],LSOA_list!A$2:A$350,1,0)),"No","Yes")</f>
        <v>Yes</v>
      </c>
    </row>
    <row r="461" spans="1:8" ht="15.5" x14ac:dyDescent="0.35">
      <c r="A461" s="41" t="s">
        <v>899</v>
      </c>
      <c r="B461" s="41" t="s">
        <v>293</v>
      </c>
      <c r="C461" s="41" t="s">
        <v>879</v>
      </c>
      <c r="D461" s="41">
        <v>88</v>
      </c>
      <c r="E461" s="41">
        <v>2</v>
      </c>
      <c r="F461" s="41">
        <v>2.27</v>
      </c>
      <c r="G461" s="41" t="s">
        <v>426</v>
      </c>
      <c r="H461" s="42" t="str">
        <f>IF(ISNA(VLOOKUP(Table113[[#This Row],[LSOA21]],LSOA_list!A$2:A$350,1,0)),"No","Yes")</f>
        <v>Yes</v>
      </c>
    </row>
    <row r="462" spans="1:8" ht="15.5" x14ac:dyDescent="0.35">
      <c r="A462" s="41" t="s">
        <v>900</v>
      </c>
      <c r="B462" s="41" t="s">
        <v>265</v>
      </c>
      <c r="C462" s="41" t="s">
        <v>901</v>
      </c>
      <c r="D462" s="41">
        <v>135</v>
      </c>
      <c r="E462" s="41">
        <v>41</v>
      </c>
      <c r="F462" s="41">
        <v>30.37</v>
      </c>
      <c r="G462" s="41" t="s">
        <v>426</v>
      </c>
      <c r="H462" s="42" t="str">
        <f>IF(ISNA(VLOOKUP(Table113[[#This Row],[LSOA21]],LSOA_list!A$2:A$350,1,0)),"No","Yes")</f>
        <v>Yes</v>
      </c>
    </row>
    <row r="463" spans="1:8" ht="15.5" x14ac:dyDescent="0.35">
      <c r="A463" s="41" t="s">
        <v>902</v>
      </c>
      <c r="B463" s="41" t="s">
        <v>265</v>
      </c>
      <c r="C463" s="41" t="s">
        <v>901</v>
      </c>
      <c r="D463" s="41">
        <v>122</v>
      </c>
      <c r="E463" s="41">
        <v>0</v>
      </c>
      <c r="F463" s="41">
        <v>0</v>
      </c>
      <c r="G463" s="41" t="s">
        <v>426</v>
      </c>
      <c r="H463" s="42" t="str">
        <f>IF(ISNA(VLOOKUP(Table113[[#This Row],[LSOA21]],LSOA_list!A$2:A$350,1,0)),"No","Yes")</f>
        <v>Yes</v>
      </c>
    </row>
    <row r="464" spans="1:8" ht="15.5" x14ac:dyDescent="0.35">
      <c r="A464" s="41" t="s">
        <v>903</v>
      </c>
      <c r="B464" s="41" t="s">
        <v>265</v>
      </c>
      <c r="C464" s="41" t="s">
        <v>901</v>
      </c>
      <c r="D464" s="41">
        <v>141</v>
      </c>
      <c r="E464" s="41">
        <v>0</v>
      </c>
      <c r="F464" s="41">
        <v>0</v>
      </c>
      <c r="G464" s="41" t="s">
        <v>426</v>
      </c>
      <c r="H464" s="42" t="str">
        <f>IF(ISNA(VLOOKUP(Table113[[#This Row],[LSOA21]],LSOA_list!A$2:A$350,1,0)),"No","Yes")</f>
        <v>Yes</v>
      </c>
    </row>
    <row r="465" spans="1:8" ht="15.5" x14ac:dyDescent="0.35">
      <c r="A465" s="41" t="s">
        <v>904</v>
      </c>
      <c r="B465" s="41" t="s">
        <v>265</v>
      </c>
      <c r="C465" s="41" t="s">
        <v>901</v>
      </c>
      <c r="D465" s="41">
        <v>111</v>
      </c>
      <c r="E465" s="41">
        <v>31</v>
      </c>
      <c r="F465" s="41">
        <v>27.93</v>
      </c>
      <c r="G465" s="41" t="s">
        <v>426</v>
      </c>
      <c r="H465" s="42" t="str">
        <f>IF(ISNA(VLOOKUP(Table113[[#This Row],[LSOA21]],LSOA_list!A$2:A$350,1,0)),"No","Yes")</f>
        <v>Yes</v>
      </c>
    </row>
    <row r="466" spans="1:8" ht="15.5" x14ac:dyDescent="0.35">
      <c r="A466" s="41" t="s">
        <v>905</v>
      </c>
      <c r="B466" s="41" t="s">
        <v>265</v>
      </c>
      <c r="C466" s="41" t="s">
        <v>901</v>
      </c>
      <c r="D466" s="41">
        <v>177</v>
      </c>
      <c r="E466" s="41">
        <v>45</v>
      </c>
      <c r="F466" s="41">
        <v>25.42</v>
      </c>
      <c r="G466" s="41" t="s">
        <v>426</v>
      </c>
      <c r="H466" s="42" t="str">
        <f>IF(ISNA(VLOOKUP(Table113[[#This Row],[LSOA21]],LSOA_list!A$2:A$350,1,0)),"No","Yes")</f>
        <v>Yes</v>
      </c>
    </row>
    <row r="467" spans="1:8" ht="15.5" x14ac:dyDescent="0.35">
      <c r="A467" s="41" t="s">
        <v>906</v>
      </c>
      <c r="B467" s="41" t="s">
        <v>281</v>
      </c>
      <c r="C467" s="41" t="s">
        <v>901</v>
      </c>
      <c r="D467" s="41">
        <v>128</v>
      </c>
      <c r="E467" s="41">
        <v>43</v>
      </c>
      <c r="F467" s="41">
        <v>33.590000000000003</v>
      </c>
      <c r="G467" s="41" t="s">
        <v>426</v>
      </c>
      <c r="H467" s="42" t="str">
        <f>IF(ISNA(VLOOKUP(Table113[[#This Row],[LSOA21]],LSOA_list!A$2:A$350,1,0)),"No","Yes")</f>
        <v>Yes</v>
      </c>
    </row>
    <row r="468" spans="1:8" ht="15.5" x14ac:dyDescent="0.35">
      <c r="A468" s="41" t="s">
        <v>907</v>
      </c>
      <c r="B468" s="41" t="s">
        <v>281</v>
      </c>
      <c r="C468" s="41" t="s">
        <v>901</v>
      </c>
      <c r="D468" s="41">
        <v>149</v>
      </c>
      <c r="E468" s="41">
        <v>34</v>
      </c>
      <c r="F468" s="41">
        <v>22.82</v>
      </c>
      <c r="G468" s="41" t="s">
        <v>426</v>
      </c>
      <c r="H468" s="42" t="str">
        <f>IF(ISNA(VLOOKUP(Table113[[#This Row],[LSOA21]],LSOA_list!A$2:A$350,1,0)),"No","Yes")</f>
        <v>Yes</v>
      </c>
    </row>
    <row r="469" spans="1:8" ht="15.5" x14ac:dyDescent="0.35">
      <c r="A469" s="41" t="s">
        <v>908</v>
      </c>
      <c r="B469" s="41" t="s">
        <v>281</v>
      </c>
      <c r="C469" s="41" t="s">
        <v>901</v>
      </c>
      <c r="D469" s="41">
        <v>130</v>
      </c>
      <c r="E469" s="41">
        <v>0</v>
      </c>
      <c r="F469" s="41">
        <v>0</v>
      </c>
      <c r="G469" s="41" t="s">
        <v>426</v>
      </c>
      <c r="H469" s="42" t="str">
        <f>IF(ISNA(VLOOKUP(Table113[[#This Row],[LSOA21]],LSOA_list!A$2:A$350,1,0)),"No","Yes")</f>
        <v>Yes</v>
      </c>
    </row>
    <row r="470" spans="1:8" ht="15.5" x14ac:dyDescent="0.35">
      <c r="A470" s="41" t="s">
        <v>909</v>
      </c>
      <c r="B470" s="41" t="s">
        <v>281</v>
      </c>
      <c r="C470" s="41" t="s">
        <v>901</v>
      </c>
      <c r="D470" s="41">
        <v>109</v>
      </c>
      <c r="E470" s="41">
        <v>64</v>
      </c>
      <c r="F470" s="41">
        <v>58.72</v>
      </c>
      <c r="G470" s="41" t="s">
        <v>426</v>
      </c>
      <c r="H470" s="42" t="str">
        <f>IF(ISNA(VLOOKUP(Table113[[#This Row],[LSOA21]],LSOA_list!A$2:A$350,1,0)),"No","Yes")</f>
        <v>Yes</v>
      </c>
    </row>
    <row r="471" spans="1:8" ht="15.5" x14ac:dyDescent="0.35">
      <c r="A471" s="41" t="s">
        <v>910</v>
      </c>
      <c r="B471" s="41" t="s">
        <v>281</v>
      </c>
      <c r="C471" s="41" t="s">
        <v>901</v>
      </c>
      <c r="D471" s="41">
        <v>123</v>
      </c>
      <c r="E471" s="41">
        <v>0</v>
      </c>
      <c r="F471" s="41">
        <v>0</v>
      </c>
      <c r="G471" s="41" t="s">
        <v>426</v>
      </c>
      <c r="H471" s="42" t="str">
        <f>IF(ISNA(VLOOKUP(Table113[[#This Row],[LSOA21]],LSOA_list!A$2:A$350,1,0)),"No","Yes")</f>
        <v>Yes</v>
      </c>
    </row>
    <row r="472" spans="1:8" ht="15.5" x14ac:dyDescent="0.35">
      <c r="A472" s="41" t="s">
        <v>911</v>
      </c>
      <c r="B472" s="41" t="s">
        <v>261</v>
      </c>
      <c r="C472" s="41" t="s">
        <v>901</v>
      </c>
      <c r="D472" s="41">
        <v>144</v>
      </c>
      <c r="E472" s="41">
        <v>0</v>
      </c>
      <c r="F472" s="41">
        <v>0</v>
      </c>
      <c r="G472" s="41" t="s">
        <v>426</v>
      </c>
      <c r="H472" s="42" t="str">
        <f>IF(ISNA(VLOOKUP(Table113[[#This Row],[LSOA21]],LSOA_list!A$2:A$350,1,0)),"No","Yes")</f>
        <v>Yes</v>
      </c>
    </row>
    <row r="473" spans="1:8" ht="15.5" x14ac:dyDescent="0.35">
      <c r="A473" s="41" t="s">
        <v>912</v>
      </c>
      <c r="B473" s="41" t="s">
        <v>261</v>
      </c>
      <c r="C473" s="41" t="s">
        <v>901</v>
      </c>
      <c r="D473" s="41">
        <v>123</v>
      </c>
      <c r="E473" s="41">
        <v>0</v>
      </c>
      <c r="F473" s="41">
        <v>0</v>
      </c>
      <c r="G473" s="41" t="s">
        <v>426</v>
      </c>
      <c r="H473" s="42" t="str">
        <f>IF(ISNA(VLOOKUP(Table113[[#This Row],[LSOA21]],LSOA_list!A$2:A$350,1,0)),"No","Yes")</f>
        <v>Yes</v>
      </c>
    </row>
    <row r="474" spans="1:8" ht="15.5" x14ac:dyDescent="0.35">
      <c r="A474" s="41" t="s">
        <v>913</v>
      </c>
      <c r="B474" s="41" t="s">
        <v>261</v>
      </c>
      <c r="C474" s="41" t="s">
        <v>901</v>
      </c>
      <c r="D474" s="41">
        <v>153</v>
      </c>
      <c r="E474" s="41">
        <v>44</v>
      </c>
      <c r="F474" s="41">
        <v>28.76</v>
      </c>
      <c r="G474" s="41" t="s">
        <v>426</v>
      </c>
      <c r="H474" s="42" t="str">
        <f>IF(ISNA(VLOOKUP(Table113[[#This Row],[LSOA21]],LSOA_list!A$2:A$350,1,0)),"No","Yes")</f>
        <v>Yes</v>
      </c>
    </row>
    <row r="475" spans="1:8" ht="15.5" x14ac:dyDescent="0.35">
      <c r="A475" s="41" t="s">
        <v>914</v>
      </c>
      <c r="B475" s="41" t="s">
        <v>261</v>
      </c>
      <c r="C475" s="41" t="s">
        <v>901</v>
      </c>
      <c r="D475" s="41">
        <v>131</v>
      </c>
      <c r="E475" s="41">
        <v>0</v>
      </c>
      <c r="F475" s="41">
        <v>0</v>
      </c>
      <c r="G475" s="41" t="s">
        <v>426</v>
      </c>
      <c r="H475" s="42" t="str">
        <f>IF(ISNA(VLOOKUP(Table113[[#This Row],[LSOA21]],LSOA_list!A$2:A$350,1,0)),"No","Yes")</f>
        <v>Yes</v>
      </c>
    </row>
    <row r="476" spans="1:8" ht="15.5" x14ac:dyDescent="0.35">
      <c r="A476" s="41" t="s">
        <v>915</v>
      </c>
      <c r="B476" s="41" t="s">
        <v>261</v>
      </c>
      <c r="C476" s="41" t="s">
        <v>901</v>
      </c>
      <c r="D476" s="41">
        <v>119</v>
      </c>
      <c r="E476" s="41">
        <v>68</v>
      </c>
      <c r="F476" s="41">
        <v>57.14</v>
      </c>
      <c r="G476" s="41" t="s">
        <v>426</v>
      </c>
      <c r="H476" s="42" t="str">
        <f>IF(ISNA(VLOOKUP(Table113[[#This Row],[LSOA21]],LSOA_list!A$2:A$350,1,0)),"No","Yes")</f>
        <v>Yes</v>
      </c>
    </row>
    <row r="477" spans="1:8" ht="15.5" x14ac:dyDescent="0.35">
      <c r="A477" s="41" t="s">
        <v>916</v>
      </c>
      <c r="B477" s="41" t="s">
        <v>149</v>
      </c>
      <c r="C477" s="41" t="s">
        <v>901</v>
      </c>
      <c r="D477" s="41">
        <v>130</v>
      </c>
      <c r="E477" s="41">
        <v>0</v>
      </c>
      <c r="F477" s="41">
        <v>0</v>
      </c>
      <c r="G477" s="41" t="s">
        <v>426</v>
      </c>
      <c r="H477" s="42" t="str">
        <f>IF(ISNA(VLOOKUP(Table113[[#This Row],[LSOA21]],LSOA_list!A$2:A$350,1,0)),"No","Yes")</f>
        <v>Yes</v>
      </c>
    </row>
    <row r="478" spans="1:8" ht="15.5" x14ac:dyDescent="0.35">
      <c r="A478" s="41" t="s">
        <v>917</v>
      </c>
      <c r="B478" s="41" t="s">
        <v>149</v>
      </c>
      <c r="C478" s="41" t="s">
        <v>901</v>
      </c>
      <c r="D478" s="41">
        <v>129</v>
      </c>
      <c r="E478" s="41">
        <v>0</v>
      </c>
      <c r="F478" s="41">
        <v>0</v>
      </c>
      <c r="G478" s="41" t="s">
        <v>426</v>
      </c>
      <c r="H478" s="42" t="str">
        <f>IF(ISNA(VLOOKUP(Table113[[#This Row],[LSOA21]],LSOA_list!A$2:A$350,1,0)),"No","Yes")</f>
        <v>Yes</v>
      </c>
    </row>
    <row r="479" spans="1:8" ht="15.5" x14ac:dyDescent="0.35">
      <c r="A479" s="41" t="s">
        <v>918</v>
      </c>
      <c r="B479" s="41" t="s">
        <v>149</v>
      </c>
      <c r="C479" s="41" t="s">
        <v>901</v>
      </c>
      <c r="D479" s="41">
        <v>180</v>
      </c>
      <c r="E479" s="41">
        <v>13</v>
      </c>
      <c r="F479" s="41">
        <v>7.22</v>
      </c>
      <c r="G479" s="41" t="s">
        <v>426</v>
      </c>
      <c r="H479" s="42" t="str">
        <f>IF(ISNA(VLOOKUP(Table113[[#This Row],[LSOA21]],LSOA_list!A$2:A$350,1,0)),"No","Yes")</f>
        <v>Yes</v>
      </c>
    </row>
    <row r="480" spans="1:8" ht="15.5" x14ac:dyDescent="0.35">
      <c r="A480" s="41" t="s">
        <v>919</v>
      </c>
      <c r="B480" s="41" t="s">
        <v>149</v>
      </c>
      <c r="C480" s="41" t="s">
        <v>901</v>
      </c>
      <c r="D480" s="41">
        <v>128</v>
      </c>
      <c r="E480" s="41">
        <v>0</v>
      </c>
      <c r="F480" s="41">
        <v>0</v>
      </c>
      <c r="G480" s="41" t="s">
        <v>426</v>
      </c>
      <c r="H480" s="42" t="str">
        <f>IF(ISNA(VLOOKUP(Table113[[#This Row],[LSOA21]],LSOA_list!A$2:A$350,1,0)),"No","Yes")</f>
        <v>Yes</v>
      </c>
    </row>
    <row r="481" spans="1:8" ht="15.5" x14ac:dyDescent="0.35">
      <c r="A481" s="41" t="s">
        <v>920</v>
      </c>
      <c r="B481" s="41" t="s">
        <v>149</v>
      </c>
      <c r="C481" s="41" t="s">
        <v>901</v>
      </c>
      <c r="D481" s="41">
        <v>121</v>
      </c>
      <c r="E481" s="41">
        <v>0</v>
      </c>
      <c r="F481" s="41">
        <v>0</v>
      </c>
      <c r="G481" s="41" t="s">
        <v>426</v>
      </c>
      <c r="H481" s="42" t="str">
        <f>IF(ISNA(VLOOKUP(Table113[[#This Row],[LSOA21]],LSOA_list!A$2:A$350,1,0)),"No","Yes")</f>
        <v>Yes</v>
      </c>
    </row>
    <row r="482" spans="1:8" ht="15.5" x14ac:dyDescent="0.35">
      <c r="A482" s="41" t="s">
        <v>921</v>
      </c>
      <c r="B482" s="41" t="s">
        <v>91</v>
      </c>
      <c r="C482" s="41" t="s">
        <v>901</v>
      </c>
      <c r="D482" s="41">
        <v>146</v>
      </c>
      <c r="E482" s="41">
        <v>0</v>
      </c>
      <c r="F482" s="41">
        <v>0</v>
      </c>
      <c r="G482" s="41" t="s">
        <v>426</v>
      </c>
      <c r="H482" s="42" t="str">
        <f>IF(ISNA(VLOOKUP(Table113[[#This Row],[LSOA21]],LSOA_list!A$2:A$350,1,0)),"No","Yes")</f>
        <v>Yes</v>
      </c>
    </row>
    <row r="483" spans="1:8" ht="15.5" x14ac:dyDescent="0.35">
      <c r="A483" s="41" t="s">
        <v>922</v>
      </c>
      <c r="B483" s="41" t="s">
        <v>91</v>
      </c>
      <c r="C483" s="41" t="s">
        <v>901</v>
      </c>
      <c r="D483" s="41">
        <v>131</v>
      </c>
      <c r="E483" s="41">
        <v>0</v>
      </c>
      <c r="F483" s="41">
        <v>0</v>
      </c>
      <c r="G483" s="41" t="s">
        <v>426</v>
      </c>
      <c r="H483" s="42" t="str">
        <f>IF(ISNA(VLOOKUP(Table113[[#This Row],[LSOA21]],LSOA_list!A$2:A$350,1,0)),"No","Yes")</f>
        <v>Yes</v>
      </c>
    </row>
    <row r="484" spans="1:8" ht="15.5" x14ac:dyDescent="0.35">
      <c r="A484" s="41" t="s">
        <v>923</v>
      </c>
      <c r="B484" s="41" t="s">
        <v>91</v>
      </c>
      <c r="C484" s="41" t="s">
        <v>901</v>
      </c>
      <c r="D484" s="41">
        <v>131</v>
      </c>
      <c r="E484" s="41">
        <v>0</v>
      </c>
      <c r="F484" s="41">
        <v>0</v>
      </c>
      <c r="G484" s="41" t="s">
        <v>426</v>
      </c>
      <c r="H484" s="42" t="str">
        <f>IF(ISNA(VLOOKUP(Table113[[#This Row],[LSOA21]],LSOA_list!A$2:A$350,1,0)),"No","Yes")</f>
        <v>Yes</v>
      </c>
    </row>
    <row r="485" spans="1:8" ht="15.5" x14ac:dyDescent="0.35">
      <c r="A485" s="41" t="s">
        <v>924</v>
      </c>
      <c r="B485" s="41" t="s">
        <v>91</v>
      </c>
      <c r="C485" s="41" t="s">
        <v>901</v>
      </c>
      <c r="D485" s="41">
        <v>130</v>
      </c>
      <c r="E485" s="41">
        <v>0</v>
      </c>
      <c r="F485" s="41">
        <v>0</v>
      </c>
      <c r="G485" s="41" t="s">
        <v>426</v>
      </c>
      <c r="H485" s="42" t="str">
        <f>IF(ISNA(VLOOKUP(Table113[[#This Row],[LSOA21]],LSOA_list!A$2:A$350,1,0)),"No","Yes")</f>
        <v>Yes</v>
      </c>
    </row>
    <row r="486" spans="1:8" ht="15.5" x14ac:dyDescent="0.35">
      <c r="A486" s="41" t="s">
        <v>925</v>
      </c>
      <c r="B486" s="41" t="s">
        <v>91</v>
      </c>
      <c r="C486" s="41" t="s">
        <v>901</v>
      </c>
      <c r="D486" s="41">
        <v>126</v>
      </c>
      <c r="E486" s="41">
        <v>0</v>
      </c>
      <c r="F486" s="41">
        <v>0</v>
      </c>
      <c r="G486" s="41" t="s">
        <v>426</v>
      </c>
      <c r="H486" s="42" t="str">
        <f>IF(ISNA(VLOOKUP(Table113[[#This Row],[LSOA21]],LSOA_list!A$2:A$350,1,0)),"No","Yes")</f>
        <v>Yes</v>
      </c>
    </row>
    <row r="487" spans="1:8" ht="15.5" x14ac:dyDescent="0.35">
      <c r="A487" s="41" t="s">
        <v>926</v>
      </c>
      <c r="B487" s="41" t="s">
        <v>289</v>
      </c>
      <c r="C487" s="41" t="s">
        <v>927</v>
      </c>
      <c r="D487" s="41">
        <v>128</v>
      </c>
      <c r="E487" s="41">
        <v>31</v>
      </c>
      <c r="F487" s="41">
        <v>24.22</v>
      </c>
      <c r="G487" s="41" t="s">
        <v>426</v>
      </c>
      <c r="H487" s="42" t="str">
        <f>IF(ISNA(VLOOKUP(Table113[[#This Row],[LSOA21]],LSOA_list!A$2:A$350,1,0)),"No","Yes")</f>
        <v>Yes</v>
      </c>
    </row>
    <row r="488" spans="1:8" ht="15.5" x14ac:dyDescent="0.35">
      <c r="A488" s="41" t="s">
        <v>928</v>
      </c>
      <c r="B488" s="41" t="s">
        <v>289</v>
      </c>
      <c r="C488" s="41" t="s">
        <v>927</v>
      </c>
      <c r="D488" s="41">
        <v>149</v>
      </c>
      <c r="E488" s="41">
        <v>71</v>
      </c>
      <c r="F488" s="41">
        <v>47.65</v>
      </c>
      <c r="G488" s="41" t="s">
        <v>426</v>
      </c>
      <c r="H488" s="42" t="str">
        <f>IF(ISNA(VLOOKUP(Table113[[#This Row],[LSOA21]],LSOA_list!A$2:A$350,1,0)),"No","Yes")</f>
        <v>Yes</v>
      </c>
    </row>
    <row r="489" spans="1:8" ht="15.5" x14ac:dyDescent="0.35">
      <c r="A489" s="41" t="s">
        <v>929</v>
      </c>
      <c r="B489" s="41" t="s">
        <v>289</v>
      </c>
      <c r="C489" s="41" t="s">
        <v>927</v>
      </c>
      <c r="D489" s="41">
        <v>145</v>
      </c>
      <c r="E489" s="41">
        <v>19</v>
      </c>
      <c r="F489" s="41">
        <v>13.1</v>
      </c>
      <c r="G489" s="41" t="s">
        <v>426</v>
      </c>
      <c r="H489" s="42" t="str">
        <f>IF(ISNA(VLOOKUP(Table113[[#This Row],[LSOA21]],LSOA_list!A$2:A$350,1,0)),"No","Yes")</f>
        <v>Yes</v>
      </c>
    </row>
    <row r="490" spans="1:8" ht="15.5" x14ac:dyDescent="0.35">
      <c r="A490" s="41" t="s">
        <v>930</v>
      </c>
      <c r="B490" s="41" t="s">
        <v>289</v>
      </c>
      <c r="C490" s="41" t="s">
        <v>927</v>
      </c>
      <c r="D490" s="41">
        <v>146</v>
      </c>
      <c r="E490" s="41">
        <v>3</v>
      </c>
      <c r="F490" s="41">
        <v>2.0499999999999998</v>
      </c>
      <c r="G490" s="41" t="s">
        <v>426</v>
      </c>
      <c r="H490" s="42" t="str">
        <f>IF(ISNA(VLOOKUP(Table113[[#This Row],[LSOA21]],LSOA_list!A$2:A$350,1,0)),"No","Yes")</f>
        <v>Yes</v>
      </c>
    </row>
    <row r="491" spans="1:8" ht="15.5" x14ac:dyDescent="0.35">
      <c r="A491" s="41" t="s">
        <v>931</v>
      </c>
      <c r="B491" s="41" t="s">
        <v>289</v>
      </c>
      <c r="C491" s="41" t="s">
        <v>927</v>
      </c>
      <c r="D491" s="41">
        <v>154</v>
      </c>
      <c r="E491" s="41">
        <v>49</v>
      </c>
      <c r="F491" s="41">
        <v>31.82</v>
      </c>
      <c r="G491" s="41" t="s">
        <v>426</v>
      </c>
      <c r="H491" s="42" t="str">
        <f>IF(ISNA(VLOOKUP(Table113[[#This Row],[LSOA21]],LSOA_list!A$2:A$350,1,0)),"No","Yes")</f>
        <v>Yes</v>
      </c>
    </row>
    <row r="492" spans="1:8" ht="15.5" x14ac:dyDescent="0.35">
      <c r="A492" s="41" t="s">
        <v>932</v>
      </c>
      <c r="B492" s="41" t="s">
        <v>321</v>
      </c>
      <c r="C492" s="41" t="s">
        <v>927</v>
      </c>
      <c r="D492" s="41">
        <v>163</v>
      </c>
      <c r="E492" s="41">
        <v>0</v>
      </c>
      <c r="F492" s="41">
        <v>0</v>
      </c>
      <c r="G492" s="41" t="s">
        <v>426</v>
      </c>
      <c r="H492" s="42" t="str">
        <f>IF(ISNA(VLOOKUP(Table113[[#This Row],[LSOA21]],LSOA_list!A$2:A$350,1,0)),"No","Yes")</f>
        <v>Yes</v>
      </c>
    </row>
    <row r="493" spans="1:8" ht="15.5" x14ac:dyDescent="0.35">
      <c r="A493" s="41" t="s">
        <v>933</v>
      </c>
      <c r="B493" s="41" t="s">
        <v>321</v>
      </c>
      <c r="C493" s="41" t="s">
        <v>927</v>
      </c>
      <c r="D493" s="41">
        <v>148</v>
      </c>
      <c r="E493" s="41">
        <v>115</v>
      </c>
      <c r="F493" s="41">
        <v>77.7</v>
      </c>
      <c r="G493" s="41" t="s">
        <v>426</v>
      </c>
      <c r="H493" s="42" t="str">
        <f>IF(ISNA(VLOOKUP(Table113[[#This Row],[LSOA21]],LSOA_list!A$2:A$350,1,0)),"No","Yes")</f>
        <v>Yes</v>
      </c>
    </row>
    <row r="494" spans="1:8" ht="15.5" x14ac:dyDescent="0.35">
      <c r="A494" s="41" t="s">
        <v>934</v>
      </c>
      <c r="B494" s="41" t="s">
        <v>321</v>
      </c>
      <c r="C494" s="41" t="s">
        <v>927</v>
      </c>
      <c r="D494" s="41">
        <v>159</v>
      </c>
      <c r="E494" s="41">
        <v>7</v>
      </c>
      <c r="F494" s="41">
        <v>4.4000000000000004</v>
      </c>
      <c r="G494" s="41" t="s">
        <v>426</v>
      </c>
      <c r="H494" s="42" t="str">
        <f>IF(ISNA(VLOOKUP(Table113[[#This Row],[LSOA21]],LSOA_list!A$2:A$350,1,0)),"No","Yes")</f>
        <v>Yes</v>
      </c>
    </row>
    <row r="495" spans="1:8" ht="15.5" x14ac:dyDescent="0.35">
      <c r="A495" s="41" t="s">
        <v>935</v>
      </c>
      <c r="B495" s="41" t="s">
        <v>321</v>
      </c>
      <c r="C495" s="41" t="s">
        <v>927</v>
      </c>
      <c r="D495" s="41">
        <v>172</v>
      </c>
      <c r="E495" s="41">
        <v>36</v>
      </c>
      <c r="F495" s="41">
        <v>20.93</v>
      </c>
      <c r="G495" s="41" t="s">
        <v>426</v>
      </c>
      <c r="H495" s="42" t="str">
        <f>IF(ISNA(VLOOKUP(Table113[[#This Row],[LSOA21]],LSOA_list!A$2:A$350,1,0)),"No","Yes")</f>
        <v>Yes</v>
      </c>
    </row>
    <row r="496" spans="1:8" ht="15.5" x14ac:dyDescent="0.35">
      <c r="A496" s="41" t="s">
        <v>936</v>
      </c>
      <c r="B496" s="41" t="s">
        <v>321</v>
      </c>
      <c r="C496" s="41" t="s">
        <v>927</v>
      </c>
      <c r="D496" s="41">
        <v>197</v>
      </c>
      <c r="E496" s="41">
        <v>120</v>
      </c>
      <c r="F496" s="41">
        <v>60.91</v>
      </c>
      <c r="G496" s="41" t="s">
        <v>426</v>
      </c>
      <c r="H496" s="42" t="str">
        <f>IF(ISNA(VLOOKUP(Table113[[#This Row],[LSOA21]],LSOA_list!A$2:A$350,1,0)),"No","Yes")</f>
        <v>Yes</v>
      </c>
    </row>
    <row r="497" spans="1:8" ht="15.5" x14ac:dyDescent="0.35">
      <c r="A497" s="41" t="s">
        <v>937</v>
      </c>
      <c r="B497" s="41" t="s">
        <v>363</v>
      </c>
      <c r="C497" s="41" t="s">
        <v>927</v>
      </c>
      <c r="D497" s="41">
        <v>145</v>
      </c>
      <c r="E497" s="41">
        <v>0</v>
      </c>
      <c r="F497" s="41">
        <v>0</v>
      </c>
      <c r="G497" s="41" t="s">
        <v>426</v>
      </c>
      <c r="H497" s="42" t="str">
        <f>IF(ISNA(VLOOKUP(Table113[[#This Row],[LSOA21]],LSOA_list!A$2:A$350,1,0)),"No","Yes")</f>
        <v>Yes</v>
      </c>
    </row>
    <row r="498" spans="1:8" ht="15.5" x14ac:dyDescent="0.35">
      <c r="A498" s="41" t="s">
        <v>938</v>
      </c>
      <c r="B498" s="41" t="s">
        <v>363</v>
      </c>
      <c r="C498" s="41" t="s">
        <v>927</v>
      </c>
      <c r="D498" s="41">
        <v>140</v>
      </c>
      <c r="E498" s="41">
        <v>60</v>
      </c>
      <c r="F498" s="41">
        <v>42.86</v>
      </c>
      <c r="G498" s="41" t="s">
        <v>426</v>
      </c>
      <c r="H498" s="42" t="str">
        <f>IF(ISNA(VLOOKUP(Table113[[#This Row],[LSOA21]],LSOA_list!A$2:A$350,1,0)),"No","Yes")</f>
        <v>Yes</v>
      </c>
    </row>
    <row r="499" spans="1:8" ht="15.5" x14ac:dyDescent="0.35">
      <c r="A499" s="41" t="s">
        <v>939</v>
      </c>
      <c r="B499" s="41" t="s">
        <v>363</v>
      </c>
      <c r="C499" s="41" t="s">
        <v>927</v>
      </c>
      <c r="D499" s="41">
        <v>154</v>
      </c>
      <c r="E499" s="41">
        <v>129</v>
      </c>
      <c r="F499" s="41">
        <v>83.77</v>
      </c>
      <c r="G499" s="41" t="s">
        <v>426</v>
      </c>
      <c r="H499" s="42" t="str">
        <f>IF(ISNA(VLOOKUP(Table113[[#This Row],[LSOA21]],LSOA_list!A$2:A$350,1,0)),"No","Yes")</f>
        <v>Yes</v>
      </c>
    </row>
    <row r="500" spans="1:8" ht="15.5" x14ac:dyDescent="0.35">
      <c r="A500" s="41" t="s">
        <v>940</v>
      </c>
      <c r="B500" s="41" t="s">
        <v>363</v>
      </c>
      <c r="C500" s="41" t="s">
        <v>927</v>
      </c>
      <c r="D500" s="41">
        <v>143</v>
      </c>
      <c r="E500" s="41">
        <v>83</v>
      </c>
      <c r="F500" s="41">
        <v>58.04</v>
      </c>
      <c r="G500" s="41" t="s">
        <v>426</v>
      </c>
      <c r="H500" s="42" t="str">
        <f>IF(ISNA(VLOOKUP(Table113[[#This Row],[LSOA21]],LSOA_list!A$2:A$350,1,0)),"No","Yes")</f>
        <v>Yes</v>
      </c>
    </row>
    <row r="501" spans="1:8" ht="15.5" x14ac:dyDescent="0.35">
      <c r="A501" s="41" t="s">
        <v>941</v>
      </c>
      <c r="B501" s="41" t="s">
        <v>363</v>
      </c>
      <c r="C501" s="41" t="s">
        <v>927</v>
      </c>
      <c r="D501" s="41">
        <v>159</v>
      </c>
      <c r="E501" s="41">
        <v>73</v>
      </c>
      <c r="F501" s="41">
        <v>45.91</v>
      </c>
      <c r="G501" s="41" t="s">
        <v>426</v>
      </c>
      <c r="H501" s="42" t="str">
        <f>IF(ISNA(VLOOKUP(Table113[[#This Row],[LSOA21]],LSOA_list!A$2:A$350,1,0)),"No","Yes")</f>
        <v>Yes</v>
      </c>
    </row>
    <row r="502" spans="1:8" ht="15.5" x14ac:dyDescent="0.35">
      <c r="A502" s="41" t="s">
        <v>942</v>
      </c>
      <c r="B502" s="41" t="s">
        <v>317</v>
      </c>
      <c r="C502" s="41" t="s">
        <v>927</v>
      </c>
      <c r="D502" s="41">
        <v>164</v>
      </c>
      <c r="E502" s="41">
        <v>0</v>
      </c>
      <c r="F502" s="41">
        <v>0</v>
      </c>
      <c r="G502" s="41" t="s">
        <v>426</v>
      </c>
      <c r="H502" s="42" t="str">
        <f>IF(ISNA(VLOOKUP(Table113[[#This Row],[LSOA21]],LSOA_list!A$2:A$350,1,0)),"No","Yes")</f>
        <v>Yes</v>
      </c>
    </row>
    <row r="503" spans="1:8" ht="15.5" x14ac:dyDescent="0.35">
      <c r="A503" s="41" t="s">
        <v>943</v>
      </c>
      <c r="B503" s="41" t="s">
        <v>317</v>
      </c>
      <c r="C503" s="41" t="s">
        <v>927</v>
      </c>
      <c r="D503" s="41">
        <v>187</v>
      </c>
      <c r="E503" s="41">
        <v>30</v>
      </c>
      <c r="F503" s="41">
        <v>16.04</v>
      </c>
      <c r="G503" s="41" t="s">
        <v>426</v>
      </c>
      <c r="H503" s="42" t="str">
        <f>IF(ISNA(VLOOKUP(Table113[[#This Row],[LSOA21]],LSOA_list!A$2:A$350,1,0)),"No","Yes")</f>
        <v>Yes</v>
      </c>
    </row>
    <row r="504" spans="1:8" ht="15.5" x14ac:dyDescent="0.35">
      <c r="A504" s="41" t="s">
        <v>944</v>
      </c>
      <c r="B504" s="41" t="s">
        <v>317</v>
      </c>
      <c r="C504" s="41" t="s">
        <v>927</v>
      </c>
      <c r="D504" s="41">
        <v>126</v>
      </c>
      <c r="E504" s="41">
        <v>0</v>
      </c>
      <c r="F504" s="41">
        <v>0</v>
      </c>
      <c r="G504" s="41" t="s">
        <v>426</v>
      </c>
      <c r="H504" s="42" t="str">
        <f>IF(ISNA(VLOOKUP(Table113[[#This Row],[LSOA21]],LSOA_list!A$2:A$350,1,0)),"No","Yes")</f>
        <v>Yes</v>
      </c>
    </row>
    <row r="505" spans="1:8" ht="15.5" x14ac:dyDescent="0.35">
      <c r="A505" s="41" t="s">
        <v>945</v>
      </c>
      <c r="B505" s="41" t="s">
        <v>317</v>
      </c>
      <c r="C505" s="41" t="s">
        <v>927</v>
      </c>
      <c r="D505" s="41">
        <v>145</v>
      </c>
      <c r="E505" s="41">
        <v>122</v>
      </c>
      <c r="F505" s="41">
        <v>84.14</v>
      </c>
      <c r="G505" s="41" t="s">
        <v>426</v>
      </c>
      <c r="H505" s="42" t="str">
        <f>IF(ISNA(VLOOKUP(Table113[[#This Row],[LSOA21]],LSOA_list!A$2:A$350,1,0)),"No","Yes")</f>
        <v>Yes</v>
      </c>
    </row>
    <row r="506" spans="1:8" ht="15.5" x14ac:dyDescent="0.35">
      <c r="A506" s="41" t="s">
        <v>946</v>
      </c>
      <c r="B506" s="41" t="s">
        <v>317</v>
      </c>
      <c r="C506" s="41" t="s">
        <v>927</v>
      </c>
      <c r="D506" s="41">
        <v>159</v>
      </c>
      <c r="E506" s="41">
        <v>113</v>
      </c>
      <c r="F506" s="41">
        <v>71.069999999999993</v>
      </c>
      <c r="G506" s="41" t="s">
        <v>426</v>
      </c>
      <c r="H506" s="42" t="str">
        <f>IF(ISNA(VLOOKUP(Table113[[#This Row],[LSOA21]],LSOA_list!A$2:A$350,1,0)),"No","Yes")</f>
        <v>Yes</v>
      </c>
    </row>
    <row r="507" spans="1:8" ht="15.5" x14ac:dyDescent="0.35">
      <c r="A507" s="41" t="s">
        <v>947</v>
      </c>
      <c r="B507" s="41" t="s">
        <v>317</v>
      </c>
      <c r="C507" s="41" t="s">
        <v>927</v>
      </c>
      <c r="D507" s="41">
        <v>147</v>
      </c>
      <c r="E507" s="41">
        <v>37</v>
      </c>
      <c r="F507" s="41">
        <v>25.17</v>
      </c>
      <c r="G507" s="41" t="s">
        <v>426</v>
      </c>
      <c r="H507" s="42" t="str">
        <f>IF(ISNA(VLOOKUP(Table113[[#This Row],[LSOA21]],LSOA_list!A$2:A$350,1,0)),"No","Yes")</f>
        <v>Yes</v>
      </c>
    </row>
    <row r="508" spans="1:8" ht="15.5" x14ac:dyDescent="0.35">
      <c r="A508" s="41" t="s">
        <v>948</v>
      </c>
      <c r="B508" s="41" t="s">
        <v>385</v>
      </c>
      <c r="C508" s="41" t="s">
        <v>927</v>
      </c>
      <c r="D508" s="41">
        <v>149</v>
      </c>
      <c r="E508" s="41">
        <v>35</v>
      </c>
      <c r="F508" s="41">
        <v>23.49</v>
      </c>
      <c r="G508" s="41" t="s">
        <v>426</v>
      </c>
      <c r="H508" s="42" t="str">
        <f>IF(ISNA(VLOOKUP(Table113[[#This Row],[LSOA21]],LSOA_list!A$2:A$350,1,0)),"No","Yes")</f>
        <v>Yes</v>
      </c>
    </row>
    <row r="509" spans="1:8" ht="15.5" x14ac:dyDescent="0.35">
      <c r="A509" s="41" t="s">
        <v>949</v>
      </c>
      <c r="B509" s="41" t="s">
        <v>385</v>
      </c>
      <c r="C509" s="41" t="s">
        <v>927</v>
      </c>
      <c r="D509" s="41">
        <v>133</v>
      </c>
      <c r="E509" s="41">
        <v>127</v>
      </c>
      <c r="F509" s="41">
        <v>95.49</v>
      </c>
      <c r="G509" s="41" t="s">
        <v>426</v>
      </c>
      <c r="H509" s="42" t="str">
        <f>IF(ISNA(VLOOKUP(Table113[[#This Row],[LSOA21]],LSOA_list!A$2:A$350,1,0)),"No","Yes")</f>
        <v>Yes</v>
      </c>
    </row>
    <row r="510" spans="1:8" ht="15.5" x14ac:dyDescent="0.35">
      <c r="A510" s="41" t="s">
        <v>950</v>
      </c>
      <c r="B510" s="41" t="s">
        <v>385</v>
      </c>
      <c r="C510" s="41" t="s">
        <v>927</v>
      </c>
      <c r="D510" s="41">
        <v>144</v>
      </c>
      <c r="E510" s="41">
        <v>96</v>
      </c>
      <c r="F510" s="41">
        <v>66.67</v>
      </c>
      <c r="G510" s="41" t="s">
        <v>426</v>
      </c>
      <c r="H510" s="42" t="str">
        <f>IF(ISNA(VLOOKUP(Table113[[#This Row],[LSOA21]],LSOA_list!A$2:A$350,1,0)),"No","Yes")</f>
        <v>Yes</v>
      </c>
    </row>
    <row r="511" spans="1:8" ht="15.5" x14ac:dyDescent="0.35">
      <c r="A511" s="41" t="s">
        <v>951</v>
      </c>
      <c r="B511" s="41" t="s">
        <v>385</v>
      </c>
      <c r="C511" s="41" t="s">
        <v>927</v>
      </c>
      <c r="D511" s="41">
        <v>223</v>
      </c>
      <c r="E511" s="41">
        <v>163</v>
      </c>
      <c r="F511" s="41">
        <v>73.09</v>
      </c>
      <c r="G511" s="41" t="s">
        <v>426</v>
      </c>
      <c r="H511" s="42" t="str">
        <f>IF(ISNA(VLOOKUP(Table113[[#This Row],[LSOA21]],LSOA_list!A$2:A$350,1,0)),"No","Yes")</f>
        <v>Yes</v>
      </c>
    </row>
    <row r="512" spans="1:8" ht="15.5" x14ac:dyDescent="0.35">
      <c r="A512" s="41" t="s">
        <v>952</v>
      </c>
      <c r="B512" s="41" t="s">
        <v>385</v>
      </c>
      <c r="C512" s="41" t="s">
        <v>927</v>
      </c>
      <c r="D512" s="41">
        <v>179</v>
      </c>
      <c r="E512" s="41">
        <v>31</v>
      </c>
      <c r="F512" s="41">
        <v>17.32</v>
      </c>
      <c r="G512" s="41" t="s">
        <v>426</v>
      </c>
      <c r="H512" s="42" t="str">
        <f>IF(ISNA(VLOOKUP(Table113[[#This Row],[LSOA21]],LSOA_list!A$2:A$350,1,0)),"No","Yes")</f>
        <v>Yes</v>
      </c>
    </row>
    <row r="513" spans="1:8" ht="15.5" x14ac:dyDescent="0.35">
      <c r="A513" s="41" t="s">
        <v>953</v>
      </c>
      <c r="B513" s="41" t="s">
        <v>385</v>
      </c>
      <c r="C513" s="41" t="s">
        <v>927</v>
      </c>
      <c r="D513" s="41">
        <v>132</v>
      </c>
      <c r="E513" s="41">
        <v>132</v>
      </c>
      <c r="F513" s="41">
        <v>100</v>
      </c>
      <c r="G513" s="41" t="s">
        <v>426</v>
      </c>
      <c r="H513" s="42" t="str">
        <f>IF(ISNA(VLOOKUP(Table113[[#This Row],[LSOA21]],LSOA_list!A$2:A$350,1,0)),"No","Yes")</f>
        <v>Yes</v>
      </c>
    </row>
    <row r="514" spans="1:8" ht="15.5" x14ac:dyDescent="0.35">
      <c r="A514" s="41" t="s">
        <v>954</v>
      </c>
      <c r="B514" s="41" t="s">
        <v>165</v>
      </c>
      <c r="C514" s="41" t="s">
        <v>955</v>
      </c>
      <c r="D514" s="41">
        <v>131</v>
      </c>
      <c r="E514" s="41">
        <v>0</v>
      </c>
      <c r="F514" s="41">
        <v>0</v>
      </c>
      <c r="G514" s="41" t="s">
        <v>426</v>
      </c>
      <c r="H514" s="42" t="str">
        <f>IF(ISNA(VLOOKUP(Table113[[#This Row],[LSOA21]],LSOA_list!A$2:A$350,1,0)),"No","Yes")</f>
        <v>Yes</v>
      </c>
    </row>
    <row r="515" spans="1:8" ht="15.5" x14ac:dyDescent="0.35">
      <c r="A515" s="41" t="s">
        <v>956</v>
      </c>
      <c r="B515" s="41" t="s">
        <v>165</v>
      </c>
      <c r="C515" s="41" t="s">
        <v>955</v>
      </c>
      <c r="D515" s="41">
        <v>128</v>
      </c>
      <c r="E515" s="41">
        <v>0</v>
      </c>
      <c r="F515" s="41">
        <v>0</v>
      </c>
      <c r="G515" s="41" t="s">
        <v>426</v>
      </c>
      <c r="H515" s="42" t="str">
        <f>IF(ISNA(VLOOKUP(Table113[[#This Row],[LSOA21]],LSOA_list!A$2:A$350,1,0)),"No","Yes")</f>
        <v>Yes</v>
      </c>
    </row>
    <row r="516" spans="1:8" ht="15.5" x14ac:dyDescent="0.35">
      <c r="A516" s="41" t="s">
        <v>957</v>
      </c>
      <c r="B516" s="41" t="s">
        <v>165</v>
      </c>
      <c r="C516" s="41" t="s">
        <v>955</v>
      </c>
      <c r="D516" s="41">
        <v>120</v>
      </c>
      <c r="E516" s="41">
        <v>0</v>
      </c>
      <c r="F516" s="41">
        <v>0</v>
      </c>
      <c r="G516" s="41" t="s">
        <v>426</v>
      </c>
      <c r="H516" s="42" t="str">
        <f>IF(ISNA(VLOOKUP(Table113[[#This Row],[LSOA21]],LSOA_list!A$2:A$350,1,0)),"No","Yes")</f>
        <v>Yes</v>
      </c>
    </row>
    <row r="517" spans="1:8" ht="15.5" x14ac:dyDescent="0.35">
      <c r="A517" s="41" t="s">
        <v>958</v>
      </c>
      <c r="B517" s="41" t="s">
        <v>165</v>
      </c>
      <c r="C517" s="41" t="s">
        <v>955</v>
      </c>
      <c r="D517" s="41">
        <v>120</v>
      </c>
      <c r="E517" s="41">
        <v>17</v>
      </c>
      <c r="F517" s="41">
        <v>14.17</v>
      </c>
      <c r="G517" s="41" t="s">
        <v>426</v>
      </c>
      <c r="H517" s="42" t="str">
        <f>IF(ISNA(VLOOKUP(Table113[[#This Row],[LSOA21]],LSOA_list!A$2:A$350,1,0)),"No","Yes")</f>
        <v>Yes</v>
      </c>
    </row>
    <row r="518" spans="1:8" ht="15.5" x14ac:dyDescent="0.35">
      <c r="A518" s="41" t="s">
        <v>959</v>
      </c>
      <c r="B518" s="41" t="s">
        <v>165</v>
      </c>
      <c r="C518" s="41" t="s">
        <v>955</v>
      </c>
      <c r="D518" s="41">
        <v>141</v>
      </c>
      <c r="E518" s="41">
        <v>0</v>
      </c>
      <c r="F518" s="41">
        <v>0</v>
      </c>
      <c r="G518" s="41" t="s">
        <v>426</v>
      </c>
      <c r="H518" s="42" t="str">
        <f>IF(ISNA(VLOOKUP(Table113[[#This Row],[LSOA21]],LSOA_list!A$2:A$350,1,0)),"No","Yes")</f>
        <v>Yes</v>
      </c>
    </row>
    <row r="519" spans="1:8" ht="15.5" x14ac:dyDescent="0.35">
      <c r="A519" s="41" t="s">
        <v>960</v>
      </c>
      <c r="B519" s="41" t="s">
        <v>323</v>
      </c>
      <c r="C519" s="41" t="s">
        <v>955</v>
      </c>
      <c r="D519" s="41">
        <v>159</v>
      </c>
      <c r="E519" s="41">
        <v>0</v>
      </c>
      <c r="F519" s="41">
        <v>0</v>
      </c>
      <c r="G519" s="41" t="s">
        <v>426</v>
      </c>
      <c r="H519" s="42" t="str">
        <f>IF(ISNA(VLOOKUP(Table113[[#This Row],[LSOA21]],LSOA_list!A$2:A$350,1,0)),"No","Yes")</f>
        <v>Yes</v>
      </c>
    </row>
    <row r="520" spans="1:8" ht="15.5" x14ac:dyDescent="0.35">
      <c r="A520" s="41" t="s">
        <v>961</v>
      </c>
      <c r="B520" s="41" t="s">
        <v>323</v>
      </c>
      <c r="C520" s="41" t="s">
        <v>955</v>
      </c>
      <c r="D520" s="41">
        <v>134</v>
      </c>
      <c r="E520" s="41">
        <v>0</v>
      </c>
      <c r="F520" s="41">
        <v>0</v>
      </c>
      <c r="G520" s="41" t="s">
        <v>426</v>
      </c>
      <c r="H520" s="42" t="str">
        <f>IF(ISNA(VLOOKUP(Table113[[#This Row],[LSOA21]],LSOA_list!A$2:A$350,1,0)),"No","Yes")</f>
        <v>Yes</v>
      </c>
    </row>
    <row r="521" spans="1:8" ht="15.5" x14ac:dyDescent="0.35">
      <c r="A521" s="41" t="s">
        <v>962</v>
      </c>
      <c r="B521" s="41" t="s">
        <v>323</v>
      </c>
      <c r="C521" s="41" t="s">
        <v>955</v>
      </c>
      <c r="D521" s="41">
        <v>108</v>
      </c>
      <c r="E521" s="41">
        <v>40</v>
      </c>
      <c r="F521" s="41">
        <v>37.04</v>
      </c>
      <c r="G521" s="41" t="s">
        <v>426</v>
      </c>
      <c r="H521" s="42" t="str">
        <f>IF(ISNA(VLOOKUP(Table113[[#This Row],[LSOA21]],LSOA_list!A$2:A$350,1,0)),"No","Yes")</f>
        <v>Yes</v>
      </c>
    </row>
    <row r="522" spans="1:8" ht="15.5" x14ac:dyDescent="0.35">
      <c r="A522" s="41" t="s">
        <v>963</v>
      </c>
      <c r="B522" s="41" t="s">
        <v>323</v>
      </c>
      <c r="C522" s="41" t="s">
        <v>955</v>
      </c>
      <c r="D522" s="41">
        <v>133</v>
      </c>
      <c r="E522" s="41">
        <v>0</v>
      </c>
      <c r="F522" s="41">
        <v>0</v>
      </c>
      <c r="G522" s="41" t="s">
        <v>426</v>
      </c>
      <c r="H522" s="42" t="str">
        <f>IF(ISNA(VLOOKUP(Table113[[#This Row],[LSOA21]],LSOA_list!A$2:A$350,1,0)),"No","Yes")</f>
        <v>Yes</v>
      </c>
    </row>
    <row r="523" spans="1:8" ht="15.5" x14ac:dyDescent="0.35">
      <c r="A523" s="41" t="s">
        <v>964</v>
      </c>
      <c r="B523" s="41" t="s">
        <v>323</v>
      </c>
      <c r="C523" s="41" t="s">
        <v>955</v>
      </c>
      <c r="D523" s="41">
        <v>140</v>
      </c>
      <c r="E523" s="41">
        <v>126</v>
      </c>
      <c r="F523" s="41">
        <v>90</v>
      </c>
      <c r="G523" s="41" t="s">
        <v>426</v>
      </c>
      <c r="H523" s="42" t="str">
        <f>IF(ISNA(VLOOKUP(Table113[[#This Row],[LSOA21]],LSOA_list!A$2:A$350,1,0)),"No","Yes")</f>
        <v>Yes</v>
      </c>
    </row>
    <row r="524" spans="1:8" ht="15.5" x14ac:dyDescent="0.35">
      <c r="A524" s="41" t="s">
        <v>965</v>
      </c>
      <c r="B524" s="41" t="s">
        <v>323</v>
      </c>
      <c r="C524" s="41" t="s">
        <v>955</v>
      </c>
      <c r="D524" s="41">
        <v>136</v>
      </c>
      <c r="E524" s="41">
        <v>104</v>
      </c>
      <c r="F524" s="41">
        <v>76.47</v>
      </c>
      <c r="G524" s="41" t="s">
        <v>426</v>
      </c>
      <c r="H524" s="42" t="str">
        <f>IF(ISNA(VLOOKUP(Table113[[#This Row],[LSOA21]],LSOA_list!A$2:A$350,1,0)),"No","Yes")</f>
        <v>Yes</v>
      </c>
    </row>
    <row r="525" spans="1:8" ht="15.5" x14ac:dyDescent="0.35">
      <c r="A525" s="41" t="s">
        <v>966</v>
      </c>
      <c r="B525" s="41" t="s">
        <v>325</v>
      </c>
      <c r="C525" s="41" t="s">
        <v>955</v>
      </c>
      <c r="D525" s="41">
        <v>160</v>
      </c>
      <c r="E525" s="41">
        <v>86</v>
      </c>
      <c r="F525" s="41">
        <v>53.75</v>
      </c>
      <c r="G525" s="41" t="s">
        <v>426</v>
      </c>
      <c r="H525" s="42" t="str">
        <f>IF(ISNA(VLOOKUP(Table113[[#This Row],[LSOA21]],LSOA_list!A$2:A$350,1,0)),"No","Yes")</f>
        <v>Yes</v>
      </c>
    </row>
    <row r="526" spans="1:8" ht="15.5" x14ac:dyDescent="0.35">
      <c r="A526" s="41" t="s">
        <v>967</v>
      </c>
      <c r="B526" s="41" t="s">
        <v>325</v>
      </c>
      <c r="C526" s="41" t="s">
        <v>955</v>
      </c>
      <c r="D526" s="41">
        <v>135</v>
      </c>
      <c r="E526" s="41">
        <v>69</v>
      </c>
      <c r="F526" s="41">
        <v>51.11</v>
      </c>
      <c r="G526" s="41" t="s">
        <v>426</v>
      </c>
      <c r="H526" s="42" t="str">
        <f>IF(ISNA(VLOOKUP(Table113[[#This Row],[LSOA21]],LSOA_list!A$2:A$350,1,0)),"No","Yes")</f>
        <v>Yes</v>
      </c>
    </row>
    <row r="527" spans="1:8" ht="15.5" x14ac:dyDescent="0.35">
      <c r="A527" s="41" t="s">
        <v>968</v>
      </c>
      <c r="B527" s="41" t="s">
        <v>325</v>
      </c>
      <c r="C527" s="41" t="s">
        <v>955</v>
      </c>
      <c r="D527" s="41">
        <v>143</v>
      </c>
      <c r="E527" s="41">
        <v>0</v>
      </c>
      <c r="F527" s="41">
        <v>0</v>
      </c>
      <c r="G527" s="41" t="s">
        <v>426</v>
      </c>
      <c r="H527" s="42" t="str">
        <f>IF(ISNA(VLOOKUP(Table113[[#This Row],[LSOA21]],LSOA_list!A$2:A$350,1,0)),"No","Yes")</f>
        <v>Yes</v>
      </c>
    </row>
    <row r="528" spans="1:8" ht="15.5" x14ac:dyDescent="0.35">
      <c r="A528" s="41" t="s">
        <v>969</v>
      </c>
      <c r="B528" s="41" t="s">
        <v>325</v>
      </c>
      <c r="C528" s="41" t="s">
        <v>955</v>
      </c>
      <c r="D528" s="41">
        <v>117</v>
      </c>
      <c r="E528" s="41">
        <v>34</v>
      </c>
      <c r="F528" s="41">
        <v>29.06</v>
      </c>
      <c r="G528" s="41" t="s">
        <v>426</v>
      </c>
      <c r="H528" s="42" t="str">
        <f>IF(ISNA(VLOOKUP(Table113[[#This Row],[LSOA21]],LSOA_list!A$2:A$350,1,0)),"No","Yes")</f>
        <v>Yes</v>
      </c>
    </row>
    <row r="529" spans="1:8" ht="15.5" x14ac:dyDescent="0.35">
      <c r="A529" s="41" t="s">
        <v>970</v>
      </c>
      <c r="B529" s="41" t="s">
        <v>325</v>
      </c>
      <c r="C529" s="41" t="s">
        <v>955</v>
      </c>
      <c r="D529" s="41">
        <v>203</v>
      </c>
      <c r="E529" s="41">
        <v>70</v>
      </c>
      <c r="F529" s="41">
        <v>34.479999999999997</v>
      </c>
      <c r="G529" s="41" t="s">
        <v>426</v>
      </c>
      <c r="H529" s="42" t="str">
        <f>IF(ISNA(VLOOKUP(Table113[[#This Row],[LSOA21]],LSOA_list!A$2:A$350,1,0)),"No","Yes")</f>
        <v>Yes</v>
      </c>
    </row>
    <row r="530" spans="1:8" ht="15.5" x14ac:dyDescent="0.35">
      <c r="A530" s="41" t="s">
        <v>971</v>
      </c>
      <c r="B530" s="41" t="s">
        <v>158</v>
      </c>
      <c r="C530" s="41" t="s">
        <v>955</v>
      </c>
      <c r="D530" s="41">
        <v>140</v>
      </c>
      <c r="E530" s="41">
        <v>0</v>
      </c>
      <c r="F530" s="41">
        <v>0</v>
      </c>
      <c r="G530" s="41" t="s">
        <v>426</v>
      </c>
      <c r="H530" s="42" t="str">
        <f>IF(ISNA(VLOOKUP(Table113[[#This Row],[LSOA21]],LSOA_list!A$2:A$350,1,0)),"No","Yes")</f>
        <v>Yes</v>
      </c>
    </row>
    <row r="531" spans="1:8" ht="15.5" x14ac:dyDescent="0.35">
      <c r="A531" s="41" t="s">
        <v>972</v>
      </c>
      <c r="B531" s="41" t="s">
        <v>158</v>
      </c>
      <c r="C531" s="41" t="s">
        <v>955</v>
      </c>
      <c r="D531" s="41">
        <v>146</v>
      </c>
      <c r="E531" s="41">
        <v>0</v>
      </c>
      <c r="F531" s="41">
        <v>0</v>
      </c>
      <c r="G531" s="41" t="s">
        <v>426</v>
      </c>
      <c r="H531" s="42" t="str">
        <f>IF(ISNA(VLOOKUP(Table113[[#This Row],[LSOA21]],LSOA_list!A$2:A$350,1,0)),"No","Yes")</f>
        <v>Yes</v>
      </c>
    </row>
    <row r="532" spans="1:8" ht="15.5" x14ac:dyDescent="0.35">
      <c r="A532" s="41" t="s">
        <v>973</v>
      </c>
      <c r="B532" s="41" t="s">
        <v>158</v>
      </c>
      <c r="C532" s="41" t="s">
        <v>955</v>
      </c>
      <c r="D532" s="41">
        <v>141</v>
      </c>
      <c r="E532" s="41">
        <v>16</v>
      </c>
      <c r="F532" s="41">
        <v>11.35</v>
      </c>
      <c r="G532" s="41" t="s">
        <v>426</v>
      </c>
      <c r="H532" s="42" t="str">
        <f>IF(ISNA(VLOOKUP(Table113[[#This Row],[LSOA21]],LSOA_list!A$2:A$350,1,0)),"No","Yes")</f>
        <v>Yes</v>
      </c>
    </row>
    <row r="533" spans="1:8" ht="15.5" x14ac:dyDescent="0.35">
      <c r="A533" s="41" t="s">
        <v>974</v>
      </c>
      <c r="B533" s="41" t="s">
        <v>158</v>
      </c>
      <c r="C533" s="41" t="s">
        <v>955</v>
      </c>
      <c r="D533" s="41">
        <v>125</v>
      </c>
      <c r="E533" s="41">
        <v>0</v>
      </c>
      <c r="F533" s="41">
        <v>0</v>
      </c>
      <c r="G533" s="41" t="s">
        <v>426</v>
      </c>
      <c r="H533" s="42" t="str">
        <f>IF(ISNA(VLOOKUP(Table113[[#This Row],[LSOA21]],LSOA_list!A$2:A$350,1,0)),"No","Yes")</f>
        <v>Yes</v>
      </c>
    </row>
    <row r="534" spans="1:8" ht="15.5" x14ac:dyDescent="0.35">
      <c r="A534" s="41" t="s">
        <v>975</v>
      </c>
      <c r="B534" s="41" t="s">
        <v>158</v>
      </c>
      <c r="C534" s="41" t="s">
        <v>955</v>
      </c>
      <c r="D534" s="41">
        <v>137</v>
      </c>
      <c r="E534" s="41">
        <v>0</v>
      </c>
      <c r="F534" s="41">
        <v>0</v>
      </c>
      <c r="G534" s="41" t="s">
        <v>426</v>
      </c>
      <c r="H534" s="42" t="str">
        <f>IF(ISNA(VLOOKUP(Table113[[#This Row],[LSOA21]],LSOA_list!A$2:A$350,1,0)),"No","Yes")</f>
        <v>Yes</v>
      </c>
    </row>
    <row r="535" spans="1:8" ht="15.5" x14ac:dyDescent="0.35">
      <c r="A535" s="41" t="s">
        <v>976</v>
      </c>
      <c r="B535" s="41" t="s">
        <v>267</v>
      </c>
      <c r="C535" s="41" t="s">
        <v>955</v>
      </c>
      <c r="D535" s="41">
        <v>177</v>
      </c>
      <c r="E535" s="41">
        <v>0</v>
      </c>
      <c r="F535" s="41">
        <v>0</v>
      </c>
      <c r="G535" s="41" t="s">
        <v>426</v>
      </c>
      <c r="H535" s="42" t="str">
        <f>IF(ISNA(VLOOKUP(Table113[[#This Row],[LSOA21]],LSOA_list!A$2:A$350,1,0)),"No","Yes")</f>
        <v>Yes</v>
      </c>
    </row>
    <row r="536" spans="1:8" ht="15.5" x14ac:dyDescent="0.35">
      <c r="A536" s="41" t="s">
        <v>977</v>
      </c>
      <c r="B536" s="41" t="s">
        <v>267</v>
      </c>
      <c r="C536" s="41" t="s">
        <v>955</v>
      </c>
      <c r="D536" s="41">
        <v>136</v>
      </c>
      <c r="E536" s="41">
        <v>44</v>
      </c>
      <c r="F536" s="41">
        <v>32.35</v>
      </c>
      <c r="G536" s="41" t="s">
        <v>426</v>
      </c>
      <c r="H536" s="42" t="str">
        <f>IF(ISNA(VLOOKUP(Table113[[#This Row],[LSOA21]],LSOA_list!A$2:A$350,1,0)),"No","Yes")</f>
        <v>Yes</v>
      </c>
    </row>
    <row r="537" spans="1:8" ht="15.5" x14ac:dyDescent="0.35">
      <c r="A537" s="41" t="s">
        <v>978</v>
      </c>
      <c r="B537" s="41" t="s">
        <v>267</v>
      </c>
      <c r="C537" s="41" t="s">
        <v>955</v>
      </c>
      <c r="D537" s="41">
        <v>153</v>
      </c>
      <c r="E537" s="41">
        <v>9</v>
      </c>
      <c r="F537" s="41">
        <v>5.88</v>
      </c>
      <c r="G537" s="41" t="s">
        <v>426</v>
      </c>
      <c r="H537" s="42" t="str">
        <f>IF(ISNA(VLOOKUP(Table113[[#This Row],[LSOA21]],LSOA_list!A$2:A$350,1,0)),"No","Yes")</f>
        <v>Yes</v>
      </c>
    </row>
    <row r="538" spans="1:8" ht="15.5" x14ac:dyDescent="0.35">
      <c r="A538" s="41" t="s">
        <v>979</v>
      </c>
      <c r="B538" s="41" t="s">
        <v>267</v>
      </c>
      <c r="C538" s="41" t="s">
        <v>955</v>
      </c>
      <c r="D538" s="41">
        <v>91</v>
      </c>
      <c r="E538" s="41">
        <v>0</v>
      </c>
      <c r="F538" s="41">
        <v>0</v>
      </c>
      <c r="G538" s="41" t="s">
        <v>426</v>
      </c>
      <c r="H538" s="42" t="str">
        <f>IF(ISNA(VLOOKUP(Table113[[#This Row],[LSOA21]],LSOA_list!A$2:A$350,1,0)),"No","Yes")</f>
        <v>Yes</v>
      </c>
    </row>
    <row r="539" spans="1:8" ht="15.5" x14ac:dyDescent="0.35">
      <c r="A539" s="41" t="s">
        <v>980</v>
      </c>
      <c r="B539" s="41" t="s">
        <v>267</v>
      </c>
      <c r="C539" s="41" t="s">
        <v>955</v>
      </c>
      <c r="D539" s="41">
        <v>138</v>
      </c>
      <c r="E539" s="41">
        <v>71</v>
      </c>
      <c r="F539" s="41">
        <v>51.45</v>
      </c>
      <c r="G539" s="41" t="s">
        <v>426</v>
      </c>
      <c r="H539" s="42" t="str">
        <f>IF(ISNA(VLOOKUP(Table113[[#This Row],[LSOA21]],LSOA_list!A$2:A$350,1,0)),"No","Yes")</f>
        <v>Yes</v>
      </c>
    </row>
    <row r="540" spans="1:8" ht="15.5" x14ac:dyDescent="0.35">
      <c r="A540" s="41" t="s">
        <v>981</v>
      </c>
      <c r="B540" s="41" t="s">
        <v>361</v>
      </c>
      <c r="C540" s="41" t="s">
        <v>955</v>
      </c>
      <c r="D540" s="41">
        <v>123</v>
      </c>
      <c r="E540" s="41">
        <v>47</v>
      </c>
      <c r="F540" s="41">
        <v>38.21</v>
      </c>
      <c r="G540" s="41" t="s">
        <v>426</v>
      </c>
      <c r="H540" s="42" t="str">
        <f>IF(ISNA(VLOOKUP(Table113[[#This Row],[LSOA21]],LSOA_list!A$2:A$350,1,0)),"No","Yes")</f>
        <v>Yes</v>
      </c>
    </row>
    <row r="541" spans="1:8" ht="15.5" x14ac:dyDescent="0.35">
      <c r="A541" s="41" t="s">
        <v>982</v>
      </c>
      <c r="B541" s="41" t="s">
        <v>361</v>
      </c>
      <c r="C541" s="41" t="s">
        <v>955</v>
      </c>
      <c r="D541" s="41">
        <v>119</v>
      </c>
      <c r="E541" s="41">
        <v>93</v>
      </c>
      <c r="F541" s="41">
        <v>78.150000000000006</v>
      </c>
      <c r="G541" s="41" t="s">
        <v>426</v>
      </c>
      <c r="H541" s="42" t="str">
        <f>IF(ISNA(VLOOKUP(Table113[[#This Row],[LSOA21]],LSOA_list!A$2:A$350,1,0)),"No","Yes")</f>
        <v>Yes</v>
      </c>
    </row>
    <row r="542" spans="1:8" ht="15.5" x14ac:dyDescent="0.35">
      <c r="A542" s="41" t="s">
        <v>983</v>
      </c>
      <c r="B542" s="41" t="s">
        <v>361</v>
      </c>
      <c r="C542" s="41" t="s">
        <v>955</v>
      </c>
      <c r="D542" s="41">
        <v>157</v>
      </c>
      <c r="E542" s="41">
        <v>74</v>
      </c>
      <c r="F542" s="41">
        <v>47.13</v>
      </c>
      <c r="G542" s="41" t="s">
        <v>426</v>
      </c>
      <c r="H542" s="42" t="str">
        <f>IF(ISNA(VLOOKUP(Table113[[#This Row],[LSOA21]],LSOA_list!A$2:A$350,1,0)),"No","Yes")</f>
        <v>Yes</v>
      </c>
    </row>
    <row r="543" spans="1:8" ht="15.5" x14ac:dyDescent="0.35">
      <c r="A543" s="41" t="s">
        <v>984</v>
      </c>
      <c r="B543" s="41" t="s">
        <v>361</v>
      </c>
      <c r="C543" s="41" t="s">
        <v>955</v>
      </c>
      <c r="D543" s="41">
        <v>128</v>
      </c>
      <c r="E543" s="41">
        <v>0</v>
      </c>
      <c r="F543" s="41">
        <v>0</v>
      </c>
      <c r="G543" s="41" t="s">
        <v>426</v>
      </c>
      <c r="H543" s="42" t="str">
        <f>IF(ISNA(VLOOKUP(Table113[[#This Row],[LSOA21]],LSOA_list!A$2:A$350,1,0)),"No","Yes")</f>
        <v>Yes</v>
      </c>
    </row>
    <row r="544" spans="1:8" ht="15.5" x14ac:dyDescent="0.35">
      <c r="A544" s="41" t="s">
        <v>985</v>
      </c>
      <c r="B544" s="41" t="s">
        <v>361</v>
      </c>
      <c r="C544" s="41" t="s">
        <v>955</v>
      </c>
      <c r="D544" s="41">
        <v>113</v>
      </c>
      <c r="E544" s="41">
        <v>73</v>
      </c>
      <c r="F544" s="41">
        <v>64.599999999999994</v>
      </c>
      <c r="G544" s="41" t="s">
        <v>426</v>
      </c>
      <c r="H544" s="42" t="str">
        <f>IF(ISNA(VLOOKUP(Table113[[#This Row],[LSOA21]],LSOA_list!A$2:A$350,1,0)),"No","Yes")</f>
        <v>Yes</v>
      </c>
    </row>
    <row r="545" spans="1:8" ht="15.5" x14ac:dyDescent="0.35">
      <c r="A545" s="41" t="s">
        <v>986</v>
      </c>
      <c r="B545" s="41" t="s">
        <v>163</v>
      </c>
      <c r="C545" s="41" t="s">
        <v>987</v>
      </c>
      <c r="D545" s="41">
        <v>146</v>
      </c>
      <c r="E545" s="41">
        <v>0</v>
      </c>
      <c r="F545" s="41">
        <v>0</v>
      </c>
      <c r="G545" s="41" t="s">
        <v>426</v>
      </c>
      <c r="H545" s="42" t="str">
        <f>IF(ISNA(VLOOKUP(Table113[[#This Row],[LSOA21]],LSOA_list!A$2:A$350,1,0)),"No","Yes")</f>
        <v>Yes</v>
      </c>
    </row>
    <row r="546" spans="1:8" ht="15.5" x14ac:dyDescent="0.35">
      <c r="A546" s="41" t="s">
        <v>988</v>
      </c>
      <c r="B546" s="41" t="s">
        <v>163</v>
      </c>
      <c r="C546" s="41" t="s">
        <v>987</v>
      </c>
      <c r="D546" s="41">
        <v>250</v>
      </c>
      <c r="E546" s="41">
        <v>0</v>
      </c>
      <c r="F546" s="41">
        <v>0</v>
      </c>
      <c r="G546" s="41" t="s">
        <v>426</v>
      </c>
      <c r="H546" s="42" t="str">
        <f>IF(ISNA(VLOOKUP(Table113[[#This Row],[LSOA21]],LSOA_list!A$2:A$350,1,0)),"No","Yes")</f>
        <v>Yes</v>
      </c>
    </row>
    <row r="547" spans="1:8" ht="15.5" x14ac:dyDescent="0.35">
      <c r="A547" s="41" t="s">
        <v>989</v>
      </c>
      <c r="B547" s="41" t="s">
        <v>163</v>
      </c>
      <c r="C547" s="41" t="s">
        <v>987</v>
      </c>
      <c r="D547" s="41">
        <v>138</v>
      </c>
      <c r="E547" s="41">
        <v>19</v>
      </c>
      <c r="F547" s="41">
        <v>13.77</v>
      </c>
      <c r="G547" s="41" t="s">
        <v>426</v>
      </c>
      <c r="H547" s="42" t="str">
        <f>IF(ISNA(VLOOKUP(Table113[[#This Row],[LSOA21]],LSOA_list!A$2:A$350,1,0)),"No","Yes")</f>
        <v>Yes</v>
      </c>
    </row>
    <row r="548" spans="1:8" ht="15.5" x14ac:dyDescent="0.35">
      <c r="A548" s="41" t="s">
        <v>990</v>
      </c>
      <c r="B548" s="41" t="s">
        <v>163</v>
      </c>
      <c r="C548" s="41" t="s">
        <v>987</v>
      </c>
      <c r="D548" s="41">
        <v>133</v>
      </c>
      <c r="E548" s="41">
        <v>1</v>
      </c>
      <c r="F548" s="41">
        <v>0.75</v>
      </c>
      <c r="G548" s="41" t="s">
        <v>426</v>
      </c>
      <c r="H548" s="42" t="str">
        <f>IF(ISNA(VLOOKUP(Table113[[#This Row],[LSOA21]],LSOA_list!A$2:A$350,1,0)),"No","Yes")</f>
        <v>Yes</v>
      </c>
    </row>
    <row r="549" spans="1:8" ht="15.5" x14ac:dyDescent="0.35">
      <c r="A549" s="41" t="s">
        <v>991</v>
      </c>
      <c r="B549" s="41" t="s">
        <v>163</v>
      </c>
      <c r="C549" s="41" t="s">
        <v>987</v>
      </c>
      <c r="D549" s="41">
        <v>115</v>
      </c>
      <c r="E549" s="41">
        <v>0</v>
      </c>
      <c r="F549" s="41">
        <v>0</v>
      </c>
      <c r="G549" s="41" t="s">
        <v>426</v>
      </c>
      <c r="H549" s="42" t="str">
        <f>IF(ISNA(VLOOKUP(Table113[[#This Row],[LSOA21]],LSOA_list!A$2:A$350,1,0)),"No","Yes")</f>
        <v>Yes</v>
      </c>
    </row>
    <row r="550" spans="1:8" ht="15.5" x14ac:dyDescent="0.35">
      <c r="A550" s="41" t="s">
        <v>992</v>
      </c>
      <c r="B550" s="41" t="s">
        <v>393</v>
      </c>
      <c r="C550" s="41" t="s">
        <v>987</v>
      </c>
      <c r="D550" s="41">
        <v>149</v>
      </c>
      <c r="E550" s="41">
        <v>148</v>
      </c>
      <c r="F550" s="41">
        <v>99.33</v>
      </c>
      <c r="G550" s="41" t="s">
        <v>426</v>
      </c>
      <c r="H550" s="42" t="str">
        <f>IF(ISNA(VLOOKUP(Table113[[#This Row],[LSOA21]],LSOA_list!A$2:A$350,1,0)),"No","Yes")</f>
        <v>Yes</v>
      </c>
    </row>
    <row r="551" spans="1:8" ht="15.5" x14ac:dyDescent="0.35">
      <c r="A551" s="41" t="s">
        <v>993</v>
      </c>
      <c r="B551" s="41" t="s">
        <v>393</v>
      </c>
      <c r="C551" s="41" t="s">
        <v>987</v>
      </c>
      <c r="D551" s="41">
        <v>139</v>
      </c>
      <c r="E551" s="41">
        <v>49</v>
      </c>
      <c r="F551" s="41">
        <v>35.25</v>
      </c>
      <c r="G551" s="41" t="s">
        <v>426</v>
      </c>
      <c r="H551" s="42" t="str">
        <f>IF(ISNA(VLOOKUP(Table113[[#This Row],[LSOA21]],LSOA_list!A$2:A$350,1,0)),"No","Yes")</f>
        <v>Yes</v>
      </c>
    </row>
    <row r="552" spans="1:8" ht="15.5" x14ac:dyDescent="0.35">
      <c r="A552" s="41" t="s">
        <v>994</v>
      </c>
      <c r="B552" s="41" t="s">
        <v>393</v>
      </c>
      <c r="C552" s="41" t="s">
        <v>987</v>
      </c>
      <c r="D552" s="41">
        <v>108</v>
      </c>
      <c r="E552" s="41">
        <v>51</v>
      </c>
      <c r="F552" s="41">
        <v>47.22</v>
      </c>
      <c r="G552" s="41" t="s">
        <v>426</v>
      </c>
      <c r="H552" s="42" t="str">
        <f>IF(ISNA(VLOOKUP(Table113[[#This Row],[LSOA21]],LSOA_list!A$2:A$350,1,0)),"No","Yes")</f>
        <v>Yes</v>
      </c>
    </row>
    <row r="553" spans="1:8" ht="15.5" x14ac:dyDescent="0.35">
      <c r="A553" s="41" t="s">
        <v>995</v>
      </c>
      <c r="B553" s="41" t="s">
        <v>393</v>
      </c>
      <c r="C553" s="41" t="s">
        <v>987</v>
      </c>
      <c r="D553" s="41">
        <v>131</v>
      </c>
      <c r="E553" s="41">
        <v>106</v>
      </c>
      <c r="F553" s="41">
        <v>80.92</v>
      </c>
      <c r="G553" s="41" t="s">
        <v>426</v>
      </c>
      <c r="H553" s="42" t="str">
        <f>IF(ISNA(VLOOKUP(Table113[[#This Row],[LSOA21]],LSOA_list!A$2:A$350,1,0)),"No","Yes")</f>
        <v>Yes</v>
      </c>
    </row>
    <row r="554" spans="1:8" ht="15.5" x14ac:dyDescent="0.35">
      <c r="A554" s="41" t="s">
        <v>996</v>
      </c>
      <c r="B554" s="41" t="s">
        <v>393</v>
      </c>
      <c r="C554" s="41" t="s">
        <v>987</v>
      </c>
      <c r="D554" s="41">
        <v>126</v>
      </c>
      <c r="E554" s="41">
        <v>79</v>
      </c>
      <c r="F554" s="41">
        <v>62.7</v>
      </c>
      <c r="G554" s="41" t="s">
        <v>426</v>
      </c>
      <c r="H554" s="42" t="str">
        <f>IF(ISNA(VLOOKUP(Table113[[#This Row],[LSOA21]],LSOA_list!A$2:A$350,1,0)),"No","Yes")</f>
        <v>Yes</v>
      </c>
    </row>
    <row r="555" spans="1:8" ht="15.5" x14ac:dyDescent="0.35">
      <c r="A555" s="41" t="s">
        <v>997</v>
      </c>
      <c r="B555" s="41" t="s">
        <v>291</v>
      </c>
      <c r="C555" s="41" t="s">
        <v>987</v>
      </c>
      <c r="D555" s="41">
        <v>120</v>
      </c>
      <c r="E555" s="41">
        <v>22</v>
      </c>
      <c r="F555" s="41">
        <v>18.329999999999998</v>
      </c>
      <c r="G555" s="41" t="s">
        <v>426</v>
      </c>
      <c r="H555" s="42" t="str">
        <f>IF(ISNA(VLOOKUP(Table113[[#This Row],[LSOA21]],LSOA_list!A$2:A$350,1,0)),"No","Yes")</f>
        <v>Yes</v>
      </c>
    </row>
    <row r="556" spans="1:8" ht="15.5" x14ac:dyDescent="0.35">
      <c r="A556" s="41" t="s">
        <v>998</v>
      </c>
      <c r="B556" s="41" t="s">
        <v>291</v>
      </c>
      <c r="C556" s="41" t="s">
        <v>987</v>
      </c>
      <c r="D556" s="41">
        <v>218</v>
      </c>
      <c r="E556" s="41">
        <v>158</v>
      </c>
      <c r="F556" s="41">
        <v>72.48</v>
      </c>
      <c r="G556" s="41" t="s">
        <v>426</v>
      </c>
      <c r="H556" s="42" t="str">
        <f>IF(ISNA(VLOOKUP(Table113[[#This Row],[LSOA21]],LSOA_list!A$2:A$350,1,0)),"No","Yes")</f>
        <v>Yes</v>
      </c>
    </row>
    <row r="557" spans="1:8" ht="15.5" x14ac:dyDescent="0.35">
      <c r="A557" s="41" t="s">
        <v>999</v>
      </c>
      <c r="B557" s="41" t="s">
        <v>291</v>
      </c>
      <c r="C557" s="41" t="s">
        <v>987</v>
      </c>
      <c r="D557" s="41">
        <v>146</v>
      </c>
      <c r="E557" s="41">
        <v>0</v>
      </c>
      <c r="F557" s="41">
        <v>0</v>
      </c>
      <c r="G557" s="41" t="s">
        <v>426</v>
      </c>
      <c r="H557" s="42" t="str">
        <f>IF(ISNA(VLOOKUP(Table113[[#This Row],[LSOA21]],LSOA_list!A$2:A$350,1,0)),"No","Yes")</f>
        <v>Yes</v>
      </c>
    </row>
    <row r="558" spans="1:8" ht="15.5" x14ac:dyDescent="0.35">
      <c r="A558" s="41" t="s">
        <v>1000</v>
      </c>
      <c r="B558" s="41" t="s">
        <v>291</v>
      </c>
      <c r="C558" s="41" t="s">
        <v>987</v>
      </c>
      <c r="D558" s="41">
        <v>115</v>
      </c>
      <c r="E558" s="41">
        <v>0</v>
      </c>
      <c r="F558" s="41">
        <v>0</v>
      </c>
      <c r="G558" s="41" t="s">
        <v>426</v>
      </c>
      <c r="H558" s="42" t="str">
        <f>IF(ISNA(VLOOKUP(Table113[[#This Row],[LSOA21]],LSOA_list!A$2:A$350,1,0)),"No","Yes")</f>
        <v>Yes</v>
      </c>
    </row>
    <row r="559" spans="1:8" ht="15.5" x14ac:dyDescent="0.35">
      <c r="A559" s="41" t="s">
        <v>1001</v>
      </c>
      <c r="B559" s="41" t="s">
        <v>291</v>
      </c>
      <c r="C559" s="41" t="s">
        <v>987</v>
      </c>
      <c r="D559" s="41">
        <v>136</v>
      </c>
      <c r="E559" s="41">
        <v>0</v>
      </c>
      <c r="F559" s="41">
        <v>0</v>
      </c>
      <c r="G559" s="41" t="s">
        <v>426</v>
      </c>
      <c r="H559" s="42" t="str">
        <f>IF(ISNA(VLOOKUP(Table113[[#This Row],[LSOA21]],LSOA_list!A$2:A$350,1,0)),"No","Yes")</f>
        <v>Yes</v>
      </c>
    </row>
    <row r="560" spans="1:8" ht="15.5" x14ac:dyDescent="0.35">
      <c r="A560" s="41" t="s">
        <v>1002</v>
      </c>
      <c r="B560" s="41" t="s">
        <v>337</v>
      </c>
      <c r="C560" s="41" t="s">
        <v>987</v>
      </c>
      <c r="D560" s="41">
        <v>159</v>
      </c>
      <c r="E560" s="41">
        <v>113</v>
      </c>
      <c r="F560" s="41">
        <v>71.069999999999993</v>
      </c>
      <c r="G560" s="41" t="s">
        <v>426</v>
      </c>
      <c r="H560" s="42" t="str">
        <f>IF(ISNA(VLOOKUP(Table113[[#This Row],[LSOA21]],LSOA_list!A$2:A$350,1,0)),"No","Yes")</f>
        <v>Yes</v>
      </c>
    </row>
    <row r="561" spans="1:8" ht="15.5" x14ac:dyDescent="0.35">
      <c r="A561" s="41" t="s">
        <v>1003</v>
      </c>
      <c r="B561" s="41" t="s">
        <v>337</v>
      </c>
      <c r="C561" s="41" t="s">
        <v>987</v>
      </c>
      <c r="D561" s="41">
        <v>133</v>
      </c>
      <c r="E561" s="41">
        <v>14</v>
      </c>
      <c r="F561" s="41">
        <v>10.53</v>
      </c>
      <c r="G561" s="41" t="s">
        <v>426</v>
      </c>
      <c r="H561" s="42" t="str">
        <f>IF(ISNA(VLOOKUP(Table113[[#This Row],[LSOA21]],LSOA_list!A$2:A$350,1,0)),"No","Yes")</f>
        <v>Yes</v>
      </c>
    </row>
    <row r="562" spans="1:8" ht="15.5" x14ac:dyDescent="0.35">
      <c r="A562" s="41" t="s">
        <v>1004</v>
      </c>
      <c r="B562" s="41" t="s">
        <v>337</v>
      </c>
      <c r="C562" s="41" t="s">
        <v>987</v>
      </c>
      <c r="D562" s="41">
        <v>69</v>
      </c>
      <c r="E562" s="41">
        <v>0</v>
      </c>
      <c r="F562" s="41">
        <v>0</v>
      </c>
      <c r="G562" s="41" t="s">
        <v>426</v>
      </c>
      <c r="H562" s="42" t="str">
        <f>IF(ISNA(VLOOKUP(Table113[[#This Row],[LSOA21]],LSOA_list!A$2:A$350,1,0)),"No","Yes")</f>
        <v>Yes</v>
      </c>
    </row>
    <row r="563" spans="1:8" ht="15.5" x14ac:dyDescent="0.35">
      <c r="A563" s="41" t="s">
        <v>1005</v>
      </c>
      <c r="B563" s="41" t="s">
        <v>337</v>
      </c>
      <c r="C563" s="41" t="s">
        <v>987</v>
      </c>
      <c r="D563" s="41">
        <v>141</v>
      </c>
      <c r="E563" s="41">
        <v>49</v>
      </c>
      <c r="F563" s="41">
        <v>34.75</v>
      </c>
      <c r="G563" s="41" t="s">
        <v>426</v>
      </c>
      <c r="H563" s="42" t="str">
        <f>IF(ISNA(VLOOKUP(Table113[[#This Row],[LSOA21]],LSOA_list!A$2:A$350,1,0)),"No","Yes")</f>
        <v>Yes</v>
      </c>
    </row>
    <row r="564" spans="1:8" ht="15.5" x14ac:dyDescent="0.35">
      <c r="A564" s="41" t="s">
        <v>1006</v>
      </c>
      <c r="B564" s="41" t="s">
        <v>337</v>
      </c>
      <c r="C564" s="41" t="s">
        <v>987</v>
      </c>
      <c r="D564" s="41">
        <v>114</v>
      </c>
      <c r="E564" s="41">
        <v>48</v>
      </c>
      <c r="F564" s="41">
        <v>42.11</v>
      </c>
      <c r="G564" s="41" t="s">
        <v>426</v>
      </c>
      <c r="H564" s="42" t="str">
        <f>IF(ISNA(VLOOKUP(Table113[[#This Row],[LSOA21]],LSOA_list!A$2:A$350,1,0)),"No","Yes")</f>
        <v>Yes</v>
      </c>
    </row>
    <row r="565" spans="1:8" ht="15.5" x14ac:dyDescent="0.35">
      <c r="A565" s="41" t="s">
        <v>1007</v>
      </c>
      <c r="B565" s="41" t="s">
        <v>186</v>
      </c>
      <c r="C565" s="41" t="s">
        <v>987</v>
      </c>
      <c r="D565" s="41">
        <v>103</v>
      </c>
      <c r="E565" s="41">
        <v>0</v>
      </c>
      <c r="F565" s="41">
        <v>0</v>
      </c>
      <c r="G565" s="41" t="s">
        <v>426</v>
      </c>
      <c r="H565" s="42" t="str">
        <f>IF(ISNA(VLOOKUP(Table113[[#This Row],[LSOA21]],LSOA_list!A$2:A$350,1,0)),"No","Yes")</f>
        <v>Yes</v>
      </c>
    </row>
    <row r="566" spans="1:8" ht="15.5" x14ac:dyDescent="0.35">
      <c r="A566" s="41" t="s">
        <v>1008</v>
      </c>
      <c r="B566" s="41" t="s">
        <v>186</v>
      </c>
      <c r="C566" s="41" t="s">
        <v>987</v>
      </c>
      <c r="D566" s="41">
        <v>81</v>
      </c>
      <c r="E566" s="41">
        <v>0</v>
      </c>
      <c r="F566" s="41">
        <v>0</v>
      </c>
      <c r="G566" s="41" t="s">
        <v>426</v>
      </c>
      <c r="H566" s="42" t="str">
        <f>IF(ISNA(VLOOKUP(Table113[[#This Row],[LSOA21]],LSOA_list!A$2:A$350,1,0)),"No","Yes")</f>
        <v>Yes</v>
      </c>
    </row>
    <row r="567" spans="1:8" ht="15.5" x14ac:dyDescent="0.35">
      <c r="A567" s="41" t="s">
        <v>1009</v>
      </c>
      <c r="B567" s="41" t="s">
        <v>186</v>
      </c>
      <c r="C567" s="41" t="s">
        <v>987</v>
      </c>
      <c r="D567" s="41">
        <v>61</v>
      </c>
      <c r="E567" s="41">
        <v>0</v>
      </c>
      <c r="F567" s="41">
        <v>0</v>
      </c>
      <c r="G567" s="41" t="s">
        <v>426</v>
      </c>
      <c r="H567" s="42" t="str">
        <f>IF(ISNA(VLOOKUP(Table113[[#This Row],[LSOA21]],LSOA_list!A$2:A$350,1,0)),"No","Yes")</f>
        <v>Yes</v>
      </c>
    </row>
    <row r="568" spans="1:8" ht="15.5" x14ac:dyDescent="0.35">
      <c r="A568" s="41" t="s">
        <v>1010</v>
      </c>
      <c r="B568" s="41" t="s">
        <v>186</v>
      </c>
      <c r="C568" s="41" t="s">
        <v>987</v>
      </c>
      <c r="D568" s="41">
        <v>94</v>
      </c>
      <c r="E568" s="41">
        <v>0</v>
      </c>
      <c r="F568" s="41">
        <v>0</v>
      </c>
      <c r="G568" s="41" t="s">
        <v>426</v>
      </c>
      <c r="H568" s="42" t="str">
        <f>IF(ISNA(VLOOKUP(Table113[[#This Row],[LSOA21]],LSOA_list!A$2:A$350,1,0)),"No","Yes")</f>
        <v>Yes</v>
      </c>
    </row>
    <row r="569" spans="1:8" ht="15.5" x14ac:dyDescent="0.35">
      <c r="A569" s="41" t="s">
        <v>1011</v>
      </c>
      <c r="B569" s="41" t="s">
        <v>186</v>
      </c>
      <c r="C569" s="41" t="s">
        <v>987</v>
      </c>
      <c r="D569" s="41">
        <v>67</v>
      </c>
      <c r="E569" s="41">
        <v>35</v>
      </c>
      <c r="F569" s="41">
        <v>52.24</v>
      </c>
      <c r="G569" s="41" t="s">
        <v>426</v>
      </c>
      <c r="H569" s="42" t="str">
        <f>IF(ISNA(VLOOKUP(Table113[[#This Row],[LSOA21]],LSOA_list!A$2:A$350,1,0)),"No","Yes")</f>
        <v>Yes</v>
      </c>
    </row>
    <row r="570" spans="1:8" ht="15.5" x14ac:dyDescent="0.35">
      <c r="A570" s="41" t="s">
        <v>1012</v>
      </c>
      <c r="B570" s="41" t="s">
        <v>186</v>
      </c>
      <c r="C570" s="41" t="s">
        <v>987</v>
      </c>
      <c r="D570" s="41">
        <v>119</v>
      </c>
      <c r="E570" s="41">
        <v>0</v>
      </c>
      <c r="F570" s="41">
        <v>0</v>
      </c>
      <c r="G570" s="41" t="s">
        <v>426</v>
      </c>
      <c r="H570" s="42" t="str">
        <f>IF(ISNA(VLOOKUP(Table113[[#This Row],[LSOA21]],LSOA_list!A$2:A$350,1,0)),"No","Yes")</f>
        <v>Yes</v>
      </c>
    </row>
    <row r="571" spans="1:8" ht="15.5" x14ac:dyDescent="0.35">
      <c r="A571" s="41" t="s">
        <v>1013</v>
      </c>
      <c r="B571" s="41" t="s">
        <v>186</v>
      </c>
      <c r="C571" s="41" t="s">
        <v>987</v>
      </c>
      <c r="D571" s="41">
        <v>71</v>
      </c>
      <c r="E571" s="41">
        <v>0</v>
      </c>
      <c r="F571" s="41">
        <v>0</v>
      </c>
      <c r="G571" s="41" t="s">
        <v>426</v>
      </c>
      <c r="H571" s="42" t="str">
        <f>IF(ISNA(VLOOKUP(Table113[[#This Row],[LSOA21]],LSOA_list!A$2:A$350,1,0)),"No","Yes")</f>
        <v>Yes</v>
      </c>
    </row>
    <row r="572" spans="1:8" ht="15.5" x14ac:dyDescent="0.35">
      <c r="A572" s="41" t="s">
        <v>1014</v>
      </c>
      <c r="B572" s="41" t="s">
        <v>184</v>
      </c>
      <c r="C572" s="41" t="s">
        <v>1015</v>
      </c>
      <c r="D572" s="41">
        <v>142</v>
      </c>
      <c r="E572" s="41">
        <v>0</v>
      </c>
      <c r="F572" s="41">
        <v>0</v>
      </c>
      <c r="G572" s="41" t="s">
        <v>426</v>
      </c>
      <c r="H572" s="42" t="str">
        <f>IF(ISNA(VLOOKUP(Table113[[#This Row],[LSOA21]],LSOA_list!A$2:A$350,1,0)),"No","Yes")</f>
        <v>Yes</v>
      </c>
    </row>
    <row r="573" spans="1:8" ht="15.5" x14ac:dyDescent="0.35">
      <c r="A573" s="41" t="s">
        <v>1016</v>
      </c>
      <c r="B573" s="41" t="s">
        <v>184</v>
      </c>
      <c r="C573" s="41" t="s">
        <v>1015</v>
      </c>
      <c r="D573" s="41">
        <v>142</v>
      </c>
      <c r="E573" s="41">
        <v>7</v>
      </c>
      <c r="F573" s="41">
        <v>4.93</v>
      </c>
      <c r="G573" s="41" t="s">
        <v>426</v>
      </c>
      <c r="H573" s="42" t="str">
        <f>IF(ISNA(VLOOKUP(Table113[[#This Row],[LSOA21]],LSOA_list!A$2:A$350,1,0)),"No","Yes")</f>
        <v>Yes</v>
      </c>
    </row>
    <row r="574" spans="1:8" ht="15.5" x14ac:dyDescent="0.35">
      <c r="A574" s="41" t="s">
        <v>1017</v>
      </c>
      <c r="B574" s="41" t="s">
        <v>184</v>
      </c>
      <c r="C574" s="41" t="s">
        <v>1015</v>
      </c>
      <c r="D574" s="41">
        <v>164</v>
      </c>
      <c r="E574" s="41">
        <v>0</v>
      </c>
      <c r="F574" s="41">
        <v>0</v>
      </c>
      <c r="G574" s="41" t="s">
        <v>426</v>
      </c>
      <c r="H574" s="42" t="str">
        <f>IF(ISNA(VLOOKUP(Table113[[#This Row],[LSOA21]],LSOA_list!A$2:A$350,1,0)),"No","Yes")</f>
        <v>Yes</v>
      </c>
    </row>
    <row r="575" spans="1:8" ht="15.5" x14ac:dyDescent="0.35">
      <c r="A575" s="41" t="s">
        <v>1018</v>
      </c>
      <c r="B575" s="41" t="s">
        <v>184</v>
      </c>
      <c r="C575" s="41" t="s">
        <v>1015</v>
      </c>
      <c r="D575" s="41">
        <v>145</v>
      </c>
      <c r="E575" s="41">
        <v>37</v>
      </c>
      <c r="F575" s="41">
        <v>25.52</v>
      </c>
      <c r="G575" s="41" t="s">
        <v>426</v>
      </c>
      <c r="H575" s="42" t="str">
        <f>IF(ISNA(VLOOKUP(Table113[[#This Row],[LSOA21]],LSOA_list!A$2:A$350,1,0)),"No","Yes")</f>
        <v>Yes</v>
      </c>
    </row>
    <row r="576" spans="1:8" ht="15.5" x14ac:dyDescent="0.35">
      <c r="A576" s="41" t="s">
        <v>1019</v>
      </c>
      <c r="B576" s="41" t="s">
        <v>184</v>
      </c>
      <c r="C576" s="41" t="s">
        <v>1015</v>
      </c>
      <c r="D576" s="41">
        <v>173</v>
      </c>
      <c r="E576" s="41">
        <v>0</v>
      </c>
      <c r="F576" s="41">
        <v>0</v>
      </c>
      <c r="G576" s="41" t="s">
        <v>426</v>
      </c>
      <c r="H576" s="42" t="str">
        <f>IF(ISNA(VLOOKUP(Table113[[#This Row],[LSOA21]],LSOA_list!A$2:A$350,1,0)),"No","Yes")</f>
        <v>Yes</v>
      </c>
    </row>
    <row r="577" spans="1:8" ht="15.5" x14ac:dyDescent="0.35">
      <c r="A577" s="41" t="s">
        <v>1020</v>
      </c>
      <c r="B577" s="41" t="s">
        <v>82</v>
      </c>
      <c r="C577" s="41" t="s">
        <v>1015</v>
      </c>
      <c r="D577" s="41">
        <v>204</v>
      </c>
      <c r="E577" s="41">
        <v>0</v>
      </c>
      <c r="F577" s="41">
        <v>0</v>
      </c>
      <c r="G577" s="41" t="s">
        <v>426</v>
      </c>
      <c r="H577" s="42" t="str">
        <f>IF(ISNA(VLOOKUP(Table113[[#This Row],[LSOA21]],LSOA_list!A$2:A$350,1,0)),"No","Yes")</f>
        <v>Yes</v>
      </c>
    </row>
    <row r="578" spans="1:8" ht="15.5" x14ac:dyDescent="0.35">
      <c r="A578" s="41" t="s">
        <v>1021</v>
      </c>
      <c r="B578" s="41" t="s">
        <v>82</v>
      </c>
      <c r="C578" s="41" t="s">
        <v>1015</v>
      </c>
      <c r="D578" s="41">
        <v>243</v>
      </c>
      <c r="E578" s="41">
        <v>0</v>
      </c>
      <c r="F578" s="41">
        <v>0</v>
      </c>
      <c r="G578" s="41" t="s">
        <v>426</v>
      </c>
      <c r="H578" s="42" t="str">
        <f>IF(ISNA(VLOOKUP(Table113[[#This Row],[LSOA21]],LSOA_list!A$2:A$350,1,0)),"No","Yes")</f>
        <v>Yes</v>
      </c>
    </row>
    <row r="579" spans="1:8" ht="15.5" x14ac:dyDescent="0.35">
      <c r="A579" s="41" t="s">
        <v>1022</v>
      </c>
      <c r="B579" s="41" t="s">
        <v>82</v>
      </c>
      <c r="C579" s="41" t="s">
        <v>1015</v>
      </c>
      <c r="D579" s="41">
        <v>191</v>
      </c>
      <c r="E579" s="41">
        <v>0</v>
      </c>
      <c r="F579" s="41">
        <v>0</v>
      </c>
      <c r="G579" s="41" t="s">
        <v>426</v>
      </c>
      <c r="H579" s="42" t="str">
        <f>IF(ISNA(VLOOKUP(Table113[[#This Row],[LSOA21]],LSOA_list!A$2:A$350,1,0)),"No","Yes")</f>
        <v>Yes</v>
      </c>
    </row>
    <row r="580" spans="1:8" ht="15.5" x14ac:dyDescent="0.35">
      <c r="A580" s="41" t="s">
        <v>1023</v>
      </c>
      <c r="B580" s="41" t="s">
        <v>82</v>
      </c>
      <c r="C580" s="41" t="s">
        <v>1015</v>
      </c>
      <c r="D580" s="41">
        <v>174</v>
      </c>
      <c r="E580" s="41">
        <v>0</v>
      </c>
      <c r="F580" s="41">
        <v>0</v>
      </c>
      <c r="G580" s="41" t="s">
        <v>426</v>
      </c>
      <c r="H580" s="42" t="str">
        <f>IF(ISNA(VLOOKUP(Table113[[#This Row],[LSOA21]],LSOA_list!A$2:A$350,1,0)),"No","Yes")</f>
        <v>Yes</v>
      </c>
    </row>
    <row r="581" spans="1:8" ht="15.5" x14ac:dyDescent="0.35">
      <c r="A581" s="41" t="s">
        <v>1024</v>
      </c>
      <c r="B581" s="41" t="s">
        <v>82</v>
      </c>
      <c r="C581" s="41" t="s">
        <v>1015</v>
      </c>
      <c r="D581" s="41">
        <v>277</v>
      </c>
      <c r="E581" s="41">
        <v>0</v>
      </c>
      <c r="F581" s="41">
        <v>0</v>
      </c>
      <c r="G581" s="41" t="s">
        <v>426</v>
      </c>
      <c r="H581" s="42" t="str">
        <f>IF(ISNA(VLOOKUP(Table113[[#This Row],[LSOA21]],LSOA_list!A$2:A$350,1,0)),"No","Yes")</f>
        <v>Yes</v>
      </c>
    </row>
    <row r="582" spans="1:8" ht="15.5" x14ac:dyDescent="0.35">
      <c r="A582" s="41" t="s">
        <v>1025</v>
      </c>
      <c r="B582" s="41" t="s">
        <v>191</v>
      </c>
      <c r="C582" s="41" t="s">
        <v>1015</v>
      </c>
      <c r="D582" s="41">
        <v>208</v>
      </c>
      <c r="E582" s="41">
        <v>61</v>
      </c>
      <c r="F582" s="41">
        <v>29.33</v>
      </c>
      <c r="G582" s="41" t="s">
        <v>426</v>
      </c>
      <c r="H582" s="42" t="str">
        <f>IF(ISNA(VLOOKUP(Table113[[#This Row],[LSOA21]],LSOA_list!A$2:A$350,1,0)),"No","Yes")</f>
        <v>Yes</v>
      </c>
    </row>
    <row r="583" spans="1:8" ht="15.5" x14ac:dyDescent="0.35">
      <c r="A583" s="41" t="s">
        <v>1026</v>
      </c>
      <c r="B583" s="41" t="s">
        <v>191</v>
      </c>
      <c r="C583" s="41" t="s">
        <v>1015</v>
      </c>
      <c r="D583" s="41">
        <v>428</v>
      </c>
      <c r="E583" s="41">
        <v>0</v>
      </c>
      <c r="F583" s="41">
        <v>0</v>
      </c>
      <c r="G583" s="41" t="s">
        <v>426</v>
      </c>
      <c r="H583" s="42" t="str">
        <f>IF(ISNA(VLOOKUP(Table113[[#This Row],[LSOA21]],LSOA_list!A$2:A$350,1,0)),"No","Yes")</f>
        <v>Yes</v>
      </c>
    </row>
    <row r="584" spans="1:8" ht="15.5" x14ac:dyDescent="0.35">
      <c r="A584" s="41" t="s">
        <v>1027</v>
      </c>
      <c r="B584" s="41" t="s">
        <v>191</v>
      </c>
      <c r="C584" s="41" t="s">
        <v>1015</v>
      </c>
      <c r="D584" s="41">
        <v>155</v>
      </c>
      <c r="E584" s="41">
        <v>0</v>
      </c>
      <c r="F584" s="41">
        <v>0</v>
      </c>
      <c r="G584" s="41" t="s">
        <v>426</v>
      </c>
      <c r="H584" s="42" t="str">
        <f>IF(ISNA(VLOOKUP(Table113[[#This Row],[LSOA21]],LSOA_list!A$2:A$350,1,0)),"No","Yes")</f>
        <v>Yes</v>
      </c>
    </row>
    <row r="585" spans="1:8" ht="15.5" x14ac:dyDescent="0.35">
      <c r="A585" s="41" t="s">
        <v>1028</v>
      </c>
      <c r="B585" s="41" t="s">
        <v>191</v>
      </c>
      <c r="C585" s="41" t="s">
        <v>1015</v>
      </c>
      <c r="D585" s="41">
        <v>146</v>
      </c>
      <c r="E585" s="41">
        <v>0</v>
      </c>
      <c r="F585" s="41">
        <v>0</v>
      </c>
      <c r="G585" s="41" t="s">
        <v>426</v>
      </c>
      <c r="H585" s="42" t="str">
        <f>IF(ISNA(VLOOKUP(Table113[[#This Row],[LSOA21]],LSOA_list!A$2:A$350,1,0)),"No","Yes")</f>
        <v>Yes</v>
      </c>
    </row>
    <row r="586" spans="1:8" ht="15.5" x14ac:dyDescent="0.35">
      <c r="A586" s="41" t="s">
        <v>1029</v>
      </c>
      <c r="B586" s="41" t="s">
        <v>71</v>
      </c>
      <c r="C586" s="41" t="s">
        <v>1015</v>
      </c>
      <c r="D586" s="41">
        <v>199</v>
      </c>
      <c r="E586" s="41">
        <v>0</v>
      </c>
      <c r="F586" s="41">
        <v>0</v>
      </c>
      <c r="G586" s="41" t="s">
        <v>426</v>
      </c>
      <c r="H586" s="42" t="str">
        <f>IF(ISNA(VLOOKUP(Table113[[#This Row],[LSOA21]],LSOA_list!A$2:A$350,1,0)),"No","Yes")</f>
        <v>Yes</v>
      </c>
    </row>
    <row r="587" spans="1:8" ht="15.5" x14ac:dyDescent="0.35">
      <c r="A587" s="41" t="s">
        <v>1030</v>
      </c>
      <c r="B587" s="41" t="s">
        <v>71</v>
      </c>
      <c r="C587" s="41" t="s">
        <v>1015</v>
      </c>
      <c r="D587" s="41">
        <v>181</v>
      </c>
      <c r="E587" s="41">
        <v>0</v>
      </c>
      <c r="F587" s="41">
        <v>0</v>
      </c>
      <c r="G587" s="41" t="s">
        <v>426</v>
      </c>
      <c r="H587" s="42" t="str">
        <f>IF(ISNA(VLOOKUP(Table113[[#This Row],[LSOA21]],LSOA_list!A$2:A$350,1,0)),"No","Yes")</f>
        <v>Yes</v>
      </c>
    </row>
    <row r="588" spans="1:8" ht="15.5" x14ac:dyDescent="0.35">
      <c r="A588" s="41" t="s">
        <v>1031</v>
      </c>
      <c r="B588" s="41" t="s">
        <v>71</v>
      </c>
      <c r="C588" s="41" t="s">
        <v>1015</v>
      </c>
      <c r="D588" s="41">
        <v>163</v>
      </c>
      <c r="E588" s="41">
        <v>0</v>
      </c>
      <c r="F588" s="41">
        <v>0</v>
      </c>
      <c r="G588" s="41" t="s">
        <v>426</v>
      </c>
      <c r="H588" s="42" t="str">
        <f>IF(ISNA(VLOOKUP(Table113[[#This Row],[LSOA21]],LSOA_list!A$2:A$350,1,0)),"No","Yes")</f>
        <v>Yes</v>
      </c>
    </row>
    <row r="589" spans="1:8" ht="15.5" x14ac:dyDescent="0.35">
      <c r="A589" s="41" t="s">
        <v>1032</v>
      </c>
      <c r="B589" s="41" t="s">
        <v>71</v>
      </c>
      <c r="C589" s="41" t="s">
        <v>1015</v>
      </c>
      <c r="D589" s="41">
        <v>171</v>
      </c>
      <c r="E589" s="41">
        <v>0</v>
      </c>
      <c r="F589" s="41">
        <v>0</v>
      </c>
      <c r="G589" s="41" t="s">
        <v>426</v>
      </c>
      <c r="H589" s="42" t="str">
        <f>IF(ISNA(VLOOKUP(Table113[[#This Row],[LSOA21]],LSOA_list!A$2:A$350,1,0)),"No","Yes")</f>
        <v>Yes</v>
      </c>
    </row>
    <row r="590" spans="1:8" ht="15.5" x14ac:dyDescent="0.35">
      <c r="A590" s="41" t="s">
        <v>1033</v>
      </c>
      <c r="B590" s="41" t="s">
        <v>71</v>
      </c>
      <c r="C590" s="41" t="s">
        <v>1015</v>
      </c>
      <c r="D590" s="41">
        <v>159</v>
      </c>
      <c r="E590" s="41">
        <v>0</v>
      </c>
      <c r="F590" s="41">
        <v>0</v>
      </c>
      <c r="G590" s="41" t="s">
        <v>426</v>
      </c>
      <c r="H590" s="42" t="str">
        <f>IF(ISNA(VLOOKUP(Table113[[#This Row],[LSOA21]],LSOA_list!A$2:A$350,1,0)),"No","Yes")</f>
        <v>Yes</v>
      </c>
    </row>
    <row r="591" spans="1:8" ht="15.5" x14ac:dyDescent="0.35">
      <c r="A591" s="41" t="s">
        <v>1034</v>
      </c>
      <c r="B591" s="41" t="s">
        <v>223</v>
      </c>
      <c r="C591" s="41" t="s">
        <v>1015</v>
      </c>
      <c r="D591" s="41">
        <v>166</v>
      </c>
      <c r="E591" s="41">
        <v>13</v>
      </c>
      <c r="F591" s="41">
        <v>7.83</v>
      </c>
      <c r="G591" s="41" t="s">
        <v>426</v>
      </c>
      <c r="H591" s="42" t="str">
        <f>IF(ISNA(VLOOKUP(Table113[[#This Row],[LSOA21]],LSOA_list!A$2:A$350,1,0)),"No","Yes")</f>
        <v>Yes</v>
      </c>
    </row>
    <row r="592" spans="1:8" ht="15.5" x14ac:dyDescent="0.35">
      <c r="A592" s="41" t="s">
        <v>1035</v>
      </c>
      <c r="B592" s="41" t="s">
        <v>223</v>
      </c>
      <c r="C592" s="41" t="s">
        <v>1015</v>
      </c>
      <c r="D592" s="41">
        <v>116</v>
      </c>
      <c r="E592" s="41">
        <v>75</v>
      </c>
      <c r="F592" s="41">
        <v>64.66</v>
      </c>
      <c r="G592" s="41" t="s">
        <v>426</v>
      </c>
      <c r="H592" s="42" t="str">
        <f>IF(ISNA(VLOOKUP(Table113[[#This Row],[LSOA21]],LSOA_list!A$2:A$350,1,0)),"No","Yes")</f>
        <v>Yes</v>
      </c>
    </row>
    <row r="593" spans="1:8" ht="15.5" x14ac:dyDescent="0.35">
      <c r="A593" s="41" t="s">
        <v>1036</v>
      </c>
      <c r="B593" s="41" t="s">
        <v>223</v>
      </c>
      <c r="C593" s="41" t="s">
        <v>1015</v>
      </c>
      <c r="D593" s="41">
        <v>177</v>
      </c>
      <c r="E593" s="41">
        <v>0</v>
      </c>
      <c r="F593" s="41">
        <v>0</v>
      </c>
      <c r="G593" s="41" t="s">
        <v>426</v>
      </c>
      <c r="H593" s="42" t="str">
        <f>IF(ISNA(VLOOKUP(Table113[[#This Row],[LSOA21]],LSOA_list!A$2:A$350,1,0)),"No","Yes")</f>
        <v>Yes</v>
      </c>
    </row>
    <row r="594" spans="1:8" ht="15.5" x14ac:dyDescent="0.35">
      <c r="A594" s="41" t="s">
        <v>1037</v>
      </c>
      <c r="B594" s="41" t="s">
        <v>223</v>
      </c>
      <c r="C594" s="41" t="s">
        <v>1015</v>
      </c>
      <c r="D594" s="41">
        <v>188</v>
      </c>
      <c r="E594" s="41">
        <v>0</v>
      </c>
      <c r="F594" s="41">
        <v>0</v>
      </c>
      <c r="G594" s="41" t="s">
        <v>426</v>
      </c>
      <c r="H594" s="42" t="str">
        <f>IF(ISNA(VLOOKUP(Table113[[#This Row],[LSOA21]],LSOA_list!A$2:A$350,1,0)),"No","Yes")</f>
        <v>Yes</v>
      </c>
    </row>
    <row r="595" spans="1:8" ht="15.5" x14ac:dyDescent="0.35">
      <c r="A595" s="41" t="s">
        <v>1038</v>
      </c>
      <c r="B595" s="41" t="s">
        <v>223</v>
      </c>
      <c r="C595" s="41" t="s">
        <v>1015</v>
      </c>
      <c r="D595" s="41">
        <v>91</v>
      </c>
      <c r="E595" s="41">
        <v>0</v>
      </c>
      <c r="F595" s="41">
        <v>0</v>
      </c>
      <c r="G595" s="41" t="s">
        <v>426</v>
      </c>
      <c r="H595" s="42" t="str">
        <f>IF(ISNA(VLOOKUP(Table113[[#This Row],[LSOA21]],LSOA_list!A$2:A$350,1,0)),"No","Yes")</f>
        <v>Yes</v>
      </c>
    </row>
    <row r="596" spans="1:8" ht="15.5" x14ac:dyDescent="0.35">
      <c r="A596" s="41" t="s">
        <v>1039</v>
      </c>
      <c r="B596" s="41" t="s">
        <v>407</v>
      </c>
      <c r="C596" s="41" t="s">
        <v>1040</v>
      </c>
      <c r="D596" s="41">
        <v>124</v>
      </c>
      <c r="E596" s="41">
        <v>89</v>
      </c>
      <c r="F596" s="41">
        <v>71.77</v>
      </c>
      <c r="G596" s="41" t="s">
        <v>426</v>
      </c>
      <c r="H596" s="42" t="str">
        <f>IF(ISNA(VLOOKUP(Table113[[#This Row],[LSOA21]],LSOA_list!A$2:A$350,1,0)),"No","Yes")</f>
        <v>Yes</v>
      </c>
    </row>
    <row r="597" spans="1:8" ht="15.5" x14ac:dyDescent="0.35">
      <c r="A597" s="41" t="s">
        <v>1041</v>
      </c>
      <c r="B597" s="41" t="s">
        <v>407</v>
      </c>
      <c r="C597" s="41" t="s">
        <v>1040</v>
      </c>
      <c r="D597" s="41">
        <v>150</v>
      </c>
      <c r="E597" s="41">
        <v>148</v>
      </c>
      <c r="F597" s="41">
        <v>98.67</v>
      </c>
      <c r="G597" s="41" t="s">
        <v>426</v>
      </c>
      <c r="H597" s="42" t="str">
        <f>IF(ISNA(VLOOKUP(Table113[[#This Row],[LSOA21]],LSOA_list!A$2:A$350,1,0)),"No","Yes")</f>
        <v>Yes</v>
      </c>
    </row>
    <row r="598" spans="1:8" ht="15.5" x14ac:dyDescent="0.35">
      <c r="A598" s="41" t="s">
        <v>1042</v>
      </c>
      <c r="B598" s="41" t="s">
        <v>407</v>
      </c>
      <c r="C598" s="41" t="s">
        <v>1040</v>
      </c>
      <c r="D598" s="41">
        <v>138</v>
      </c>
      <c r="E598" s="41">
        <v>103</v>
      </c>
      <c r="F598" s="41">
        <v>74.64</v>
      </c>
      <c r="G598" s="41" t="s">
        <v>426</v>
      </c>
      <c r="H598" s="42" t="str">
        <f>IF(ISNA(VLOOKUP(Table113[[#This Row],[LSOA21]],LSOA_list!A$2:A$350,1,0)),"No","Yes")</f>
        <v>Yes</v>
      </c>
    </row>
    <row r="599" spans="1:8" ht="15.5" x14ac:dyDescent="0.35">
      <c r="A599" s="41" t="s">
        <v>1043</v>
      </c>
      <c r="B599" s="41" t="s">
        <v>407</v>
      </c>
      <c r="C599" s="41" t="s">
        <v>1040</v>
      </c>
      <c r="D599" s="41">
        <v>167</v>
      </c>
      <c r="E599" s="41">
        <v>165</v>
      </c>
      <c r="F599" s="41">
        <v>98.8</v>
      </c>
      <c r="G599" s="41" t="s">
        <v>426</v>
      </c>
      <c r="H599" s="42" t="str">
        <f>IF(ISNA(VLOOKUP(Table113[[#This Row],[LSOA21]],LSOA_list!A$2:A$350,1,0)),"No","Yes")</f>
        <v>Yes</v>
      </c>
    </row>
    <row r="600" spans="1:8" ht="15.5" x14ac:dyDescent="0.35">
      <c r="A600" s="41" t="s">
        <v>1044</v>
      </c>
      <c r="B600" s="41" t="s">
        <v>407</v>
      </c>
      <c r="C600" s="41" t="s">
        <v>1040</v>
      </c>
      <c r="D600" s="41">
        <v>367</v>
      </c>
      <c r="E600" s="41">
        <v>365</v>
      </c>
      <c r="F600" s="41">
        <v>99.46</v>
      </c>
      <c r="G600" s="41" t="s">
        <v>426</v>
      </c>
      <c r="H600" s="42" t="str">
        <f>IF(ISNA(VLOOKUP(Table113[[#This Row],[LSOA21]],LSOA_list!A$2:A$350,1,0)),"No","Yes")</f>
        <v>Yes</v>
      </c>
    </row>
    <row r="601" spans="1:8" ht="15.5" x14ac:dyDescent="0.35">
      <c r="A601" s="41" t="s">
        <v>1045</v>
      </c>
      <c r="B601" s="41" t="s">
        <v>311</v>
      </c>
      <c r="C601" s="41" t="s">
        <v>1040</v>
      </c>
      <c r="D601" s="41">
        <v>131</v>
      </c>
      <c r="E601" s="41">
        <v>7</v>
      </c>
      <c r="F601" s="41">
        <v>5.34</v>
      </c>
      <c r="G601" s="41" t="s">
        <v>426</v>
      </c>
      <c r="H601" s="42" t="str">
        <f>IF(ISNA(VLOOKUP(Table113[[#This Row],[LSOA21]],LSOA_list!A$2:A$350,1,0)),"No","Yes")</f>
        <v>Yes</v>
      </c>
    </row>
    <row r="602" spans="1:8" ht="15.5" x14ac:dyDescent="0.35">
      <c r="A602" s="41" t="s">
        <v>1046</v>
      </c>
      <c r="B602" s="41" t="s">
        <v>311</v>
      </c>
      <c r="C602" s="41" t="s">
        <v>1040</v>
      </c>
      <c r="D602" s="41">
        <v>137</v>
      </c>
      <c r="E602" s="41">
        <v>67</v>
      </c>
      <c r="F602" s="41">
        <v>48.91</v>
      </c>
      <c r="G602" s="41" t="s">
        <v>426</v>
      </c>
      <c r="H602" s="42" t="str">
        <f>IF(ISNA(VLOOKUP(Table113[[#This Row],[LSOA21]],LSOA_list!A$2:A$350,1,0)),"No","Yes")</f>
        <v>Yes</v>
      </c>
    </row>
    <row r="603" spans="1:8" ht="15.5" x14ac:dyDescent="0.35">
      <c r="A603" s="41" t="s">
        <v>1047</v>
      </c>
      <c r="B603" s="41" t="s">
        <v>311</v>
      </c>
      <c r="C603" s="41" t="s">
        <v>1040</v>
      </c>
      <c r="D603" s="41">
        <v>144</v>
      </c>
      <c r="E603" s="41">
        <v>32</v>
      </c>
      <c r="F603" s="41">
        <v>22.22</v>
      </c>
      <c r="G603" s="41" t="s">
        <v>426</v>
      </c>
      <c r="H603" s="42" t="str">
        <f>IF(ISNA(VLOOKUP(Table113[[#This Row],[LSOA21]],LSOA_list!A$2:A$350,1,0)),"No","Yes")</f>
        <v>Yes</v>
      </c>
    </row>
    <row r="604" spans="1:8" ht="15.5" x14ac:dyDescent="0.35">
      <c r="A604" s="41" t="s">
        <v>1048</v>
      </c>
      <c r="B604" s="41" t="s">
        <v>311</v>
      </c>
      <c r="C604" s="41" t="s">
        <v>1040</v>
      </c>
      <c r="D604" s="41">
        <v>185</v>
      </c>
      <c r="E604" s="41">
        <v>136</v>
      </c>
      <c r="F604" s="41">
        <v>73.510000000000005</v>
      </c>
      <c r="G604" s="41" t="s">
        <v>426</v>
      </c>
      <c r="H604" s="42" t="str">
        <f>IF(ISNA(VLOOKUP(Table113[[#This Row],[LSOA21]],LSOA_list!A$2:A$350,1,0)),"No","Yes")</f>
        <v>Yes</v>
      </c>
    </row>
    <row r="605" spans="1:8" ht="15.5" x14ac:dyDescent="0.35">
      <c r="A605" s="41" t="s">
        <v>1049</v>
      </c>
      <c r="B605" s="41" t="s">
        <v>311</v>
      </c>
      <c r="C605" s="41" t="s">
        <v>1040</v>
      </c>
      <c r="D605" s="41">
        <v>121</v>
      </c>
      <c r="E605" s="41">
        <v>0</v>
      </c>
      <c r="F605" s="41">
        <v>0</v>
      </c>
      <c r="G605" s="41" t="s">
        <v>426</v>
      </c>
      <c r="H605" s="42" t="str">
        <f>IF(ISNA(VLOOKUP(Table113[[#This Row],[LSOA21]],LSOA_list!A$2:A$350,1,0)),"No","Yes")</f>
        <v>Yes</v>
      </c>
    </row>
    <row r="606" spans="1:8" ht="15.5" x14ac:dyDescent="0.35">
      <c r="A606" s="41" t="s">
        <v>1050</v>
      </c>
      <c r="B606" s="41" t="s">
        <v>311</v>
      </c>
      <c r="C606" s="41" t="s">
        <v>1040</v>
      </c>
      <c r="D606" s="41">
        <v>129</v>
      </c>
      <c r="E606" s="41">
        <v>18</v>
      </c>
      <c r="F606" s="41">
        <v>13.95</v>
      </c>
      <c r="G606" s="41" t="s">
        <v>426</v>
      </c>
      <c r="H606" s="42" t="str">
        <f>IF(ISNA(VLOOKUP(Table113[[#This Row],[LSOA21]],LSOA_list!A$2:A$350,1,0)),"No","Yes")</f>
        <v>Yes</v>
      </c>
    </row>
    <row r="607" spans="1:8" ht="15.5" x14ac:dyDescent="0.35">
      <c r="A607" s="41" t="s">
        <v>1051</v>
      </c>
      <c r="B607" s="41" t="s">
        <v>341</v>
      </c>
      <c r="C607" s="41" t="s">
        <v>1040</v>
      </c>
      <c r="D607" s="41">
        <v>137</v>
      </c>
      <c r="E607" s="41">
        <v>102</v>
      </c>
      <c r="F607" s="41">
        <v>74.45</v>
      </c>
      <c r="G607" s="41" t="s">
        <v>426</v>
      </c>
      <c r="H607" s="42" t="str">
        <f>IF(ISNA(VLOOKUP(Table113[[#This Row],[LSOA21]],LSOA_list!A$2:A$350,1,0)),"No","Yes")</f>
        <v>Yes</v>
      </c>
    </row>
    <row r="608" spans="1:8" ht="15.5" x14ac:dyDescent="0.35">
      <c r="A608" s="41" t="s">
        <v>1052</v>
      </c>
      <c r="B608" s="41" t="s">
        <v>341</v>
      </c>
      <c r="C608" s="41" t="s">
        <v>1040</v>
      </c>
      <c r="D608" s="41">
        <v>184</v>
      </c>
      <c r="E608" s="41">
        <v>7</v>
      </c>
      <c r="F608" s="41">
        <v>3.8</v>
      </c>
      <c r="G608" s="41" t="s">
        <v>426</v>
      </c>
      <c r="H608" s="42" t="str">
        <f>IF(ISNA(VLOOKUP(Table113[[#This Row],[LSOA21]],LSOA_list!A$2:A$350,1,0)),"No","Yes")</f>
        <v>Yes</v>
      </c>
    </row>
    <row r="609" spans="1:8" ht="15.5" x14ac:dyDescent="0.35">
      <c r="A609" s="41" t="s">
        <v>1053</v>
      </c>
      <c r="B609" s="41" t="s">
        <v>341</v>
      </c>
      <c r="C609" s="41" t="s">
        <v>1040</v>
      </c>
      <c r="D609" s="41">
        <v>267</v>
      </c>
      <c r="E609" s="41">
        <v>108</v>
      </c>
      <c r="F609" s="41">
        <v>40.450000000000003</v>
      </c>
      <c r="G609" s="41" t="s">
        <v>426</v>
      </c>
      <c r="H609" s="42" t="str">
        <f>IF(ISNA(VLOOKUP(Table113[[#This Row],[LSOA21]],LSOA_list!A$2:A$350,1,0)),"No","Yes")</f>
        <v>Yes</v>
      </c>
    </row>
    <row r="610" spans="1:8" ht="15.5" x14ac:dyDescent="0.35">
      <c r="A610" s="41" t="s">
        <v>1054</v>
      </c>
      <c r="B610" s="41" t="s">
        <v>341</v>
      </c>
      <c r="C610" s="41" t="s">
        <v>1040</v>
      </c>
      <c r="D610" s="41">
        <v>126</v>
      </c>
      <c r="E610" s="41">
        <v>65</v>
      </c>
      <c r="F610" s="41">
        <v>51.59</v>
      </c>
      <c r="G610" s="41" t="s">
        <v>426</v>
      </c>
      <c r="H610" s="42" t="str">
        <f>IF(ISNA(VLOOKUP(Table113[[#This Row],[LSOA21]],LSOA_list!A$2:A$350,1,0)),"No","Yes")</f>
        <v>Yes</v>
      </c>
    </row>
    <row r="611" spans="1:8" ht="15.5" x14ac:dyDescent="0.35">
      <c r="A611" s="41" t="s">
        <v>1055</v>
      </c>
      <c r="B611" s="41" t="s">
        <v>341</v>
      </c>
      <c r="C611" s="41" t="s">
        <v>1040</v>
      </c>
      <c r="D611" s="41">
        <v>120</v>
      </c>
      <c r="E611" s="41">
        <v>29</v>
      </c>
      <c r="F611" s="41">
        <v>24.17</v>
      </c>
      <c r="G611" s="41" t="s">
        <v>426</v>
      </c>
      <c r="H611" s="42" t="str">
        <f>IF(ISNA(VLOOKUP(Table113[[#This Row],[LSOA21]],LSOA_list!A$2:A$350,1,0)),"No","Yes")</f>
        <v>Yes</v>
      </c>
    </row>
    <row r="612" spans="1:8" ht="15.5" x14ac:dyDescent="0.35">
      <c r="A612" s="41" t="s">
        <v>1056</v>
      </c>
      <c r="B612" s="41" t="s">
        <v>125</v>
      </c>
      <c r="C612" s="41" t="s">
        <v>1040</v>
      </c>
      <c r="D612" s="41">
        <v>131</v>
      </c>
      <c r="E612" s="41">
        <v>0</v>
      </c>
      <c r="F612" s="41">
        <v>0</v>
      </c>
      <c r="G612" s="41" t="s">
        <v>426</v>
      </c>
      <c r="H612" s="42" t="str">
        <f>IF(ISNA(VLOOKUP(Table113[[#This Row],[LSOA21]],LSOA_list!A$2:A$350,1,0)),"No","Yes")</f>
        <v>Yes</v>
      </c>
    </row>
    <row r="613" spans="1:8" ht="15.5" x14ac:dyDescent="0.35">
      <c r="A613" s="41" t="s">
        <v>1057</v>
      </c>
      <c r="B613" s="41" t="s">
        <v>125</v>
      </c>
      <c r="C613" s="41" t="s">
        <v>1040</v>
      </c>
      <c r="D613" s="41">
        <v>137</v>
      </c>
      <c r="E613" s="41">
        <v>0</v>
      </c>
      <c r="F613" s="41">
        <v>0</v>
      </c>
      <c r="G613" s="41" t="s">
        <v>426</v>
      </c>
      <c r="H613" s="42" t="str">
        <f>IF(ISNA(VLOOKUP(Table113[[#This Row],[LSOA21]],LSOA_list!A$2:A$350,1,0)),"No","Yes")</f>
        <v>Yes</v>
      </c>
    </row>
    <row r="614" spans="1:8" ht="15.5" x14ac:dyDescent="0.35">
      <c r="A614" s="41" t="s">
        <v>1058</v>
      </c>
      <c r="B614" s="41" t="s">
        <v>125</v>
      </c>
      <c r="C614" s="41" t="s">
        <v>1040</v>
      </c>
      <c r="D614" s="41">
        <v>146</v>
      </c>
      <c r="E614" s="41">
        <v>0</v>
      </c>
      <c r="F614" s="41">
        <v>0</v>
      </c>
      <c r="G614" s="41" t="s">
        <v>426</v>
      </c>
      <c r="H614" s="42" t="str">
        <f>IF(ISNA(VLOOKUP(Table113[[#This Row],[LSOA21]],LSOA_list!A$2:A$350,1,0)),"No","Yes")</f>
        <v>Yes</v>
      </c>
    </row>
    <row r="615" spans="1:8" ht="15.5" x14ac:dyDescent="0.35">
      <c r="A615" s="41" t="s">
        <v>1059</v>
      </c>
      <c r="B615" s="41" t="s">
        <v>125</v>
      </c>
      <c r="C615" s="41" t="s">
        <v>1040</v>
      </c>
      <c r="D615" s="41">
        <v>135</v>
      </c>
      <c r="E615" s="41">
        <v>0</v>
      </c>
      <c r="F615" s="41">
        <v>0</v>
      </c>
      <c r="G615" s="41" t="s">
        <v>426</v>
      </c>
      <c r="H615" s="42" t="str">
        <f>IF(ISNA(VLOOKUP(Table113[[#This Row],[LSOA21]],LSOA_list!A$2:A$350,1,0)),"No","Yes")</f>
        <v>Yes</v>
      </c>
    </row>
    <row r="616" spans="1:8" ht="15.5" x14ac:dyDescent="0.35">
      <c r="A616" s="41" t="s">
        <v>1060</v>
      </c>
      <c r="B616" s="41" t="s">
        <v>125</v>
      </c>
      <c r="C616" s="41" t="s">
        <v>1040</v>
      </c>
      <c r="D616" s="41">
        <v>173</v>
      </c>
      <c r="E616" s="41">
        <v>2</v>
      </c>
      <c r="F616" s="41">
        <v>1.1599999999999999</v>
      </c>
      <c r="G616" s="41" t="s">
        <v>426</v>
      </c>
      <c r="H616" s="42" t="str">
        <f>IF(ISNA(VLOOKUP(Table113[[#This Row],[LSOA21]],LSOA_list!A$2:A$350,1,0)),"No","Yes")</f>
        <v>Yes</v>
      </c>
    </row>
    <row r="617" spans="1:8" ht="15.5" x14ac:dyDescent="0.35">
      <c r="A617" s="41" t="s">
        <v>1061</v>
      </c>
      <c r="B617" s="41" t="s">
        <v>237</v>
      </c>
      <c r="C617" s="41" t="s">
        <v>1062</v>
      </c>
      <c r="D617" s="41">
        <v>174</v>
      </c>
      <c r="E617" s="41">
        <v>62</v>
      </c>
      <c r="F617" s="41">
        <v>35.630000000000003</v>
      </c>
      <c r="G617" s="41" t="s">
        <v>426</v>
      </c>
      <c r="H617" s="42" t="str">
        <f>IF(ISNA(VLOOKUP(Table113[[#This Row],[LSOA21]],LSOA_list!A$2:A$350,1,0)),"No","Yes")</f>
        <v>Yes</v>
      </c>
    </row>
    <row r="618" spans="1:8" ht="15.5" x14ac:dyDescent="0.35">
      <c r="A618" s="41" t="s">
        <v>1063</v>
      </c>
      <c r="B618" s="41" t="s">
        <v>237</v>
      </c>
      <c r="C618" s="41" t="s">
        <v>1062</v>
      </c>
      <c r="D618" s="41">
        <v>154</v>
      </c>
      <c r="E618" s="41">
        <v>19</v>
      </c>
      <c r="F618" s="41">
        <v>12.34</v>
      </c>
      <c r="G618" s="41" t="s">
        <v>426</v>
      </c>
      <c r="H618" s="42" t="str">
        <f>IF(ISNA(VLOOKUP(Table113[[#This Row],[LSOA21]],LSOA_list!A$2:A$350,1,0)),"No","Yes")</f>
        <v>Yes</v>
      </c>
    </row>
    <row r="619" spans="1:8" ht="15.5" x14ac:dyDescent="0.35">
      <c r="A619" s="41" t="s">
        <v>1064</v>
      </c>
      <c r="B619" s="41" t="s">
        <v>237</v>
      </c>
      <c r="C619" s="41" t="s">
        <v>1062</v>
      </c>
      <c r="D619" s="41">
        <v>164</v>
      </c>
      <c r="E619" s="41">
        <v>0</v>
      </c>
      <c r="F619" s="41">
        <v>0</v>
      </c>
      <c r="G619" s="41" t="s">
        <v>426</v>
      </c>
      <c r="H619" s="42" t="str">
        <f>IF(ISNA(VLOOKUP(Table113[[#This Row],[LSOA21]],LSOA_list!A$2:A$350,1,0)),"No","Yes")</f>
        <v>Yes</v>
      </c>
    </row>
    <row r="620" spans="1:8" ht="15.5" x14ac:dyDescent="0.35">
      <c r="A620" s="41" t="s">
        <v>1065</v>
      </c>
      <c r="B620" s="41" t="s">
        <v>237</v>
      </c>
      <c r="C620" s="41" t="s">
        <v>1062</v>
      </c>
      <c r="D620" s="41">
        <v>120</v>
      </c>
      <c r="E620" s="41">
        <v>0</v>
      </c>
      <c r="F620" s="41">
        <v>0</v>
      </c>
      <c r="G620" s="41" t="s">
        <v>426</v>
      </c>
      <c r="H620" s="42" t="str">
        <f>IF(ISNA(VLOOKUP(Table113[[#This Row],[LSOA21]],LSOA_list!A$2:A$350,1,0)),"No","Yes")</f>
        <v>Yes</v>
      </c>
    </row>
    <row r="621" spans="1:8" ht="15.5" x14ac:dyDescent="0.35">
      <c r="A621" s="41" t="s">
        <v>1066</v>
      </c>
      <c r="B621" s="41" t="s">
        <v>237</v>
      </c>
      <c r="C621" s="41" t="s">
        <v>1062</v>
      </c>
      <c r="D621" s="41">
        <v>146</v>
      </c>
      <c r="E621" s="41">
        <v>14</v>
      </c>
      <c r="F621" s="41">
        <v>9.59</v>
      </c>
      <c r="G621" s="41" t="s">
        <v>426</v>
      </c>
      <c r="H621" s="42" t="str">
        <f>IF(ISNA(VLOOKUP(Table113[[#This Row],[LSOA21]],LSOA_list!A$2:A$350,1,0)),"No","Yes")</f>
        <v>Yes</v>
      </c>
    </row>
    <row r="622" spans="1:8" ht="15.5" x14ac:dyDescent="0.35">
      <c r="A622" s="41" t="s">
        <v>1067</v>
      </c>
      <c r="B622" s="41" t="s">
        <v>243</v>
      </c>
      <c r="C622" s="41" t="s">
        <v>1062</v>
      </c>
      <c r="D622" s="41">
        <v>246</v>
      </c>
      <c r="E622" s="41">
        <v>0</v>
      </c>
      <c r="F622" s="41">
        <v>0</v>
      </c>
      <c r="G622" s="41" t="s">
        <v>426</v>
      </c>
      <c r="H622" s="42" t="str">
        <f>IF(ISNA(VLOOKUP(Table113[[#This Row],[LSOA21]],LSOA_list!A$2:A$350,1,0)),"No","Yes")</f>
        <v>Yes</v>
      </c>
    </row>
    <row r="623" spans="1:8" ht="15.5" x14ac:dyDescent="0.35">
      <c r="A623" s="41" t="s">
        <v>1068</v>
      </c>
      <c r="B623" s="41" t="s">
        <v>243</v>
      </c>
      <c r="C623" s="41" t="s">
        <v>1062</v>
      </c>
      <c r="D623" s="41">
        <v>182</v>
      </c>
      <c r="E623" s="41">
        <v>0</v>
      </c>
      <c r="F623" s="41">
        <v>0</v>
      </c>
      <c r="G623" s="41" t="s">
        <v>426</v>
      </c>
      <c r="H623" s="42" t="str">
        <f>IF(ISNA(VLOOKUP(Table113[[#This Row],[LSOA21]],LSOA_list!A$2:A$350,1,0)),"No","Yes")</f>
        <v>Yes</v>
      </c>
    </row>
    <row r="624" spans="1:8" ht="15.5" x14ac:dyDescent="0.35">
      <c r="A624" s="41" t="s">
        <v>1069</v>
      </c>
      <c r="B624" s="41" t="s">
        <v>243</v>
      </c>
      <c r="C624" s="41" t="s">
        <v>1062</v>
      </c>
      <c r="D624" s="41">
        <v>142</v>
      </c>
      <c r="E624" s="41">
        <v>11</v>
      </c>
      <c r="F624" s="41">
        <v>7.75</v>
      </c>
      <c r="G624" s="41" t="s">
        <v>426</v>
      </c>
      <c r="H624" s="42" t="str">
        <f>IF(ISNA(VLOOKUP(Table113[[#This Row],[LSOA21]],LSOA_list!A$2:A$350,1,0)),"No","Yes")</f>
        <v>Yes</v>
      </c>
    </row>
    <row r="625" spans="1:8" ht="15.5" x14ac:dyDescent="0.35">
      <c r="A625" s="41" t="s">
        <v>1070</v>
      </c>
      <c r="B625" s="41" t="s">
        <v>243</v>
      </c>
      <c r="C625" s="41" t="s">
        <v>1062</v>
      </c>
      <c r="D625" s="41">
        <v>211</v>
      </c>
      <c r="E625" s="41">
        <v>0</v>
      </c>
      <c r="F625" s="41">
        <v>0</v>
      </c>
      <c r="G625" s="41" t="s">
        <v>426</v>
      </c>
      <c r="H625" s="42" t="str">
        <f>IF(ISNA(VLOOKUP(Table113[[#This Row],[LSOA21]],LSOA_list!A$2:A$350,1,0)),"No","Yes")</f>
        <v>Yes</v>
      </c>
    </row>
    <row r="626" spans="1:8" ht="15.5" x14ac:dyDescent="0.35">
      <c r="A626" s="41" t="s">
        <v>1071</v>
      </c>
      <c r="B626" s="41" t="s">
        <v>243</v>
      </c>
      <c r="C626" s="41" t="s">
        <v>1062</v>
      </c>
      <c r="D626" s="41">
        <v>148</v>
      </c>
      <c r="E626" s="41">
        <v>112</v>
      </c>
      <c r="F626" s="41">
        <v>75.680000000000007</v>
      </c>
      <c r="G626" s="41" t="s">
        <v>426</v>
      </c>
      <c r="H626" s="42" t="str">
        <f>IF(ISNA(VLOOKUP(Table113[[#This Row],[LSOA21]],LSOA_list!A$2:A$350,1,0)),"No","Yes")</f>
        <v>Yes</v>
      </c>
    </row>
    <row r="627" spans="1:8" ht="15.5" x14ac:dyDescent="0.35">
      <c r="A627" s="41" t="s">
        <v>1072</v>
      </c>
      <c r="B627" s="41" t="s">
        <v>206</v>
      </c>
      <c r="C627" s="41" t="s">
        <v>1062</v>
      </c>
      <c r="D627" s="41">
        <v>126</v>
      </c>
      <c r="E627" s="41">
        <v>32</v>
      </c>
      <c r="F627" s="41">
        <v>25.4</v>
      </c>
      <c r="G627" s="41" t="s">
        <v>426</v>
      </c>
      <c r="H627" s="42" t="str">
        <f>IF(ISNA(VLOOKUP(Table113[[#This Row],[LSOA21]],LSOA_list!A$2:A$350,1,0)),"No","Yes")</f>
        <v>Yes</v>
      </c>
    </row>
    <row r="628" spans="1:8" ht="15.5" x14ac:dyDescent="0.35">
      <c r="A628" s="41" t="s">
        <v>1073</v>
      </c>
      <c r="B628" s="41" t="s">
        <v>206</v>
      </c>
      <c r="C628" s="41" t="s">
        <v>1062</v>
      </c>
      <c r="D628" s="41">
        <v>114</v>
      </c>
      <c r="E628" s="41">
        <v>4</v>
      </c>
      <c r="F628" s="41">
        <v>3.51</v>
      </c>
      <c r="G628" s="41" t="s">
        <v>426</v>
      </c>
      <c r="H628" s="42" t="str">
        <f>IF(ISNA(VLOOKUP(Table113[[#This Row],[LSOA21]],LSOA_list!A$2:A$350,1,0)),"No","Yes")</f>
        <v>Yes</v>
      </c>
    </row>
    <row r="629" spans="1:8" ht="15.5" x14ac:dyDescent="0.35">
      <c r="A629" s="41" t="s">
        <v>1074</v>
      </c>
      <c r="B629" s="41" t="s">
        <v>206</v>
      </c>
      <c r="C629" s="41" t="s">
        <v>1062</v>
      </c>
      <c r="D629" s="41">
        <v>129</v>
      </c>
      <c r="E629" s="41">
        <v>0</v>
      </c>
      <c r="F629" s="41">
        <v>0</v>
      </c>
      <c r="G629" s="41" t="s">
        <v>426</v>
      </c>
      <c r="H629" s="42" t="str">
        <f>IF(ISNA(VLOOKUP(Table113[[#This Row],[LSOA21]],LSOA_list!A$2:A$350,1,0)),"No","Yes")</f>
        <v>Yes</v>
      </c>
    </row>
    <row r="630" spans="1:8" ht="15.5" x14ac:dyDescent="0.35">
      <c r="A630" s="41" t="s">
        <v>1075</v>
      </c>
      <c r="B630" s="41" t="s">
        <v>206</v>
      </c>
      <c r="C630" s="41" t="s">
        <v>1062</v>
      </c>
      <c r="D630" s="41">
        <v>155</v>
      </c>
      <c r="E630" s="41">
        <v>33</v>
      </c>
      <c r="F630" s="41">
        <v>21.29</v>
      </c>
      <c r="G630" s="41" t="s">
        <v>426</v>
      </c>
      <c r="H630" s="42" t="str">
        <f>IF(ISNA(VLOOKUP(Table113[[#This Row],[LSOA21]],LSOA_list!A$2:A$350,1,0)),"No","Yes")</f>
        <v>Yes</v>
      </c>
    </row>
    <row r="631" spans="1:8" ht="15.5" x14ac:dyDescent="0.35">
      <c r="A631" s="41" t="s">
        <v>1076</v>
      </c>
      <c r="B631" s="41" t="s">
        <v>206</v>
      </c>
      <c r="C631" s="41" t="s">
        <v>1062</v>
      </c>
      <c r="D631" s="41">
        <v>131</v>
      </c>
      <c r="E631" s="41">
        <v>0</v>
      </c>
      <c r="F631" s="41">
        <v>0</v>
      </c>
      <c r="G631" s="41" t="s">
        <v>426</v>
      </c>
      <c r="H631" s="42" t="str">
        <f>IF(ISNA(VLOOKUP(Table113[[#This Row],[LSOA21]],LSOA_list!A$2:A$350,1,0)),"No","Yes")</f>
        <v>Yes</v>
      </c>
    </row>
    <row r="632" spans="1:8" ht="15.5" x14ac:dyDescent="0.35">
      <c r="A632" s="41" t="s">
        <v>1077</v>
      </c>
      <c r="B632" s="41" t="s">
        <v>206</v>
      </c>
      <c r="C632" s="41" t="s">
        <v>1062</v>
      </c>
      <c r="D632" s="41">
        <v>121</v>
      </c>
      <c r="E632" s="41">
        <v>0</v>
      </c>
      <c r="F632" s="41">
        <v>0</v>
      </c>
      <c r="G632" s="41" t="s">
        <v>426</v>
      </c>
      <c r="H632" s="42" t="str">
        <f>IF(ISNA(VLOOKUP(Table113[[#This Row],[LSOA21]],LSOA_list!A$2:A$350,1,0)),"No","Yes")</f>
        <v>Yes</v>
      </c>
    </row>
    <row r="633" spans="1:8" ht="15.5" x14ac:dyDescent="0.35">
      <c r="A633" s="41" t="s">
        <v>1078</v>
      </c>
      <c r="B633" s="41" t="s">
        <v>345</v>
      </c>
      <c r="C633" s="41" t="s">
        <v>1062</v>
      </c>
      <c r="D633" s="41">
        <v>120</v>
      </c>
      <c r="E633" s="41">
        <v>0</v>
      </c>
      <c r="F633" s="41">
        <v>0</v>
      </c>
      <c r="G633" s="41" t="s">
        <v>426</v>
      </c>
      <c r="H633" s="42" t="str">
        <f>IF(ISNA(VLOOKUP(Table113[[#This Row],[LSOA21]],LSOA_list!A$2:A$350,1,0)),"No","Yes")</f>
        <v>Yes</v>
      </c>
    </row>
    <row r="634" spans="1:8" ht="15.5" x14ac:dyDescent="0.35">
      <c r="A634" s="41" t="s">
        <v>1079</v>
      </c>
      <c r="B634" s="41" t="s">
        <v>345</v>
      </c>
      <c r="C634" s="41" t="s">
        <v>1062</v>
      </c>
      <c r="D634" s="41">
        <v>148</v>
      </c>
      <c r="E634" s="41">
        <v>97</v>
      </c>
      <c r="F634" s="41">
        <v>65.540000000000006</v>
      </c>
      <c r="G634" s="41" t="s">
        <v>426</v>
      </c>
      <c r="H634" s="42" t="str">
        <f>IF(ISNA(VLOOKUP(Table113[[#This Row],[LSOA21]],LSOA_list!A$2:A$350,1,0)),"No","Yes")</f>
        <v>Yes</v>
      </c>
    </row>
    <row r="635" spans="1:8" ht="15.5" x14ac:dyDescent="0.35">
      <c r="A635" s="41" t="s">
        <v>1080</v>
      </c>
      <c r="B635" s="41" t="s">
        <v>345</v>
      </c>
      <c r="C635" s="41" t="s">
        <v>1062</v>
      </c>
      <c r="D635" s="41">
        <v>147</v>
      </c>
      <c r="E635" s="41">
        <v>45</v>
      </c>
      <c r="F635" s="41">
        <v>30.61</v>
      </c>
      <c r="G635" s="41" t="s">
        <v>426</v>
      </c>
      <c r="H635" s="42" t="str">
        <f>IF(ISNA(VLOOKUP(Table113[[#This Row],[LSOA21]],LSOA_list!A$2:A$350,1,0)),"No","Yes")</f>
        <v>Yes</v>
      </c>
    </row>
    <row r="636" spans="1:8" ht="15.5" x14ac:dyDescent="0.35">
      <c r="A636" s="41" t="s">
        <v>1081</v>
      </c>
      <c r="B636" s="41" t="s">
        <v>345</v>
      </c>
      <c r="C636" s="41" t="s">
        <v>1062</v>
      </c>
      <c r="D636" s="41">
        <v>138</v>
      </c>
      <c r="E636" s="41">
        <v>0</v>
      </c>
      <c r="F636" s="41">
        <v>0</v>
      </c>
      <c r="G636" s="41" t="s">
        <v>426</v>
      </c>
      <c r="H636" s="42" t="str">
        <f>IF(ISNA(VLOOKUP(Table113[[#This Row],[LSOA21]],LSOA_list!A$2:A$350,1,0)),"No","Yes")</f>
        <v>Yes</v>
      </c>
    </row>
    <row r="637" spans="1:8" ht="15.5" x14ac:dyDescent="0.35">
      <c r="A637" s="41" t="s">
        <v>1082</v>
      </c>
      <c r="B637" s="41" t="s">
        <v>345</v>
      </c>
      <c r="C637" s="41" t="s">
        <v>1062</v>
      </c>
      <c r="D637" s="41">
        <v>134</v>
      </c>
      <c r="E637" s="41">
        <v>56</v>
      </c>
      <c r="F637" s="41">
        <v>41.79</v>
      </c>
      <c r="G637" s="41" t="s">
        <v>426</v>
      </c>
      <c r="H637" s="42" t="str">
        <f>IF(ISNA(VLOOKUP(Table113[[#This Row],[LSOA21]],LSOA_list!A$2:A$350,1,0)),"No","Yes")</f>
        <v>Yes</v>
      </c>
    </row>
    <row r="638" spans="1:8" ht="15.5" x14ac:dyDescent="0.35">
      <c r="A638" s="41" t="s">
        <v>1083</v>
      </c>
      <c r="B638" s="41" t="s">
        <v>345</v>
      </c>
      <c r="C638" s="41" t="s">
        <v>1062</v>
      </c>
      <c r="D638" s="41">
        <v>127</v>
      </c>
      <c r="E638" s="41">
        <v>127</v>
      </c>
      <c r="F638" s="41">
        <v>100</v>
      </c>
      <c r="G638" s="41" t="s">
        <v>426</v>
      </c>
      <c r="H638" s="42" t="str">
        <f>IF(ISNA(VLOOKUP(Table113[[#This Row],[LSOA21]],LSOA_list!A$2:A$350,1,0)),"No","Yes")</f>
        <v>Yes</v>
      </c>
    </row>
    <row r="639" spans="1:8" ht="15.5" x14ac:dyDescent="0.35">
      <c r="A639" s="41" t="s">
        <v>1084</v>
      </c>
      <c r="B639" s="41" t="s">
        <v>379</v>
      </c>
      <c r="C639" s="41" t="s">
        <v>1062</v>
      </c>
      <c r="D639" s="41">
        <v>151</v>
      </c>
      <c r="E639" s="41">
        <v>135</v>
      </c>
      <c r="F639" s="41">
        <v>89.4</v>
      </c>
      <c r="G639" s="41" t="s">
        <v>426</v>
      </c>
      <c r="H639" s="42" t="str">
        <f>IF(ISNA(VLOOKUP(Table113[[#This Row],[LSOA21]],LSOA_list!A$2:A$350,1,0)),"No","Yes")</f>
        <v>Yes</v>
      </c>
    </row>
    <row r="640" spans="1:8" ht="15.5" x14ac:dyDescent="0.35">
      <c r="A640" s="41" t="s">
        <v>1085</v>
      </c>
      <c r="B640" s="41" t="s">
        <v>379</v>
      </c>
      <c r="C640" s="41" t="s">
        <v>1062</v>
      </c>
      <c r="D640" s="41">
        <v>215</v>
      </c>
      <c r="E640" s="41">
        <v>179</v>
      </c>
      <c r="F640" s="41">
        <v>83.26</v>
      </c>
      <c r="G640" s="41" t="s">
        <v>426</v>
      </c>
      <c r="H640" s="42" t="str">
        <f>IF(ISNA(VLOOKUP(Table113[[#This Row],[LSOA21]],LSOA_list!A$2:A$350,1,0)),"No","Yes")</f>
        <v>Yes</v>
      </c>
    </row>
    <row r="641" spans="1:8" ht="15.5" x14ac:dyDescent="0.35">
      <c r="A641" s="41" t="s">
        <v>1086</v>
      </c>
      <c r="B641" s="41" t="s">
        <v>379</v>
      </c>
      <c r="C641" s="41" t="s">
        <v>1062</v>
      </c>
      <c r="D641" s="41">
        <v>147</v>
      </c>
      <c r="E641" s="41">
        <v>6</v>
      </c>
      <c r="F641" s="41">
        <v>4.08</v>
      </c>
      <c r="G641" s="41" t="s">
        <v>426</v>
      </c>
      <c r="H641" s="42" t="str">
        <f>IF(ISNA(VLOOKUP(Table113[[#This Row],[LSOA21]],LSOA_list!A$2:A$350,1,0)),"No","Yes")</f>
        <v>Yes</v>
      </c>
    </row>
    <row r="642" spans="1:8" ht="15.5" x14ac:dyDescent="0.35">
      <c r="A642" s="41" t="s">
        <v>1087</v>
      </c>
      <c r="B642" s="41" t="s">
        <v>379</v>
      </c>
      <c r="C642" s="41" t="s">
        <v>1062</v>
      </c>
      <c r="D642" s="41">
        <v>139</v>
      </c>
      <c r="E642" s="41">
        <v>73</v>
      </c>
      <c r="F642" s="41">
        <v>52.52</v>
      </c>
      <c r="G642" s="41" t="s">
        <v>426</v>
      </c>
      <c r="H642" s="42" t="str">
        <f>IF(ISNA(VLOOKUP(Table113[[#This Row],[LSOA21]],LSOA_list!A$2:A$350,1,0)),"No","Yes")</f>
        <v>Yes</v>
      </c>
    </row>
    <row r="643" spans="1:8" ht="15.5" x14ac:dyDescent="0.35">
      <c r="A643" s="41" t="s">
        <v>1088</v>
      </c>
      <c r="B643" s="41" t="s">
        <v>379</v>
      </c>
      <c r="C643" s="41" t="s">
        <v>1062</v>
      </c>
      <c r="D643" s="41">
        <v>143</v>
      </c>
      <c r="E643" s="41">
        <v>40</v>
      </c>
      <c r="F643" s="41">
        <v>27.97</v>
      </c>
      <c r="G643" s="41" t="s">
        <v>426</v>
      </c>
      <c r="H643" s="42" t="str">
        <f>IF(ISNA(VLOOKUP(Table113[[#This Row],[LSOA21]],LSOA_list!A$2:A$350,1,0)),"No","Yes")</f>
        <v>Yes</v>
      </c>
    </row>
    <row r="644" spans="1:8" ht="15.5" x14ac:dyDescent="0.35">
      <c r="A644" s="41" t="s">
        <v>1089</v>
      </c>
      <c r="B644" s="41" t="s">
        <v>379</v>
      </c>
      <c r="C644" s="41" t="s">
        <v>1062</v>
      </c>
      <c r="D644" s="41">
        <v>145</v>
      </c>
      <c r="E644" s="41">
        <v>121</v>
      </c>
      <c r="F644" s="41">
        <v>83.45</v>
      </c>
      <c r="G644" s="41" t="s">
        <v>426</v>
      </c>
      <c r="H644" s="42" t="str">
        <f>IF(ISNA(VLOOKUP(Table113[[#This Row],[LSOA21]],LSOA_list!A$2:A$350,1,0)),"No","Yes")</f>
        <v>Yes</v>
      </c>
    </row>
    <row r="645" spans="1:8" ht="15.5" x14ac:dyDescent="0.35">
      <c r="A645" s="41" t="s">
        <v>1090</v>
      </c>
      <c r="B645" s="41" t="s">
        <v>179</v>
      </c>
      <c r="C645" s="41" t="s">
        <v>1091</v>
      </c>
      <c r="D645" s="41">
        <v>129</v>
      </c>
      <c r="E645" s="41">
        <v>26</v>
      </c>
      <c r="F645" s="41">
        <v>20.16</v>
      </c>
      <c r="G645" s="41" t="s">
        <v>426</v>
      </c>
      <c r="H645" s="42" t="str">
        <f>IF(ISNA(VLOOKUP(Table113[[#This Row],[LSOA21]],LSOA_list!A$2:A$350,1,0)),"No","Yes")</f>
        <v>Yes</v>
      </c>
    </row>
    <row r="646" spans="1:8" ht="15.5" x14ac:dyDescent="0.35">
      <c r="A646" s="41" t="s">
        <v>1092</v>
      </c>
      <c r="B646" s="41" t="s">
        <v>179</v>
      </c>
      <c r="C646" s="41" t="s">
        <v>1091</v>
      </c>
      <c r="D646" s="41">
        <v>159</v>
      </c>
      <c r="E646" s="41">
        <v>14</v>
      </c>
      <c r="F646" s="41">
        <v>8.81</v>
      </c>
      <c r="G646" s="41" t="s">
        <v>426</v>
      </c>
      <c r="H646" s="42" t="str">
        <f>IF(ISNA(VLOOKUP(Table113[[#This Row],[LSOA21]],LSOA_list!A$2:A$350,1,0)),"No","Yes")</f>
        <v>Yes</v>
      </c>
    </row>
    <row r="647" spans="1:8" ht="15.5" x14ac:dyDescent="0.35">
      <c r="A647" s="41" t="s">
        <v>1093</v>
      </c>
      <c r="B647" s="41" t="s">
        <v>179</v>
      </c>
      <c r="C647" s="41" t="s">
        <v>1091</v>
      </c>
      <c r="D647" s="41">
        <v>176</v>
      </c>
      <c r="E647" s="41">
        <v>0</v>
      </c>
      <c r="F647" s="41">
        <v>0</v>
      </c>
      <c r="G647" s="41" t="s">
        <v>426</v>
      </c>
      <c r="H647" s="42" t="str">
        <f>IF(ISNA(VLOOKUP(Table113[[#This Row],[LSOA21]],LSOA_list!A$2:A$350,1,0)),"No","Yes")</f>
        <v>Yes</v>
      </c>
    </row>
    <row r="648" spans="1:8" ht="15.5" x14ac:dyDescent="0.35">
      <c r="A648" s="41" t="s">
        <v>1094</v>
      </c>
      <c r="B648" s="41" t="s">
        <v>179</v>
      </c>
      <c r="C648" s="41" t="s">
        <v>1091</v>
      </c>
      <c r="D648" s="41">
        <v>145</v>
      </c>
      <c r="E648" s="41">
        <v>0</v>
      </c>
      <c r="F648" s="41">
        <v>0</v>
      </c>
      <c r="G648" s="41" t="s">
        <v>426</v>
      </c>
      <c r="H648" s="42" t="str">
        <f>IF(ISNA(VLOOKUP(Table113[[#This Row],[LSOA21]],LSOA_list!A$2:A$350,1,0)),"No","Yes")</f>
        <v>Yes</v>
      </c>
    </row>
    <row r="649" spans="1:8" ht="15.5" x14ac:dyDescent="0.35">
      <c r="A649" s="41" t="s">
        <v>1095</v>
      </c>
      <c r="B649" s="41" t="s">
        <v>179</v>
      </c>
      <c r="C649" s="41" t="s">
        <v>1091</v>
      </c>
      <c r="D649" s="41">
        <v>147</v>
      </c>
      <c r="E649" s="41">
        <v>0</v>
      </c>
      <c r="F649" s="41">
        <v>0</v>
      </c>
      <c r="G649" s="41" t="s">
        <v>426</v>
      </c>
      <c r="H649" s="42" t="str">
        <f>IF(ISNA(VLOOKUP(Table113[[#This Row],[LSOA21]],LSOA_list!A$2:A$350,1,0)),"No","Yes")</f>
        <v>Yes</v>
      </c>
    </row>
    <row r="650" spans="1:8" ht="15.5" x14ac:dyDescent="0.35">
      <c r="A650" s="41" t="s">
        <v>1096</v>
      </c>
      <c r="B650" s="41" t="s">
        <v>401</v>
      </c>
      <c r="C650" s="41" t="s">
        <v>1091</v>
      </c>
      <c r="D650" s="41">
        <v>121</v>
      </c>
      <c r="E650" s="41">
        <v>95</v>
      </c>
      <c r="F650" s="41">
        <v>78.510000000000005</v>
      </c>
      <c r="G650" s="41" t="s">
        <v>426</v>
      </c>
      <c r="H650" s="42" t="str">
        <f>IF(ISNA(VLOOKUP(Table113[[#This Row],[LSOA21]],LSOA_list!A$2:A$350,1,0)),"No","Yes")</f>
        <v>Yes</v>
      </c>
    </row>
    <row r="651" spans="1:8" ht="15.5" x14ac:dyDescent="0.35">
      <c r="A651" s="41" t="s">
        <v>1097</v>
      </c>
      <c r="B651" s="41" t="s">
        <v>401</v>
      </c>
      <c r="C651" s="41" t="s">
        <v>1091</v>
      </c>
      <c r="D651" s="41">
        <v>121</v>
      </c>
      <c r="E651" s="41">
        <v>120</v>
      </c>
      <c r="F651" s="41">
        <v>99.17</v>
      </c>
      <c r="G651" s="41" t="s">
        <v>426</v>
      </c>
      <c r="H651" s="42" t="str">
        <f>IF(ISNA(VLOOKUP(Table113[[#This Row],[LSOA21]],LSOA_list!A$2:A$350,1,0)),"No","Yes")</f>
        <v>Yes</v>
      </c>
    </row>
    <row r="652" spans="1:8" ht="15.5" x14ac:dyDescent="0.35">
      <c r="A652" s="41" t="s">
        <v>1098</v>
      </c>
      <c r="B652" s="41" t="s">
        <v>401</v>
      </c>
      <c r="C652" s="41" t="s">
        <v>1091</v>
      </c>
      <c r="D652" s="41">
        <v>163</v>
      </c>
      <c r="E652" s="41">
        <v>162</v>
      </c>
      <c r="F652" s="41">
        <v>99.39</v>
      </c>
      <c r="G652" s="41" t="s">
        <v>426</v>
      </c>
      <c r="H652" s="42" t="str">
        <f>IF(ISNA(VLOOKUP(Table113[[#This Row],[LSOA21]],LSOA_list!A$2:A$350,1,0)),"No","Yes")</f>
        <v>Yes</v>
      </c>
    </row>
    <row r="653" spans="1:8" ht="15.5" x14ac:dyDescent="0.35">
      <c r="A653" s="41" t="s">
        <v>1099</v>
      </c>
      <c r="B653" s="41" t="s">
        <v>401</v>
      </c>
      <c r="C653" s="41" t="s">
        <v>1091</v>
      </c>
      <c r="D653" s="41">
        <v>247</v>
      </c>
      <c r="E653" s="41">
        <v>139</v>
      </c>
      <c r="F653" s="41">
        <v>56.28</v>
      </c>
      <c r="G653" s="41" t="s">
        <v>426</v>
      </c>
      <c r="H653" s="42" t="str">
        <f>IF(ISNA(VLOOKUP(Table113[[#This Row],[LSOA21]],LSOA_list!A$2:A$350,1,0)),"No","Yes")</f>
        <v>Yes</v>
      </c>
    </row>
    <row r="654" spans="1:8" ht="15.5" x14ac:dyDescent="0.35">
      <c r="A654" s="41" t="s">
        <v>1100</v>
      </c>
      <c r="B654" s="41" t="s">
        <v>401</v>
      </c>
      <c r="C654" s="41" t="s">
        <v>1091</v>
      </c>
      <c r="D654" s="41">
        <v>153</v>
      </c>
      <c r="E654" s="41">
        <v>136</v>
      </c>
      <c r="F654" s="41">
        <v>88.89</v>
      </c>
      <c r="G654" s="41" t="s">
        <v>426</v>
      </c>
      <c r="H654" s="42" t="str">
        <f>IF(ISNA(VLOOKUP(Table113[[#This Row],[LSOA21]],LSOA_list!A$2:A$350,1,0)),"No","Yes")</f>
        <v>Yes</v>
      </c>
    </row>
    <row r="655" spans="1:8" ht="15.5" x14ac:dyDescent="0.35">
      <c r="A655" s="41" t="s">
        <v>1101</v>
      </c>
      <c r="B655" s="41" t="s">
        <v>319</v>
      </c>
      <c r="C655" s="41" t="s">
        <v>1091</v>
      </c>
      <c r="D655" s="41">
        <v>87</v>
      </c>
      <c r="E655" s="41">
        <v>76</v>
      </c>
      <c r="F655" s="41">
        <v>87.36</v>
      </c>
      <c r="G655" s="41" t="s">
        <v>426</v>
      </c>
      <c r="H655" s="42" t="str">
        <f>IF(ISNA(VLOOKUP(Table113[[#This Row],[LSOA21]],LSOA_list!A$2:A$350,1,0)),"No","Yes")</f>
        <v>Yes</v>
      </c>
    </row>
    <row r="656" spans="1:8" ht="15.5" x14ac:dyDescent="0.35">
      <c r="A656" s="41" t="s">
        <v>1102</v>
      </c>
      <c r="B656" s="41" t="s">
        <v>319</v>
      </c>
      <c r="C656" s="41" t="s">
        <v>1091</v>
      </c>
      <c r="D656" s="41">
        <v>154</v>
      </c>
      <c r="E656" s="41">
        <v>115</v>
      </c>
      <c r="F656" s="41">
        <v>74.680000000000007</v>
      </c>
      <c r="G656" s="41" t="s">
        <v>426</v>
      </c>
      <c r="H656" s="42" t="str">
        <f>IF(ISNA(VLOOKUP(Table113[[#This Row],[LSOA21]],LSOA_list!A$2:A$350,1,0)),"No","Yes")</f>
        <v>Yes</v>
      </c>
    </row>
    <row r="657" spans="1:8" ht="15.5" x14ac:dyDescent="0.35">
      <c r="A657" s="41" t="s">
        <v>1103</v>
      </c>
      <c r="B657" s="41" t="s">
        <v>319</v>
      </c>
      <c r="C657" s="41" t="s">
        <v>1091</v>
      </c>
      <c r="D657" s="41">
        <v>223</v>
      </c>
      <c r="E657" s="41">
        <v>0</v>
      </c>
      <c r="F657" s="41">
        <v>0</v>
      </c>
      <c r="G657" s="41" t="s">
        <v>426</v>
      </c>
      <c r="H657" s="42" t="str">
        <f>IF(ISNA(VLOOKUP(Table113[[#This Row],[LSOA21]],LSOA_list!A$2:A$350,1,0)),"No","Yes")</f>
        <v>Yes</v>
      </c>
    </row>
    <row r="658" spans="1:8" ht="15.5" x14ac:dyDescent="0.35">
      <c r="A658" s="41" t="s">
        <v>1104</v>
      </c>
      <c r="B658" s="41" t="s">
        <v>319</v>
      </c>
      <c r="C658" s="41" t="s">
        <v>1091</v>
      </c>
      <c r="D658" s="41">
        <v>151</v>
      </c>
      <c r="E658" s="41">
        <v>0</v>
      </c>
      <c r="F658" s="41">
        <v>0</v>
      </c>
      <c r="G658" s="41" t="s">
        <v>426</v>
      </c>
      <c r="H658" s="42" t="str">
        <f>IF(ISNA(VLOOKUP(Table113[[#This Row],[LSOA21]],LSOA_list!A$2:A$350,1,0)),"No","Yes")</f>
        <v>Yes</v>
      </c>
    </row>
    <row r="659" spans="1:8" ht="15.5" x14ac:dyDescent="0.35">
      <c r="A659" s="41" t="s">
        <v>1105</v>
      </c>
      <c r="B659" s="41" t="s">
        <v>319</v>
      </c>
      <c r="C659" s="41" t="s">
        <v>1091</v>
      </c>
      <c r="D659" s="41">
        <v>276</v>
      </c>
      <c r="E659" s="41">
        <v>41</v>
      </c>
      <c r="F659" s="41">
        <v>14.86</v>
      </c>
      <c r="G659" s="41" t="s">
        <v>426</v>
      </c>
      <c r="H659" s="42" t="str">
        <f>IF(ISNA(VLOOKUP(Table113[[#This Row],[LSOA21]],LSOA_list!A$2:A$350,1,0)),"No","Yes")</f>
        <v>Yes</v>
      </c>
    </row>
    <row r="660" spans="1:8" ht="15.5" x14ac:dyDescent="0.35">
      <c r="A660" s="41" t="s">
        <v>1106</v>
      </c>
      <c r="B660" s="41" t="s">
        <v>319</v>
      </c>
      <c r="C660" s="41" t="s">
        <v>1091</v>
      </c>
      <c r="D660" s="41">
        <v>96</v>
      </c>
      <c r="E660" s="41">
        <v>95</v>
      </c>
      <c r="F660" s="41">
        <v>98.96</v>
      </c>
      <c r="G660" s="41" t="s">
        <v>426</v>
      </c>
      <c r="H660" s="42" t="str">
        <f>IF(ISNA(VLOOKUP(Table113[[#This Row],[LSOA21]],LSOA_list!A$2:A$350,1,0)),"No","Yes")</f>
        <v>Yes</v>
      </c>
    </row>
    <row r="661" spans="1:8" ht="15.5" x14ac:dyDescent="0.35">
      <c r="A661" s="41" t="s">
        <v>1107</v>
      </c>
      <c r="B661" s="41" t="s">
        <v>397</v>
      </c>
      <c r="C661" s="41" t="s">
        <v>1091</v>
      </c>
      <c r="D661" s="41">
        <v>87</v>
      </c>
      <c r="E661" s="41">
        <v>20</v>
      </c>
      <c r="F661" s="41">
        <v>22.99</v>
      </c>
      <c r="G661" s="41" t="s">
        <v>426</v>
      </c>
      <c r="H661" s="42" t="str">
        <f>IF(ISNA(VLOOKUP(Table113[[#This Row],[LSOA21]],LSOA_list!A$2:A$350,1,0)),"No","Yes")</f>
        <v>Yes</v>
      </c>
    </row>
    <row r="662" spans="1:8" ht="15.5" x14ac:dyDescent="0.35">
      <c r="A662" s="41" t="s">
        <v>1108</v>
      </c>
      <c r="B662" s="41" t="s">
        <v>397</v>
      </c>
      <c r="C662" s="41" t="s">
        <v>1091</v>
      </c>
      <c r="D662" s="41">
        <v>142</v>
      </c>
      <c r="E662" s="41">
        <v>69</v>
      </c>
      <c r="F662" s="41">
        <v>48.59</v>
      </c>
      <c r="G662" s="41" t="s">
        <v>426</v>
      </c>
      <c r="H662" s="42" t="str">
        <f>IF(ISNA(VLOOKUP(Table113[[#This Row],[LSOA21]],LSOA_list!A$2:A$350,1,0)),"No","Yes")</f>
        <v>Yes</v>
      </c>
    </row>
    <row r="663" spans="1:8" ht="15.5" x14ac:dyDescent="0.35">
      <c r="A663" s="41" t="s">
        <v>1109</v>
      </c>
      <c r="B663" s="41" t="s">
        <v>397</v>
      </c>
      <c r="C663" s="41" t="s">
        <v>1091</v>
      </c>
      <c r="D663" s="41">
        <v>156</v>
      </c>
      <c r="E663" s="41">
        <v>86</v>
      </c>
      <c r="F663" s="41">
        <v>55.13</v>
      </c>
      <c r="G663" s="41" t="s">
        <v>426</v>
      </c>
      <c r="H663" s="42" t="str">
        <f>IF(ISNA(VLOOKUP(Table113[[#This Row],[LSOA21]],LSOA_list!A$2:A$350,1,0)),"No","Yes")</f>
        <v>Yes</v>
      </c>
    </row>
    <row r="664" spans="1:8" ht="15.5" x14ac:dyDescent="0.35">
      <c r="A664" s="41" t="s">
        <v>1110</v>
      </c>
      <c r="B664" s="41" t="s">
        <v>397</v>
      </c>
      <c r="C664" s="41" t="s">
        <v>1091</v>
      </c>
      <c r="D664" s="41">
        <v>192</v>
      </c>
      <c r="E664" s="41">
        <v>187</v>
      </c>
      <c r="F664" s="41">
        <v>97.4</v>
      </c>
      <c r="G664" s="41" t="s">
        <v>426</v>
      </c>
      <c r="H664" s="42" t="str">
        <f>IF(ISNA(VLOOKUP(Table113[[#This Row],[LSOA21]],LSOA_list!A$2:A$350,1,0)),"No","Yes")</f>
        <v>Yes</v>
      </c>
    </row>
    <row r="665" spans="1:8" ht="15.5" x14ac:dyDescent="0.35">
      <c r="A665" s="41" t="s">
        <v>1111</v>
      </c>
      <c r="B665" s="41" t="s">
        <v>397</v>
      </c>
      <c r="C665" s="41" t="s">
        <v>1091</v>
      </c>
      <c r="D665" s="41">
        <v>256</v>
      </c>
      <c r="E665" s="41">
        <v>160</v>
      </c>
      <c r="F665" s="41">
        <v>62.5</v>
      </c>
      <c r="G665" s="41" t="s">
        <v>426</v>
      </c>
      <c r="H665" s="42" t="str">
        <f>IF(ISNA(VLOOKUP(Table113[[#This Row],[LSOA21]],LSOA_list!A$2:A$350,1,0)),"No","Yes")</f>
        <v>Yes</v>
      </c>
    </row>
    <row r="666" spans="1:8" ht="15.5" x14ac:dyDescent="0.35">
      <c r="A666" s="41" t="s">
        <v>1112</v>
      </c>
      <c r="B666" s="41" t="s">
        <v>397</v>
      </c>
      <c r="C666" s="41" t="s">
        <v>1091</v>
      </c>
      <c r="D666" s="41">
        <v>61</v>
      </c>
      <c r="E666" s="41">
        <v>56</v>
      </c>
      <c r="F666" s="41">
        <v>91.8</v>
      </c>
      <c r="G666" s="41" t="s">
        <v>426</v>
      </c>
      <c r="H666" s="42" t="str">
        <f>IF(ISNA(VLOOKUP(Table113[[#This Row],[LSOA21]],LSOA_list!A$2:A$350,1,0)),"No","Yes")</f>
        <v>Yes</v>
      </c>
    </row>
    <row r="667" spans="1:8" ht="15.5" x14ac:dyDescent="0.35">
      <c r="A667" s="41" t="s">
        <v>1113</v>
      </c>
      <c r="B667" s="41" t="s">
        <v>397</v>
      </c>
      <c r="C667" s="41" t="s">
        <v>1091</v>
      </c>
      <c r="D667" s="41">
        <v>225</v>
      </c>
      <c r="E667" s="41">
        <v>215</v>
      </c>
      <c r="F667" s="41">
        <v>95.56</v>
      </c>
      <c r="G667" s="41" t="s">
        <v>426</v>
      </c>
      <c r="H667" s="42" t="str">
        <f>IF(ISNA(VLOOKUP(Table113[[#This Row],[LSOA21]],LSOA_list!A$2:A$350,1,0)),"No","Yes")</f>
        <v>Yes</v>
      </c>
    </row>
    <row r="668" spans="1:8" ht="15.5" x14ac:dyDescent="0.35">
      <c r="A668" s="41" t="s">
        <v>1114</v>
      </c>
      <c r="B668" s="41" t="s">
        <v>197</v>
      </c>
      <c r="C668" s="41" t="s">
        <v>1091</v>
      </c>
      <c r="D668" s="41">
        <v>145</v>
      </c>
      <c r="E668" s="41">
        <v>63</v>
      </c>
      <c r="F668" s="41">
        <v>43.45</v>
      </c>
      <c r="G668" s="41" t="s">
        <v>426</v>
      </c>
      <c r="H668" s="42" t="str">
        <f>IF(ISNA(VLOOKUP(Table113[[#This Row],[LSOA21]],LSOA_list!A$2:A$350,1,0)),"No","Yes")</f>
        <v>Yes</v>
      </c>
    </row>
    <row r="669" spans="1:8" ht="15.5" x14ac:dyDescent="0.35">
      <c r="A669" s="41" t="s">
        <v>1115</v>
      </c>
      <c r="B669" s="41" t="s">
        <v>197</v>
      </c>
      <c r="C669" s="41" t="s">
        <v>1091</v>
      </c>
      <c r="D669" s="41">
        <v>155</v>
      </c>
      <c r="E669" s="41">
        <v>0</v>
      </c>
      <c r="F669" s="41">
        <v>0</v>
      </c>
      <c r="G669" s="41" t="s">
        <v>426</v>
      </c>
      <c r="H669" s="42" t="str">
        <f>IF(ISNA(VLOOKUP(Table113[[#This Row],[LSOA21]],LSOA_list!A$2:A$350,1,0)),"No","Yes")</f>
        <v>Yes</v>
      </c>
    </row>
    <row r="670" spans="1:8" ht="15.5" x14ac:dyDescent="0.35">
      <c r="A670" s="41" t="s">
        <v>1116</v>
      </c>
      <c r="B670" s="41" t="s">
        <v>197</v>
      </c>
      <c r="C670" s="41" t="s">
        <v>1091</v>
      </c>
      <c r="D670" s="41">
        <v>115</v>
      </c>
      <c r="E670" s="41">
        <v>0</v>
      </c>
      <c r="F670" s="41">
        <v>0</v>
      </c>
      <c r="G670" s="41" t="s">
        <v>426</v>
      </c>
      <c r="H670" s="42" t="str">
        <f>IF(ISNA(VLOOKUP(Table113[[#This Row],[LSOA21]],LSOA_list!A$2:A$350,1,0)),"No","Yes")</f>
        <v>Yes</v>
      </c>
    </row>
    <row r="671" spans="1:8" ht="15.5" x14ac:dyDescent="0.35">
      <c r="A671" s="41" t="s">
        <v>1117</v>
      </c>
      <c r="B671" s="41" t="s">
        <v>197</v>
      </c>
      <c r="C671" s="41" t="s">
        <v>1091</v>
      </c>
      <c r="D671" s="41">
        <v>230</v>
      </c>
      <c r="E671" s="41">
        <v>0</v>
      </c>
      <c r="F671" s="41">
        <v>0</v>
      </c>
      <c r="G671" s="41" t="s">
        <v>426</v>
      </c>
      <c r="H671" s="42" t="str">
        <f>IF(ISNA(VLOOKUP(Table113[[#This Row],[LSOA21]],LSOA_list!A$2:A$350,1,0)),"No","Yes")</f>
        <v>Yes</v>
      </c>
    </row>
    <row r="672" spans="1:8" ht="15.5" x14ac:dyDescent="0.35">
      <c r="A672" s="41" t="s">
        <v>1118</v>
      </c>
      <c r="B672" s="41" t="s">
        <v>197</v>
      </c>
      <c r="C672" s="41" t="s">
        <v>1091</v>
      </c>
      <c r="D672" s="41">
        <v>85</v>
      </c>
      <c r="E672" s="41">
        <v>0</v>
      </c>
      <c r="F672" s="41">
        <v>0</v>
      </c>
      <c r="G672" s="41" t="s">
        <v>426</v>
      </c>
      <c r="H672" s="42" t="str">
        <f>IF(ISNA(VLOOKUP(Table113[[#This Row],[LSOA21]],LSOA_list!A$2:A$350,1,0)),"No","Yes")</f>
        <v>Yes</v>
      </c>
    </row>
    <row r="673" spans="1:8" ht="15.5" x14ac:dyDescent="0.35">
      <c r="A673" s="41" t="s">
        <v>1119</v>
      </c>
      <c r="B673" s="41" t="s">
        <v>197</v>
      </c>
      <c r="C673" s="41" t="s">
        <v>1091</v>
      </c>
      <c r="D673" s="41">
        <v>150</v>
      </c>
      <c r="E673" s="41">
        <v>6</v>
      </c>
      <c r="F673" s="41">
        <v>4</v>
      </c>
      <c r="G673" s="41" t="s">
        <v>426</v>
      </c>
      <c r="H673" s="42" t="str">
        <f>IF(ISNA(VLOOKUP(Table113[[#This Row],[LSOA21]],LSOA_list!A$2:A$350,1,0)),"No","Yes")</f>
        <v>Yes</v>
      </c>
    </row>
    <row r="674" spans="1:8" ht="15.5" x14ac:dyDescent="0.35">
      <c r="A674" s="41" t="s">
        <v>1120</v>
      </c>
      <c r="B674" s="41" t="s">
        <v>197</v>
      </c>
      <c r="C674" s="41" t="s">
        <v>1091</v>
      </c>
      <c r="D674" s="41">
        <v>154</v>
      </c>
      <c r="E674" s="41">
        <v>12</v>
      </c>
      <c r="F674" s="41">
        <v>7.79</v>
      </c>
      <c r="G674" s="41" t="s">
        <v>426</v>
      </c>
      <c r="H674" s="42" t="str">
        <f>IF(ISNA(VLOOKUP(Table113[[#This Row],[LSOA21]],LSOA_list!A$2:A$350,1,0)),"No","Yes")</f>
        <v>Yes</v>
      </c>
    </row>
    <row r="675" spans="1:8" ht="15.5" x14ac:dyDescent="0.35">
      <c r="A675" s="41" t="s">
        <v>1121</v>
      </c>
      <c r="B675" s="41" t="s">
        <v>197</v>
      </c>
      <c r="C675" s="41" t="s">
        <v>1091</v>
      </c>
      <c r="D675" s="41">
        <v>107</v>
      </c>
      <c r="E675" s="41">
        <v>0</v>
      </c>
      <c r="F675" s="41">
        <v>0</v>
      </c>
      <c r="G675" s="41" t="s">
        <v>426</v>
      </c>
      <c r="H675" s="42" t="str">
        <f>IF(ISNA(VLOOKUP(Table113[[#This Row],[LSOA21]],LSOA_list!A$2:A$350,1,0)),"No","Yes")</f>
        <v>Yes</v>
      </c>
    </row>
    <row r="676" spans="1:8" ht="15.5" x14ac:dyDescent="0.35">
      <c r="A676" s="41" t="s">
        <v>1122</v>
      </c>
      <c r="B676" s="41" t="s">
        <v>355</v>
      </c>
      <c r="C676" s="41" t="s">
        <v>1123</v>
      </c>
      <c r="D676" s="41">
        <v>163</v>
      </c>
      <c r="E676" s="41">
        <v>66</v>
      </c>
      <c r="F676" s="41">
        <v>40.49</v>
      </c>
      <c r="G676" s="41" t="s">
        <v>426</v>
      </c>
      <c r="H676" s="42" t="str">
        <f>IF(ISNA(VLOOKUP(Table113[[#This Row],[LSOA21]],LSOA_list!A$2:A$350,1,0)),"No","Yes")</f>
        <v>Yes</v>
      </c>
    </row>
    <row r="677" spans="1:8" ht="15.5" x14ac:dyDescent="0.35">
      <c r="A677" s="41" t="s">
        <v>1124</v>
      </c>
      <c r="B677" s="41" t="s">
        <v>355</v>
      </c>
      <c r="C677" s="41" t="s">
        <v>1123</v>
      </c>
      <c r="D677" s="41">
        <v>249</v>
      </c>
      <c r="E677" s="41">
        <v>152</v>
      </c>
      <c r="F677" s="41">
        <v>61.04</v>
      </c>
      <c r="G677" s="41" t="s">
        <v>426</v>
      </c>
      <c r="H677" s="42" t="str">
        <f>IF(ISNA(VLOOKUP(Table113[[#This Row],[LSOA21]],LSOA_list!A$2:A$350,1,0)),"No","Yes")</f>
        <v>Yes</v>
      </c>
    </row>
    <row r="678" spans="1:8" ht="15.5" x14ac:dyDescent="0.35">
      <c r="A678" s="41" t="s">
        <v>1125</v>
      </c>
      <c r="B678" s="41" t="s">
        <v>355</v>
      </c>
      <c r="C678" s="41" t="s">
        <v>1123</v>
      </c>
      <c r="D678" s="41">
        <v>152</v>
      </c>
      <c r="E678" s="41">
        <v>5</v>
      </c>
      <c r="F678" s="41">
        <v>3.29</v>
      </c>
      <c r="G678" s="41" t="s">
        <v>426</v>
      </c>
      <c r="H678" s="42" t="str">
        <f>IF(ISNA(VLOOKUP(Table113[[#This Row],[LSOA21]],LSOA_list!A$2:A$350,1,0)),"No","Yes")</f>
        <v>Yes</v>
      </c>
    </row>
    <row r="679" spans="1:8" ht="15.5" x14ac:dyDescent="0.35">
      <c r="A679" s="41" t="s">
        <v>1126</v>
      </c>
      <c r="B679" s="41" t="s">
        <v>355</v>
      </c>
      <c r="C679" s="41" t="s">
        <v>1123</v>
      </c>
      <c r="D679" s="41">
        <v>160</v>
      </c>
      <c r="E679" s="41">
        <v>95</v>
      </c>
      <c r="F679" s="41">
        <v>59.38</v>
      </c>
      <c r="G679" s="41" t="s">
        <v>426</v>
      </c>
      <c r="H679" s="42" t="str">
        <f>IF(ISNA(VLOOKUP(Table113[[#This Row],[LSOA21]],LSOA_list!A$2:A$350,1,0)),"No","Yes")</f>
        <v>Yes</v>
      </c>
    </row>
    <row r="680" spans="1:8" ht="15.5" x14ac:dyDescent="0.35">
      <c r="A680" s="41" t="s">
        <v>1127</v>
      </c>
      <c r="B680" s="41" t="s">
        <v>199</v>
      </c>
      <c r="C680" s="41" t="s">
        <v>1123</v>
      </c>
      <c r="D680" s="41">
        <v>189</v>
      </c>
      <c r="E680" s="41">
        <v>0</v>
      </c>
      <c r="F680" s="41">
        <v>0</v>
      </c>
      <c r="G680" s="41" t="s">
        <v>426</v>
      </c>
      <c r="H680" s="42" t="str">
        <f>IF(ISNA(VLOOKUP(Table113[[#This Row],[LSOA21]],LSOA_list!A$2:A$350,1,0)),"No","Yes")</f>
        <v>Yes</v>
      </c>
    </row>
    <row r="681" spans="1:8" ht="15.5" x14ac:dyDescent="0.35">
      <c r="A681" s="41" t="s">
        <v>1128</v>
      </c>
      <c r="B681" s="41" t="s">
        <v>199</v>
      </c>
      <c r="C681" s="41" t="s">
        <v>1123</v>
      </c>
      <c r="D681" s="41">
        <v>135</v>
      </c>
      <c r="E681" s="41">
        <v>0</v>
      </c>
      <c r="F681" s="41">
        <v>0</v>
      </c>
      <c r="G681" s="41" t="s">
        <v>426</v>
      </c>
      <c r="H681" s="42" t="str">
        <f>IF(ISNA(VLOOKUP(Table113[[#This Row],[LSOA21]],LSOA_list!A$2:A$350,1,0)),"No","Yes")</f>
        <v>Yes</v>
      </c>
    </row>
    <row r="682" spans="1:8" ht="15.5" x14ac:dyDescent="0.35">
      <c r="A682" s="41" t="s">
        <v>1129</v>
      </c>
      <c r="B682" s="41" t="s">
        <v>199</v>
      </c>
      <c r="C682" s="41" t="s">
        <v>1123</v>
      </c>
      <c r="D682" s="41">
        <v>131</v>
      </c>
      <c r="E682" s="41">
        <v>70</v>
      </c>
      <c r="F682" s="41">
        <v>53.44</v>
      </c>
      <c r="G682" s="41" t="s">
        <v>426</v>
      </c>
      <c r="H682" s="42" t="str">
        <f>IF(ISNA(VLOOKUP(Table113[[#This Row],[LSOA21]],LSOA_list!A$2:A$350,1,0)),"No","Yes")</f>
        <v>Yes</v>
      </c>
    </row>
    <row r="683" spans="1:8" ht="15.5" x14ac:dyDescent="0.35">
      <c r="A683" s="41" t="s">
        <v>1130</v>
      </c>
      <c r="B683" s="41" t="s">
        <v>199</v>
      </c>
      <c r="C683" s="41" t="s">
        <v>1123</v>
      </c>
      <c r="D683" s="41">
        <v>283</v>
      </c>
      <c r="E683" s="41">
        <v>0</v>
      </c>
      <c r="F683" s="41">
        <v>0</v>
      </c>
      <c r="G683" s="41" t="s">
        <v>426</v>
      </c>
      <c r="H683" s="42" t="str">
        <f>IF(ISNA(VLOOKUP(Table113[[#This Row],[LSOA21]],LSOA_list!A$2:A$350,1,0)),"No","Yes")</f>
        <v>Yes</v>
      </c>
    </row>
    <row r="684" spans="1:8" ht="15.5" x14ac:dyDescent="0.35">
      <c r="A684" s="41" t="s">
        <v>1131</v>
      </c>
      <c r="B684" s="41" t="s">
        <v>199</v>
      </c>
      <c r="C684" s="41" t="s">
        <v>1123</v>
      </c>
      <c r="D684" s="41">
        <v>184</v>
      </c>
      <c r="E684" s="41">
        <v>0</v>
      </c>
      <c r="F684" s="41">
        <v>0</v>
      </c>
      <c r="G684" s="41" t="s">
        <v>426</v>
      </c>
      <c r="H684" s="42" t="str">
        <f>IF(ISNA(VLOOKUP(Table113[[#This Row],[LSOA21]],LSOA_list!A$2:A$350,1,0)),"No","Yes")</f>
        <v>Yes</v>
      </c>
    </row>
    <row r="685" spans="1:8" ht="15.5" x14ac:dyDescent="0.35">
      <c r="A685" s="41" t="s">
        <v>1132</v>
      </c>
      <c r="B685" s="41" t="s">
        <v>177</v>
      </c>
      <c r="C685" s="41" t="s">
        <v>1123</v>
      </c>
      <c r="D685" s="41">
        <v>147</v>
      </c>
      <c r="E685" s="41">
        <v>23</v>
      </c>
      <c r="F685" s="41">
        <v>15.65</v>
      </c>
      <c r="G685" s="41" t="s">
        <v>426</v>
      </c>
      <c r="H685" s="42" t="str">
        <f>IF(ISNA(VLOOKUP(Table113[[#This Row],[LSOA21]],LSOA_list!A$2:A$350,1,0)),"No","Yes")</f>
        <v>Yes</v>
      </c>
    </row>
    <row r="686" spans="1:8" ht="15.5" x14ac:dyDescent="0.35">
      <c r="A686" s="41" t="s">
        <v>1133</v>
      </c>
      <c r="B686" s="41" t="s">
        <v>177</v>
      </c>
      <c r="C686" s="41" t="s">
        <v>1123</v>
      </c>
      <c r="D686" s="41">
        <v>113</v>
      </c>
      <c r="E686" s="41">
        <v>0</v>
      </c>
      <c r="F686" s="41">
        <v>0</v>
      </c>
      <c r="G686" s="41" t="s">
        <v>426</v>
      </c>
      <c r="H686" s="42" t="str">
        <f>IF(ISNA(VLOOKUP(Table113[[#This Row],[LSOA21]],LSOA_list!A$2:A$350,1,0)),"No","Yes")</f>
        <v>Yes</v>
      </c>
    </row>
    <row r="687" spans="1:8" ht="15.5" x14ac:dyDescent="0.35">
      <c r="A687" s="41" t="s">
        <v>1134</v>
      </c>
      <c r="B687" s="41" t="s">
        <v>177</v>
      </c>
      <c r="C687" s="41" t="s">
        <v>1123</v>
      </c>
      <c r="D687" s="41">
        <v>192</v>
      </c>
      <c r="E687" s="41">
        <v>89</v>
      </c>
      <c r="F687" s="41">
        <v>46.35</v>
      </c>
      <c r="G687" s="41" t="s">
        <v>426</v>
      </c>
      <c r="H687" s="42" t="str">
        <f>IF(ISNA(VLOOKUP(Table113[[#This Row],[LSOA21]],LSOA_list!A$2:A$350,1,0)),"No","Yes")</f>
        <v>Yes</v>
      </c>
    </row>
    <row r="688" spans="1:8" ht="15.5" x14ac:dyDescent="0.35">
      <c r="A688" s="41" t="s">
        <v>1135</v>
      </c>
      <c r="B688" s="41" t="s">
        <v>177</v>
      </c>
      <c r="C688" s="41" t="s">
        <v>1123</v>
      </c>
      <c r="D688" s="41">
        <v>145</v>
      </c>
      <c r="E688" s="41">
        <v>0</v>
      </c>
      <c r="F688" s="41">
        <v>0</v>
      </c>
      <c r="G688" s="41" t="s">
        <v>426</v>
      </c>
      <c r="H688" s="42" t="str">
        <f>IF(ISNA(VLOOKUP(Table113[[#This Row],[LSOA21]],LSOA_list!A$2:A$350,1,0)),"No","Yes")</f>
        <v>Yes</v>
      </c>
    </row>
    <row r="689" spans="1:8" ht="15.5" x14ac:dyDescent="0.35">
      <c r="A689" s="41" t="s">
        <v>1136</v>
      </c>
      <c r="B689" s="41" t="s">
        <v>177</v>
      </c>
      <c r="C689" s="41" t="s">
        <v>1123</v>
      </c>
      <c r="D689" s="41">
        <v>166</v>
      </c>
      <c r="E689" s="41">
        <v>0</v>
      </c>
      <c r="F689" s="41">
        <v>0</v>
      </c>
      <c r="G689" s="41" t="s">
        <v>426</v>
      </c>
      <c r="H689" s="42" t="str">
        <f>IF(ISNA(VLOOKUP(Table113[[#This Row],[LSOA21]],LSOA_list!A$2:A$350,1,0)),"No","Yes")</f>
        <v>Yes</v>
      </c>
    </row>
    <row r="690" spans="1:8" ht="15.5" x14ac:dyDescent="0.35">
      <c r="A690" s="41" t="s">
        <v>1137</v>
      </c>
      <c r="B690" s="41" t="s">
        <v>177</v>
      </c>
      <c r="C690" s="41" t="s">
        <v>1123</v>
      </c>
      <c r="D690" s="41">
        <v>140</v>
      </c>
      <c r="E690" s="41">
        <v>0</v>
      </c>
      <c r="F690" s="41">
        <v>0</v>
      </c>
      <c r="G690" s="41" t="s">
        <v>426</v>
      </c>
      <c r="H690" s="42" t="str">
        <f>IF(ISNA(VLOOKUP(Table113[[#This Row],[LSOA21]],LSOA_list!A$2:A$350,1,0)),"No","Yes")</f>
        <v>Yes</v>
      </c>
    </row>
    <row r="691" spans="1:8" ht="15.5" x14ac:dyDescent="0.35">
      <c r="A691" s="41" t="s">
        <v>1138</v>
      </c>
      <c r="B691" s="41" t="s">
        <v>177</v>
      </c>
      <c r="C691" s="41" t="s">
        <v>1123</v>
      </c>
      <c r="D691" s="41">
        <v>633</v>
      </c>
      <c r="E691" s="41">
        <v>0</v>
      </c>
      <c r="F691" s="41">
        <v>0</v>
      </c>
      <c r="G691" s="41" t="s">
        <v>426</v>
      </c>
      <c r="H691" s="42" t="str">
        <f>IF(ISNA(VLOOKUP(Table113[[#This Row],[LSOA21]],LSOA_list!A$2:A$350,1,0)),"No","Yes")</f>
        <v>Yes</v>
      </c>
    </row>
    <row r="692" spans="1:8" ht="15.5" x14ac:dyDescent="0.35">
      <c r="A692" s="41" t="s">
        <v>1139</v>
      </c>
      <c r="B692" s="41" t="s">
        <v>177</v>
      </c>
      <c r="C692" s="41" t="s">
        <v>1123</v>
      </c>
      <c r="D692" s="41">
        <v>837</v>
      </c>
      <c r="E692" s="41">
        <v>0</v>
      </c>
      <c r="F692" s="41">
        <v>0</v>
      </c>
      <c r="G692" s="41" t="s">
        <v>426</v>
      </c>
      <c r="H692" s="42" t="str">
        <f>IF(ISNA(VLOOKUP(Table113[[#This Row],[LSOA21]],LSOA_list!A$2:A$350,1,0)),"No","Yes")</f>
        <v>Yes</v>
      </c>
    </row>
    <row r="693" spans="1:8" ht="15.5" x14ac:dyDescent="0.35">
      <c r="A693" s="41" t="s">
        <v>1140</v>
      </c>
      <c r="B693" s="41" t="s">
        <v>405</v>
      </c>
      <c r="C693" s="41" t="s">
        <v>1123</v>
      </c>
      <c r="D693" s="41">
        <v>833</v>
      </c>
      <c r="E693" s="41">
        <v>736</v>
      </c>
      <c r="F693" s="41">
        <v>88.36</v>
      </c>
      <c r="G693" s="41" t="s">
        <v>426</v>
      </c>
      <c r="H693" s="42" t="str">
        <f>IF(ISNA(VLOOKUP(Table113[[#This Row],[LSOA21]],LSOA_list!A$2:A$350,1,0)),"No","Yes")</f>
        <v>Yes</v>
      </c>
    </row>
    <row r="694" spans="1:8" ht="15.5" x14ac:dyDescent="0.35">
      <c r="A694" s="41" t="s">
        <v>1141</v>
      </c>
      <c r="B694" s="41" t="s">
        <v>405</v>
      </c>
      <c r="C694" s="41" t="s">
        <v>1123</v>
      </c>
      <c r="D694" s="41">
        <v>268</v>
      </c>
      <c r="E694" s="41">
        <v>265</v>
      </c>
      <c r="F694" s="41">
        <v>98.88</v>
      </c>
      <c r="G694" s="41" t="s">
        <v>426</v>
      </c>
      <c r="H694" s="42" t="str">
        <f>IF(ISNA(VLOOKUP(Table113[[#This Row],[LSOA21]],LSOA_list!A$2:A$350,1,0)),"No","Yes")</f>
        <v>Yes</v>
      </c>
    </row>
    <row r="695" spans="1:8" ht="15.5" x14ac:dyDescent="0.35">
      <c r="A695" s="41" t="s">
        <v>1142</v>
      </c>
      <c r="B695" s="41" t="s">
        <v>405</v>
      </c>
      <c r="C695" s="41" t="s">
        <v>1123</v>
      </c>
      <c r="D695" s="41">
        <v>199</v>
      </c>
      <c r="E695" s="41">
        <v>146</v>
      </c>
      <c r="F695" s="41">
        <v>73.37</v>
      </c>
      <c r="G695" s="41" t="s">
        <v>426</v>
      </c>
      <c r="H695" s="42" t="str">
        <f>IF(ISNA(VLOOKUP(Table113[[#This Row],[LSOA21]],LSOA_list!A$2:A$350,1,0)),"No","Yes")</f>
        <v>Yes</v>
      </c>
    </row>
    <row r="696" spans="1:8" ht="15.5" x14ac:dyDescent="0.35">
      <c r="A696" s="41" t="s">
        <v>1143</v>
      </c>
      <c r="B696" s="41" t="s">
        <v>405</v>
      </c>
      <c r="C696" s="41" t="s">
        <v>1123</v>
      </c>
      <c r="D696" s="41">
        <v>128</v>
      </c>
      <c r="E696" s="41">
        <v>127</v>
      </c>
      <c r="F696" s="41">
        <v>99.22</v>
      </c>
      <c r="G696" s="41" t="s">
        <v>426</v>
      </c>
      <c r="H696" s="42" t="str">
        <f>IF(ISNA(VLOOKUP(Table113[[#This Row],[LSOA21]],LSOA_list!A$2:A$350,1,0)),"No","Yes")</f>
        <v>Yes</v>
      </c>
    </row>
    <row r="697" spans="1:8" ht="15.5" x14ac:dyDescent="0.35">
      <c r="A697" s="41" t="s">
        <v>1144</v>
      </c>
      <c r="B697" s="41" t="s">
        <v>405</v>
      </c>
      <c r="C697" s="41" t="s">
        <v>1123</v>
      </c>
      <c r="D697" s="41">
        <v>284</v>
      </c>
      <c r="E697" s="41">
        <v>284</v>
      </c>
      <c r="F697" s="41">
        <v>100</v>
      </c>
      <c r="G697" s="41" t="s">
        <v>426</v>
      </c>
      <c r="H697" s="42" t="str">
        <f>IF(ISNA(VLOOKUP(Table113[[#This Row],[LSOA21]],LSOA_list!A$2:A$350,1,0)),"No","Yes")</f>
        <v>Yes</v>
      </c>
    </row>
    <row r="698" spans="1:8" ht="15.5" x14ac:dyDescent="0.35">
      <c r="A698" s="41" t="s">
        <v>1145</v>
      </c>
      <c r="B698" s="41" t="s">
        <v>405</v>
      </c>
      <c r="C698" s="41" t="s">
        <v>1123</v>
      </c>
      <c r="D698" s="41">
        <v>158</v>
      </c>
      <c r="E698" s="41">
        <v>131</v>
      </c>
      <c r="F698" s="41">
        <v>82.91</v>
      </c>
      <c r="G698" s="41" t="s">
        <v>426</v>
      </c>
      <c r="H698" s="42" t="str">
        <f>IF(ISNA(VLOOKUP(Table113[[#This Row],[LSOA21]],LSOA_list!A$2:A$350,1,0)),"No","Yes")</f>
        <v>Yes</v>
      </c>
    </row>
    <row r="699" spans="1:8" ht="15.5" x14ac:dyDescent="0.35">
      <c r="A699" s="41" t="s">
        <v>1146</v>
      </c>
      <c r="B699" s="41" t="s">
        <v>369</v>
      </c>
      <c r="C699" s="41" t="s">
        <v>1123</v>
      </c>
      <c r="D699" s="41">
        <v>162</v>
      </c>
      <c r="E699" s="41">
        <v>143</v>
      </c>
      <c r="F699" s="41">
        <v>88.27</v>
      </c>
      <c r="G699" s="41" t="s">
        <v>426</v>
      </c>
      <c r="H699" s="42" t="str">
        <f>IF(ISNA(VLOOKUP(Table113[[#This Row],[LSOA21]],LSOA_list!A$2:A$350,1,0)),"No","Yes")</f>
        <v>Yes</v>
      </c>
    </row>
    <row r="700" spans="1:8" ht="15.5" x14ac:dyDescent="0.35">
      <c r="A700" s="41" t="s">
        <v>1147</v>
      </c>
      <c r="B700" s="41" t="s">
        <v>369</v>
      </c>
      <c r="C700" s="41" t="s">
        <v>1123</v>
      </c>
      <c r="D700" s="41">
        <v>224</v>
      </c>
      <c r="E700" s="41">
        <v>65</v>
      </c>
      <c r="F700" s="41">
        <v>29.02</v>
      </c>
      <c r="G700" s="41" t="s">
        <v>426</v>
      </c>
      <c r="H700" s="42" t="str">
        <f>IF(ISNA(VLOOKUP(Table113[[#This Row],[LSOA21]],LSOA_list!A$2:A$350,1,0)),"No","Yes")</f>
        <v>Yes</v>
      </c>
    </row>
    <row r="701" spans="1:8" ht="15.5" x14ac:dyDescent="0.35">
      <c r="A701" s="41" t="s">
        <v>1148</v>
      </c>
      <c r="B701" s="41" t="s">
        <v>369</v>
      </c>
      <c r="C701" s="41" t="s">
        <v>1123</v>
      </c>
      <c r="D701" s="41">
        <v>158</v>
      </c>
      <c r="E701" s="41">
        <v>89</v>
      </c>
      <c r="F701" s="41">
        <v>56.33</v>
      </c>
      <c r="G701" s="41" t="s">
        <v>426</v>
      </c>
      <c r="H701" s="42" t="str">
        <f>IF(ISNA(VLOOKUP(Table113[[#This Row],[LSOA21]],LSOA_list!A$2:A$350,1,0)),"No","Yes")</f>
        <v>Yes</v>
      </c>
    </row>
    <row r="702" spans="1:8" ht="15.5" x14ac:dyDescent="0.35">
      <c r="A702" s="41" t="s">
        <v>1149</v>
      </c>
      <c r="B702" s="41" t="s">
        <v>369</v>
      </c>
      <c r="C702" s="41" t="s">
        <v>1123</v>
      </c>
      <c r="D702" s="41">
        <v>141</v>
      </c>
      <c r="E702" s="41">
        <v>141</v>
      </c>
      <c r="F702" s="41">
        <v>100</v>
      </c>
      <c r="G702" s="41" t="s">
        <v>426</v>
      </c>
      <c r="H702" s="42" t="str">
        <f>IF(ISNA(VLOOKUP(Table113[[#This Row],[LSOA21]],LSOA_list!A$2:A$350,1,0)),"No","Yes")</f>
        <v>Yes</v>
      </c>
    </row>
    <row r="703" spans="1:8" ht="15.5" x14ac:dyDescent="0.35">
      <c r="A703" s="41" t="s">
        <v>1150</v>
      </c>
      <c r="B703" s="41" t="s">
        <v>369</v>
      </c>
      <c r="C703" s="41" t="s">
        <v>1123</v>
      </c>
      <c r="D703" s="41">
        <v>164</v>
      </c>
      <c r="E703" s="41">
        <v>0</v>
      </c>
      <c r="F703" s="41">
        <v>0</v>
      </c>
      <c r="G703" s="41" t="s">
        <v>426</v>
      </c>
      <c r="H703" s="42" t="str">
        <f>IF(ISNA(VLOOKUP(Table113[[#This Row],[LSOA21]],LSOA_list!A$2:A$350,1,0)),"No","Yes")</f>
        <v>Yes</v>
      </c>
    </row>
    <row r="704" spans="1:8" ht="15.5" x14ac:dyDescent="0.35">
      <c r="A704" s="41" t="s">
        <v>1151</v>
      </c>
      <c r="B704" s="41" t="s">
        <v>295</v>
      </c>
      <c r="C704" s="41" t="s">
        <v>1123</v>
      </c>
      <c r="D704" s="41">
        <v>187</v>
      </c>
      <c r="E704" s="41">
        <v>0</v>
      </c>
      <c r="F704" s="41">
        <v>0</v>
      </c>
      <c r="G704" s="41" t="s">
        <v>426</v>
      </c>
      <c r="H704" s="42" t="str">
        <f>IF(ISNA(VLOOKUP(Table113[[#This Row],[LSOA21]],LSOA_list!A$2:A$350,1,0)),"No","Yes")</f>
        <v>Yes</v>
      </c>
    </row>
    <row r="705" spans="1:8" ht="15.5" x14ac:dyDescent="0.35">
      <c r="A705" s="41" t="s">
        <v>1152</v>
      </c>
      <c r="B705" s="41" t="s">
        <v>295</v>
      </c>
      <c r="C705" s="41" t="s">
        <v>1123</v>
      </c>
      <c r="D705" s="41">
        <v>309</v>
      </c>
      <c r="E705" s="41">
        <v>33</v>
      </c>
      <c r="F705" s="41">
        <v>10.68</v>
      </c>
      <c r="G705" s="41" t="s">
        <v>426</v>
      </c>
      <c r="H705" s="42" t="str">
        <f>IF(ISNA(VLOOKUP(Table113[[#This Row],[LSOA21]],LSOA_list!A$2:A$350,1,0)),"No","Yes")</f>
        <v>Yes</v>
      </c>
    </row>
    <row r="706" spans="1:8" ht="15.5" x14ac:dyDescent="0.35">
      <c r="A706" s="41" t="s">
        <v>1153</v>
      </c>
      <c r="B706" s="41" t="s">
        <v>295</v>
      </c>
      <c r="C706" s="41" t="s">
        <v>1123</v>
      </c>
      <c r="D706" s="41">
        <v>122</v>
      </c>
      <c r="E706" s="41">
        <v>14</v>
      </c>
      <c r="F706" s="41">
        <v>11.48</v>
      </c>
      <c r="G706" s="41" t="s">
        <v>426</v>
      </c>
      <c r="H706" s="42" t="str">
        <f>IF(ISNA(VLOOKUP(Table113[[#This Row],[LSOA21]],LSOA_list!A$2:A$350,1,0)),"No","Yes")</f>
        <v>Yes</v>
      </c>
    </row>
    <row r="707" spans="1:8" ht="15.5" x14ac:dyDescent="0.35">
      <c r="A707" s="41" t="s">
        <v>1154</v>
      </c>
      <c r="B707" s="41" t="s">
        <v>295</v>
      </c>
      <c r="C707" s="41" t="s">
        <v>1123</v>
      </c>
      <c r="D707" s="41">
        <v>164</v>
      </c>
      <c r="E707" s="41">
        <v>69</v>
      </c>
      <c r="F707" s="41">
        <v>42.07</v>
      </c>
      <c r="G707" s="41" t="s">
        <v>426</v>
      </c>
      <c r="H707" s="42" t="str">
        <f>IF(ISNA(VLOOKUP(Table113[[#This Row],[LSOA21]],LSOA_list!A$2:A$350,1,0)),"No","Yes")</f>
        <v>Yes</v>
      </c>
    </row>
    <row r="708" spans="1:8" ht="15.5" x14ac:dyDescent="0.35">
      <c r="A708" s="41" t="s">
        <v>1155</v>
      </c>
      <c r="B708" s="41" t="s">
        <v>295</v>
      </c>
      <c r="C708" s="41" t="s">
        <v>1123</v>
      </c>
      <c r="D708" s="41">
        <v>162</v>
      </c>
      <c r="E708" s="41">
        <v>162</v>
      </c>
      <c r="F708" s="41">
        <v>100</v>
      </c>
      <c r="G708" s="41" t="s">
        <v>426</v>
      </c>
      <c r="H708" s="42" t="str">
        <f>IF(ISNA(VLOOKUP(Table113[[#This Row],[LSOA21]],LSOA_list!A$2:A$350,1,0)),"No","Yes")</f>
        <v>Yes</v>
      </c>
    </row>
    <row r="709" spans="1:8" ht="15.5" x14ac:dyDescent="0.35">
      <c r="A709" s="41" t="s">
        <v>1156</v>
      </c>
      <c r="B709" s="41" t="s">
        <v>295</v>
      </c>
      <c r="C709" s="41" t="s">
        <v>1123</v>
      </c>
      <c r="D709" s="41">
        <v>298</v>
      </c>
      <c r="E709" s="41">
        <v>33</v>
      </c>
      <c r="F709" s="41">
        <v>11.07</v>
      </c>
      <c r="G709" s="41" t="s">
        <v>426</v>
      </c>
      <c r="H709" s="42" t="str">
        <f>IF(ISNA(VLOOKUP(Table113[[#This Row],[LSOA21]],LSOA_list!A$2:A$350,1,0)),"No","Yes")</f>
        <v>Yes</v>
      </c>
    </row>
    <row r="710" spans="1:8" ht="15.5" x14ac:dyDescent="0.35">
      <c r="A710" s="41" t="s">
        <v>1157</v>
      </c>
      <c r="B710" s="41" t="s">
        <v>245</v>
      </c>
      <c r="C710" s="41" t="s">
        <v>1158</v>
      </c>
      <c r="D710" s="41">
        <v>187</v>
      </c>
      <c r="E710" s="41">
        <v>0</v>
      </c>
      <c r="F710" s="41">
        <v>0</v>
      </c>
      <c r="G710" s="41" t="s">
        <v>426</v>
      </c>
      <c r="H710" s="42" t="str">
        <f>IF(ISNA(VLOOKUP(Table113[[#This Row],[LSOA21]],LSOA_list!A$2:A$350,1,0)),"No","Yes")</f>
        <v>Yes</v>
      </c>
    </row>
    <row r="711" spans="1:8" ht="15.5" x14ac:dyDescent="0.35">
      <c r="A711" s="41" t="s">
        <v>1159</v>
      </c>
      <c r="B711" s="41" t="s">
        <v>245</v>
      </c>
      <c r="C711" s="41" t="s">
        <v>1158</v>
      </c>
      <c r="D711" s="41">
        <v>133</v>
      </c>
      <c r="E711" s="41">
        <v>0</v>
      </c>
      <c r="F711" s="41">
        <v>0</v>
      </c>
      <c r="G711" s="41" t="s">
        <v>426</v>
      </c>
      <c r="H711" s="42" t="str">
        <f>IF(ISNA(VLOOKUP(Table113[[#This Row],[LSOA21]],LSOA_list!A$2:A$350,1,0)),"No","Yes")</f>
        <v>Yes</v>
      </c>
    </row>
    <row r="712" spans="1:8" ht="15.5" x14ac:dyDescent="0.35">
      <c r="A712" s="41" t="s">
        <v>1160</v>
      </c>
      <c r="B712" s="41" t="s">
        <v>245</v>
      </c>
      <c r="C712" s="41" t="s">
        <v>1158</v>
      </c>
      <c r="D712" s="41">
        <v>166</v>
      </c>
      <c r="E712" s="41">
        <v>0</v>
      </c>
      <c r="F712" s="41">
        <v>0</v>
      </c>
      <c r="G712" s="41" t="s">
        <v>426</v>
      </c>
      <c r="H712" s="42" t="str">
        <f>IF(ISNA(VLOOKUP(Table113[[#This Row],[LSOA21]],LSOA_list!A$2:A$350,1,0)),"No","Yes")</f>
        <v>Yes</v>
      </c>
    </row>
    <row r="713" spans="1:8" ht="15.5" x14ac:dyDescent="0.35">
      <c r="A713" s="41" t="s">
        <v>1161</v>
      </c>
      <c r="B713" s="41" t="s">
        <v>245</v>
      </c>
      <c r="C713" s="41" t="s">
        <v>1158</v>
      </c>
      <c r="D713" s="41">
        <v>220</v>
      </c>
      <c r="E713" s="41">
        <v>0</v>
      </c>
      <c r="F713" s="41">
        <v>0</v>
      </c>
      <c r="G713" s="41" t="s">
        <v>426</v>
      </c>
      <c r="H713" s="42" t="str">
        <f>IF(ISNA(VLOOKUP(Table113[[#This Row],[LSOA21]],LSOA_list!A$2:A$350,1,0)),"No","Yes")</f>
        <v>Yes</v>
      </c>
    </row>
    <row r="714" spans="1:8" ht="15.5" x14ac:dyDescent="0.35">
      <c r="A714" s="41" t="s">
        <v>1162</v>
      </c>
      <c r="B714" s="41" t="s">
        <v>245</v>
      </c>
      <c r="C714" s="41" t="s">
        <v>1158</v>
      </c>
      <c r="D714" s="41">
        <v>118</v>
      </c>
      <c r="E714" s="41">
        <v>0</v>
      </c>
      <c r="F714" s="41">
        <v>0</v>
      </c>
      <c r="G714" s="41" t="s">
        <v>426</v>
      </c>
      <c r="H714" s="42" t="str">
        <f>IF(ISNA(VLOOKUP(Table113[[#This Row],[LSOA21]],LSOA_list!A$2:A$350,1,0)),"No","Yes")</f>
        <v>Yes</v>
      </c>
    </row>
    <row r="715" spans="1:8" ht="15.5" x14ac:dyDescent="0.35">
      <c r="A715" s="41" t="s">
        <v>1163</v>
      </c>
      <c r="B715" s="41" t="s">
        <v>245</v>
      </c>
      <c r="C715" s="41" t="s">
        <v>1158</v>
      </c>
      <c r="D715" s="41">
        <v>202</v>
      </c>
      <c r="E715" s="41">
        <v>145</v>
      </c>
      <c r="F715" s="41">
        <v>71.78</v>
      </c>
      <c r="G715" s="41" t="s">
        <v>426</v>
      </c>
      <c r="H715" s="42" t="str">
        <f>IF(ISNA(VLOOKUP(Table113[[#This Row],[LSOA21]],LSOA_list!A$2:A$350,1,0)),"No","Yes")</f>
        <v>Yes</v>
      </c>
    </row>
    <row r="716" spans="1:8" ht="15.5" x14ac:dyDescent="0.35">
      <c r="A716" s="41" t="s">
        <v>1164</v>
      </c>
      <c r="B716" s="41" t="s">
        <v>383</v>
      </c>
      <c r="C716" s="41" t="s">
        <v>1158</v>
      </c>
      <c r="D716" s="41">
        <v>196</v>
      </c>
      <c r="E716" s="41">
        <v>176</v>
      </c>
      <c r="F716" s="41">
        <v>89.8</v>
      </c>
      <c r="G716" s="41" t="s">
        <v>426</v>
      </c>
      <c r="H716" s="42" t="str">
        <f>IF(ISNA(VLOOKUP(Table113[[#This Row],[LSOA21]],LSOA_list!A$2:A$350,1,0)),"No","Yes")</f>
        <v>Yes</v>
      </c>
    </row>
    <row r="717" spans="1:8" ht="15.5" x14ac:dyDescent="0.35">
      <c r="A717" s="41" t="s">
        <v>1165</v>
      </c>
      <c r="B717" s="41" t="s">
        <v>383</v>
      </c>
      <c r="C717" s="41" t="s">
        <v>1158</v>
      </c>
      <c r="D717" s="41">
        <v>185</v>
      </c>
      <c r="E717" s="41">
        <v>143</v>
      </c>
      <c r="F717" s="41">
        <v>77.3</v>
      </c>
      <c r="G717" s="41" t="s">
        <v>426</v>
      </c>
      <c r="H717" s="42" t="str">
        <f>IF(ISNA(VLOOKUP(Table113[[#This Row],[LSOA21]],LSOA_list!A$2:A$350,1,0)),"No","Yes")</f>
        <v>Yes</v>
      </c>
    </row>
    <row r="718" spans="1:8" ht="15.5" x14ac:dyDescent="0.35">
      <c r="A718" s="41" t="s">
        <v>1166</v>
      </c>
      <c r="B718" s="41" t="s">
        <v>383</v>
      </c>
      <c r="C718" s="41" t="s">
        <v>1158</v>
      </c>
      <c r="D718" s="41">
        <v>204</v>
      </c>
      <c r="E718" s="41">
        <v>47</v>
      </c>
      <c r="F718" s="41">
        <v>23.04</v>
      </c>
      <c r="G718" s="41" t="s">
        <v>426</v>
      </c>
      <c r="H718" s="42" t="str">
        <f>IF(ISNA(VLOOKUP(Table113[[#This Row],[LSOA21]],LSOA_list!A$2:A$350,1,0)),"No","Yes")</f>
        <v>Yes</v>
      </c>
    </row>
    <row r="719" spans="1:8" ht="15.5" x14ac:dyDescent="0.35">
      <c r="A719" s="41" t="s">
        <v>1167</v>
      </c>
      <c r="B719" s="41" t="s">
        <v>383</v>
      </c>
      <c r="C719" s="41" t="s">
        <v>1158</v>
      </c>
      <c r="D719" s="41">
        <v>132</v>
      </c>
      <c r="E719" s="41">
        <v>74</v>
      </c>
      <c r="F719" s="41">
        <v>56.06</v>
      </c>
      <c r="G719" s="41" t="s">
        <v>426</v>
      </c>
      <c r="H719" s="42" t="str">
        <f>IF(ISNA(VLOOKUP(Table113[[#This Row],[LSOA21]],LSOA_list!A$2:A$350,1,0)),"No","Yes")</f>
        <v>Yes</v>
      </c>
    </row>
    <row r="720" spans="1:8" ht="15.5" x14ac:dyDescent="0.35">
      <c r="A720" s="41" t="s">
        <v>1168</v>
      </c>
      <c r="B720" s="41" t="s">
        <v>383</v>
      </c>
      <c r="C720" s="41" t="s">
        <v>1158</v>
      </c>
      <c r="D720" s="41">
        <v>160</v>
      </c>
      <c r="E720" s="41">
        <v>87</v>
      </c>
      <c r="F720" s="41">
        <v>54.37</v>
      </c>
      <c r="G720" s="41" t="s">
        <v>426</v>
      </c>
      <c r="H720" s="42" t="str">
        <f>IF(ISNA(VLOOKUP(Table113[[#This Row],[LSOA21]],LSOA_list!A$2:A$350,1,0)),"No","Yes")</f>
        <v>Yes</v>
      </c>
    </row>
    <row r="721" spans="1:8" ht="15.5" x14ac:dyDescent="0.35">
      <c r="A721" s="41" t="s">
        <v>1169</v>
      </c>
      <c r="B721" s="41" t="s">
        <v>253</v>
      </c>
      <c r="C721" s="41" t="s">
        <v>1158</v>
      </c>
      <c r="D721" s="41">
        <v>150</v>
      </c>
      <c r="E721" s="41">
        <v>104</v>
      </c>
      <c r="F721" s="41">
        <v>69.33</v>
      </c>
      <c r="G721" s="41" t="s">
        <v>426</v>
      </c>
      <c r="H721" s="42" t="str">
        <f>IF(ISNA(VLOOKUP(Table113[[#This Row],[LSOA21]],LSOA_list!A$2:A$350,1,0)),"No","Yes")</f>
        <v>Yes</v>
      </c>
    </row>
    <row r="722" spans="1:8" ht="15.5" x14ac:dyDescent="0.35">
      <c r="A722" s="41" t="s">
        <v>1170</v>
      </c>
      <c r="B722" s="41" t="s">
        <v>253</v>
      </c>
      <c r="C722" s="41" t="s">
        <v>1158</v>
      </c>
      <c r="D722" s="41">
        <v>232</v>
      </c>
      <c r="E722" s="41">
        <v>13</v>
      </c>
      <c r="F722" s="41">
        <v>5.6</v>
      </c>
      <c r="G722" s="41" t="s">
        <v>426</v>
      </c>
      <c r="H722" s="42" t="str">
        <f>IF(ISNA(VLOOKUP(Table113[[#This Row],[LSOA21]],LSOA_list!A$2:A$350,1,0)),"No","Yes")</f>
        <v>Yes</v>
      </c>
    </row>
    <row r="723" spans="1:8" ht="15.5" x14ac:dyDescent="0.35">
      <c r="A723" s="41" t="s">
        <v>1171</v>
      </c>
      <c r="B723" s="41" t="s">
        <v>253</v>
      </c>
      <c r="C723" s="41" t="s">
        <v>1158</v>
      </c>
      <c r="D723" s="41">
        <v>185</v>
      </c>
      <c r="E723" s="41">
        <v>0</v>
      </c>
      <c r="F723" s="41">
        <v>0</v>
      </c>
      <c r="G723" s="41" t="s">
        <v>426</v>
      </c>
      <c r="H723" s="42" t="str">
        <f>IF(ISNA(VLOOKUP(Table113[[#This Row],[LSOA21]],LSOA_list!A$2:A$350,1,0)),"No","Yes")</f>
        <v>Yes</v>
      </c>
    </row>
    <row r="724" spans="1:8" ht="15.5" x14ac:dyDescent="0.35">
      <c r="A724" s="41" t="s">
        <v>1172</v>
      </c>
      <c r="B724" s="41" t="s">
        <v>253</v>
      </c>
      <c r="C724" s="41" t="s">
        <v>1158</v>
      </c>
      <c r="D724" s="41">
        <v>143</v>
      </c>
      <c r="E724" s="41">
        <v>23</v>
      </c>
      <c r="F724" s="41">
        <v>16.079999999999998</v>
      </c>
      <c r="G724" s="41" t="s">
        <v>426</v>
      </c>
      <c r="H724" s="42" t="str">
        <f>IF(ISNA(VLOOKUP(Table113[[#This Row],[LSOA21]],LSOA_list!A$2:A$350,1,0)),"No","Yes")</f>
        <v>Yes</v>
      </c>
    </row>
    <row r="725" spans="1:8" ht="15.5" x14ac:dyDescent="0.35">
      <c r="A725" s="41" t="s">
        <v>1173</v>
      </c>
      <c r="B725" s="41" t="s">
        <v>253</v>
      </c>
      <c r="C725" s="41" t="s">
        <v>1158</v>
      </c>
      <c r="D725" s="41">
        <v>152</v>
      </c>
      <c r="E725" s="41">
        <v>12</v>
      </c>
      <c r="F725" s="41">
        <v>7.89</v>
      </c>
      <c r="G725" s="41" t="s">
        <v>426</v>
      </c>
      <c r="H725" s="42" t="str">
        <f>IF(ISNA(VLOOKUP(Table113[[#This Row],[LSOA21]],LSOA_list!A$2:A$350,1,0)),"No","Yes")</f>
        <v>Yes</v>
      </c>
    </row>
    <row r="726" spans="1:8" ht="15.5" x14ac:dyDescent="0.35">
      <c r="A726" s="41" t="s">
        <v>1174</v>
      </c>
      <c r="B726" s="41" t="s">
        <v>253</v>
      </c>
      <c r="C726" s="41" t="s">
        <v>1158</v>
      </c>
      <c r="D726" s="41">
        <v>141</v>
      </c>
      <c r="E726" s="41">
        <v>0</v>
      </c>
      <c r="F726" s="41">
        <v>0</v>
      </c>
      <c r="G726" s="41" t="s">
        <v>426</v>
      </c>
      <c r="H726" s="42" t="str">
        <f>IF(ISNA(VLOOKUP(Table113[[#This Row],[LSOA21]],LSOA_list!A$2:A$350,1,0)),"No","Yes")</f>
        <v>Yes</v>
      </c>
    </row>
    <row r="727" spans="1:8" ht="15.5" x14ac:dyDescent="0.35">
      <c r="A727" s="41" t="s">
        <v>1175</v>
      </c>
      <c r="B727" s="41" t="s">
        <v>301</v>
      </c>
      <c r="C727" s="41" t="s">
        <v>1158</v>
      </c>
      <c r="D727" s="41">
        <v>275</v>
      </c>
      <c r="E727" s="41">
        <v>17</v>
      </c>
      <c r="F727" s="41">
        <v>6.18</v>
      </c>
      <c r="G727" s="41" t="s">
        <v>426</v>
      </c>
      <c r="H727" s="42" t="str">
        <f>IF(ISNA(VLOOKUP(Table113[[#This Row],[LSOA21]],LSOA_list!A$2:A$350,1,0)),"No","Yes")</f>
        <v>Yes</v>
      </c>
    </row>
    <row r="728" spans="1:8" ht="15.5" x14ac:dyDescent="0.35">
      <c r="A728" s="41" t="s">
        <v>1176</v>
      </c>
      <c r="B728" s="41" t="s">
        <v>301</v>
      </c>
      <c r="C728" s="41" t="s">
        <v>1158</v>
      </c>
      <c r="D728" s="41">
        <v>197</v>
      </c>
      <c r="E728" s="41">
        <v>78</v>
      </c>
      <c r="F728" s="41">
        <v>39.590000000000003</v>
      </c>
      <c r="G728" s="41" t="s">
        <v>426</v>
      </c>
      <c r="H728" s="42" t="str">
        <f>IF(ISNA(VLOOKUP(Table113[[#This Row],[LSOA21]],LSOA_list!A$2:A$350,1,0)),"No","Yes")</f>
        <v>Yes</v>
      </c>
    </row>
    <row r="729" spans="1:8" ht="15.5" x14ac:dyDescent="0.35">
      <c r="A729" s="41" t="s">
        <v>1177</v>
      </c>
      <c r="B729" s="41" t="s">
        <v>301</v>
      </c>
      <c r="C729" s="41" t="s">
        <v>1158</v>
      </c>
      <c r="D729" s="41">
        <v>197</v>
      </c>
      <c r="E729" s="41">
        <v>6</v>
      </c>
      <c r="F729" s="41">
        <v>3.05</v>
      </c>
      <c r="G729" s="41" t="s">
        <v>426</v>
      </c>
      <c r="H729" s="42" t="str">
        <f>IF(ISNA(VLOOKUP(Table113[[#This Row],[LSOA21]],LSOA_list!A$2:A$350,1,0)),"No","Yes")</f>
        <v>Yes</v>
      </c>
    </row>
    <row r="730" spans="1:8" ht="15.5" x14ac:dyDescent="0.35">
      <c r="A730" s="41" t="s">
        <v>1178</v>
      </c>
      <c r="B730" s="41" t="s">
        <v>301</v>
      </c>
      <c r="C730" s="41" t="s">
        <v>1158</v>
      </c>
      <c r="D730" s="41">
        <v>159</v>
      </c>
      <c r="E730" s="41">
        <v>41</v>
      </c>
      <c r="F730" s="41">
        <v>25.79</v>
      </c>
      <c r="G730" s="41" t="s">
        <v>426</v>
      </c>
      <c r="H730" s="42" t="str">
        <f>IF(ISNA(VLOOKUP(Table113[[#This Row],[LSOA21]],LSOA_list!A$2:A$350,1,0)),"No","Yes")</f>
        <v>Yes</v>
      </c>
    </row>
    <row r="731" spans="1:8" ht="15.5" x14ac:dyDescent="0.35">
      <c r="A731" s="41" t="s">
        <v>1179</v>
      </c>
      <c r="B731" s="41" t="s">
        <v>301</v>
      </c>
      <c r="C731" s="41" t="s">
        <v>1158</v>
      </c>
      <c r="D731" s="41">
        <v>168</v>
      </c>
      <c r="E731" s="41">
        <v>67</v>
      </c>
      <c r="F731" s="41">
        <v>39.880000000000003</v>
      </c>
      <c r="G731" s="41" t="s">
        <v>426</v>
      </c>
      <c r="H731" s="42" t="str">
        <f>IF(ISNA(VLOOKUP(Table113[[#This Row],[LSOA21]],LSOA_list!A$2:A$350,1,0)),"No","Yes")</f>
        <v>Yes</v>
      </c>
    </row>
    <row r="732" spans="1:8" ht="15.5" x14ac:dyDescent="0.35">
      <c r="A732" s="41" t="s">
        <v>1180</v>
      </c>
      <c r="B732" s="41" t="s">
        <v>301</v>
      </c>
      <c r="C732" s="41" t="s">
        <v>1158</v>
      </c>
      <c r="D732" s="41">
        <v>162</v>
      </c>
      <c r="E732" s="41">
        <v>118</v>
      </c>
      <c r="F732" s="41">
        <v>72.84</v>
      </c>
      <c r="G732" s="41" t="s">
        <v>426</v>
      </c>
      <c r="H732" s="42" t="str">
        <f>IF(ISNA(VLOOKUP(Table113[[#This Row],[LSOA21]],LSOA_list!A$2:A$350,1,0)),"No","Yes")</f>
        <v>Yes</v>
      </c>
    </row>
    <row r="733" spans="1:8" ht="15.5" x14ac:dyDescent="0.35">
      <c r="A733" s="41" t="s">
        <v>1181</v>
      </c>
      <c r="B733" s="41" t="s">
        <v>275</v>
      </c>
      <c r="C733" s="41" t="s">
        <v>1158</v>
      </c>
      <c r="D733" s="41">
        <v>254</v>
      </c>
      <c r="E733" s="41">
        <v>0</v>
      </c>
      <c r="F733" s="41">
        <v>0</v>
      </c>
      <c r="G733" s="41" t="s">
        <v>426</v>
      </c>
      <c r="H733" s="42" t="str">
        <f>IF(ISNA(VLOOKUP(Table113[[#This Row],[LSOA21]],LSOA_list!A$2:A$350,1,0)),"No","Yes")</f>
        <v>Yes</v>
      </c>
    </row>
    <row r="734" spans="1:8" ht="15.5" x14ac:dyDescent="0.35">
      <c r="A734" s="41" t="s">
        <v>1182</v>
      </c>
      <c r="B734" s="41" t="s">
        <v>275</v>
      </c>
      <c r="C734" s="41" t="s">
        <v>1158</v>
      </c>
      <c r="D734" s="41">
        <v>117</v>
      </c>
      <c r="E734" s="41">
        <v>0</v>
      </c>
      <c r="F734" s="41">
        <v>0</v>
      </c>
      <c r="G734" s="41" t="s">
        <v>426</v>
      </c>
      <c r="H734" s="42" t="str">
        <f>IF(ISNA(VLOOKUP(Table113[[#This Row],[LSOA21]],LSOA_list!A$2:A$350,1,0)),"No","Yes")</f>
        <v>Yes</v>
      </c>
    </row>
    <row r="735" spans="1:8" ht="15.5" x14ac:dyDescent="0.35">
      <c r="A735" s="41" t="s">
        <v>1183</v>
      </c>
      <c r="B735" s="41" t="s">
        <v>275</v>
      </c>
      <c r="C735" s="41" t="s">
        <v>1158</v>
      </c>
      <c r="D735" s="41">
        <v>136</v>
      </c>
      <c r="E735" s="41">
        <v>57</v>
      </c>
      <c r="F735" s="41">
        <v>41.91</v>
      </c>
      <c r="G735" s="41" t="s">
        <v>426</v>
      </c>
      <c r="H735" s="42" t="str">
        <f>IF(ISNA(VLOOKUP(Table113[[#This Row],[LSOA21]],LSOA_list!A$2:A$350,1,0)),"No","Yes")</f>
        <v>Yes</v>
      </c>
    </row>
    <row r="736" spans="1:8" ht="15.5" x14ac:dyDescent="0.35">
      <c r="A736" s="41" t="s">
        <v>1184</v>
      </c>
      <c r="B736" s="41" t="s">
        <v>275</v>
      </c>
      <c r="C736" s="41" t="s">
        <v>1158</v>
      </c>
      <c r="D736" s="41">
        <v>191</v>
      </c>
      <c r="E736" s="41">
        <v>120</v>
      </c>
      <c r="F736" s="41">
        <v>62.83</v>
      </c>
      <c r="G736" s="41" t="s">
        <v>426</v>
      </c>
      <c r="H736" s="42" t="str">
        <f>IF(ISNA(VLOOKUP(Table113[[#This Row],[LSOA21]],LSOA_list!A$2:A$350,1,0)),"No","Yes")</f>
        <v>Yes</v>
      </c>
    </row>
    <row r="737" spans="1:8" ht="15.5" x14ac:dyDescent="0.35">
      <c r="A737" s="41" t="s">
        <v>1185</v>
      </c>
      <c r="B737" s="41" t="s">
        <v>275</v>
      </c>
      <c r="C737" s="41" t="s">
        <v>1158</v>
      </c>
      <c r="D737" s="41">
        <v>145</v>
      </c>
      <c r="E737" s="41">
        <v>21</v>
      </c>
      <c r="F737" s="41">
        <v>14.48</v>
      </c>
      <c r="G737" s="41" t="s">
        <v>426</v>
      </c>
      <c r="H737" s="42" t="str">
        <f>IF(ISNA(VLOOKUP(Table113[[#This Row],[LSOA21]],LSOA_list!A$2:A$350,1,0)),"No","Yes")</f>
        <v>Yes</v>
      </c>
    </row>
    <row r="738" spans="1:8" ht="15.5" x14ac:dyDescent="0.35">
      <c r="A738" s="41" t="s">
        <v>1186</v>
      </c>
      <c r="B738" s="41" t="s">
        <v>275</v>
      </c>
      <c r="C738" s="41" t="s">
        <v>1158</v>
      </c>
      <c r="D738" s="41">
        <v>114</v>
      </c>
      <c r="E738" s="41">
        <v>0</v>
      </c>
      <c r="F738" s="41">
        <v>0</v>
      </c>
      <c r="G738" s="41" t="s">
        <v>426</v>
      </c>
      <c r="H738" s="42" t="str">
        <f>IF(ISNA(VLOOKUP(Table113[[#This Row],[LSOA21]],LSOA_list!A$2:A$350,1,0)),"No","Yes")</f>
        <v>Yes</v>
      </c>
    </row>
    <row r="739" spans="1:8" ht="15.5" x14ac:dyDescent="0.35">
      <c r="A739" s="41" t="s">
        <v>1187</v>
      </c>
      <c r="B739" s="41" t="s">
        <v>106</v>
      </c>
      <c r="C739" s="41" t="s">
        <v>1188</v>
      </c>
      <c r="D739" s="41">
        <v>149</v>
      </c>
      <c r="E739" s="41">
        <v>0</v>
      </c>
      <c r="F739" s="41">
        <v>0</v>
      </c>
      <c r="G739" s="41" t="s">
        <v>426</v>
      </c>
      <c r="H739" s="42" t="str">
        <f>IF(ISNA(VLOOKUP(Table113[[#This Row],[LSOA21]],LSOA_list!A$2:A$350,1,0)),"No","Yes")</f>
        <v>Yes</v>
      </c>
    </row>
    <row r="740" spans="1:8" ht="15.5" x14ac:dyDescent="0.35">
      <c r="A740" s="41" t="s">
        <v>1189</v>
      </c>
      <c r="B740" s="41" t="s">
        <v>106</v>
      </c>
      <c r="C740" s="41" t="s">
        <v>1188</v>
      </c>
      <c r="D740" s="41">
        <v>129</v>
      </c>
      <c r="E740" s="41">
        <v>0</v>
      </c>
      <c r="F740" s="41">
        <v>0</v>
      </c>
      <c r="G740" s="41" t="s">
        <v>426</v>
      </c>
      <c r="H740" s="42" t="str">
        <f>IF(ISNA(VLOOKUP(Table113[[#This Row],[LSOA21]],LSOA_list!A$2:A$350,1,0)),"No","Yes")</f>
        <v>Yes</v>
      </c>
    </row>
    <row r="741" spans="1:8" ht="15.5" x14ac:dyDescent="0.35">
      <c r="A741" s="41" t="s">
        <v>1190</v>
      </c>
      <c r="B741" s="41" t="s">
        <v>106</v>
      </c>
      <c r="C741" s="41" t="s">
        <v>1188</v>
      </c>
      <c r="D741" s="41">
        <v>130</v>
      </c>
      <c r="E741" s="41">
        <v>0</v>
      </c>
      <c r="F741" s="41">
        <v>0</v>
      </c>
      <c r="G741" s="41" t="s">
        <v>426</v>
      </c>
      <c r="H741" s="42" t="str">
        <f>IF(ISNA(VLOOKUP(Table113[[#This Row],[LSOA21]],LSOA_list!A$2:A$350,1,0)),"No","Yes")</f>
        <v>Yes</v>
      </c>
    </row>
    <row r="742" spans="1:8" ht="15.5" x14ac:dyDescent="0.35">
      <c r="A742" s="41" t="s">
        <v>1191</v>
      </c>
      <c r="B742" s="41" t="s">
        <v>106</v>
      </c>
      <c r="C742" s="41" t="s">
        <v>1188</v>
      </c>
      <c r="D742" s="41">
        <v>130</v>
      </c>
      <c r="E742" s="41">
        <v>0</v>
      </c>
      <c r="F742" s="41">
        <v>0</v>
      </c>
      <c r="G742" s="41" t="s">
        <v>426</v>
      </c>
      <c r="H742" s="42" t="str">
        <f>IF(ISNA(VLOOKUP(Table113[[#This Row],[LSOA21]],LSOA_list!A$2:A$350,1,0)),"No","Yes")</f>
        <v>Yes</v>
      </c>
    </row>
    <row r="743" spans="1:8" ht="15.5" x14ac:dyDescent="0.35">
      <c r="A743" s="41" t="s">
        <v>1192</v>
      </c>
      <c r="B743" s="41" t="s">
        <v>106</v>
      </c>
      <c r="C743" s="41" t="s">
        <v>1188</v>
      </c>
      <c r="D743" s="41">
        <v>137</v>
      </c>
      <c r="E743" s="41">
        <v>0</v>
      </c>
      <c r="F743" s="41">
        <v>0</v>
      </c>
      <c r="G743" s="41" t="s">
        <v>426</v>
      </c>
      <c r="H743" s="42" t="str">
        <f>IF(ISNA(VLOOKUP(Table113[[#This Row],[LSOA21]],LSOA_list!A$2:A$350,1,0)),"No","Yes")</f>
        <v>Yes</v>
      </c>
    </row>
    <row r="744" spans="1:8" ht="15.5" x14ac:dyDescent="0.35">
      <c r="A744" s="41" t="s">
        <v>1193</v>
      </c>
      <c r="B744" s="41" t="s">
        <v>143</v>
      </c>
      <c r="C744" s="41" t="s">
        <v>1188</v>
      </c>
      <c r="D744" s="41">
        <v>147</v>
      </c>
      <c r="E744" s="41">
        <v>0</v>
      </c>
      <c r="F744" s="41">
        <v>0</v>
      </c>
      <c r="G744" s="41" t="s">
        <v>426</v>
      </c>
      <c r="H744" s="42" t="str">
        <f>IF(ISNA(VLOOKUP(Table113[[#This Row],[LSOA21]],LSOA_list!A$2:A$350,1,0)),"No","Yes")</f>
        <v>Yes</v>
      </c>
    </row>
    <row r="745" spans="1:8" ht="15.5" x14ac:dyDescent="0.35">
      <c r="A745" s="41" t="s">
        <v>1194</v>
      </c>
      <c r="B745" s="41" t="s">
        <v>143</v>
      </c>
      <c r="C745" s="41" t="s">
        <v>1188</v>
      </c>
      <c r="D745" s="41">
        <v>129</v>
      </c>
      <c r="E745" s="41">
        <v>9</v>
      </c>
      <c r="F745" s="41">
        <v>6.98</v>
      </c>
      <c r="G745" s="41" t="s">
        <v>426</v>
      </c>
      <c r="H745" s="42" t="str">
        <f>IF(ISNA(VLOOKUP(Table113[[#This Row],[LSOA21]],LSOA_list!A$2:A$350,1,0)),"No","Yes")</f>
        <v>Yes</v>
      </c>
    </row>
    <row r="746" spans="1:8" ht="15.5" x14ac:dyDescent="0.35">
      <c r="A746" s="41" t="s">
        <v>1195</v>
      </c>
      <c r="B746" s="41" t="s">
        <v>143</v>
      </c>
      <c r="C746" s="41" t="s">
        <v>1188</v>
      </c>
      <c r="D746" s="41">
        <v>112</v>
      </c>
      <c r="E746" s="41">
        <v>0</v>
      </c>
      <c r="F746" s="41">
        <v>0</v>
      </c>
      <c r="G746" s="41" t="s">
        <v>426</v>
      </c>
      <c r="H746" s="42" t="str">
        <f>IF(ISNA(VLOOKUP(Table113[[#This Row],[LSOA21]],LSOA_list!A$2:A$350,1,0)),"No","Yes")</f>
        <v>Yes</v>
      </c>
    </row>
    <row r="747" spans="1:8" ht="15.5" x14ac:dyDescent="0.35">
      <c r="A747" s="41" t="s">
        <v>1196</v>
      </c>
      <c r="B747" s="41" t="s">
        <v>143</v>
      </c>
      <c r="C747" s="41" t="s">
        <v>1188</v>
      </c>
      <c r="D747" s="41">
        <v>135</v>
      </c>
      <c r="E747" s="41">
        <v>0</v>
      </c>
      <c r="F747" s="41">
        <v>0</v>
      </c>
      <c r="G747" s="41" t="s">
        <v>426</v>
      </c>
      <c r="H747" s="42" t="str">
        <f>IF(ISNA(VLOOKUP(Table113[[#This Row],[LSOA21]],LSOA_list!A$2:A$350,1,0)),"No","Yes")</f>
        <v>Yes</v>
      </c>
    </row>
    <row r="748" spans="1:8" ht="15.5" x14ac:dyDescent="0.35">
      <c r="A748" s="41" t="s">
        <v>1197</v>
      </c>
      <c r="B748" s="41" t="s">
        <v>143</v>
      </c>
      <c r="C748" s="41" t="s">
        <v>1188</v>
      </c>
      <c r="D748" s="41">
        <v>126</v>
      </c>
      <c r="E748" s="41">
        <v>0</v>
      </c>
      <c r="F748" s="41">
        <v>0</v>
      </c>
      <c r="G748" s="41" t="s">
        <v>426</v>
      </c>
      <c r="H748" s="42" t="str">
        <f>IF(ISNA(VLOOKUP(Table113[[#This Row],[LSOA21]],LSOA_list!A$2:A$350,1,0)),"No","Yes")</f>
        <v>Yes</v>
      </c>
    </row>
    <row r="749" spans="1:8" ht="15.5" x14ac:dyDescent="0.35">
      <c r="A749" s="41" t="s">
        <v>1198</v>
      </c>
      <c r="B749" s="41" t="s">
        <v>249</v>
      </c>
      <c r="C749" s="41" t="s">
        <v>1188</v>
      </c>
      <c r="D749" s="41">
        <v>140</v>
      </c>
      <c r="E749" s="41">
        <v>0</v>
      </c>
      <c r="F749" s="41">
        <v>0</v>
      </c>
      <c r="G749" s="41" t="s">
        <v>426</v>
      </c>
      <c r="H749" s="42" t="str">
        <f>IF(ISNA(VLOOKUP(Table113[[#This Row],[LSOA21]],LSOA_list!A$2:A$350,1,0)),"No","Yes")</f>
        <v>Yes</v>
      </c>
    </row>
    <row r="750" spans="1:8" ht="15.5" x14ac:dyDescent="0.35">
      <c r="A750" s="41" t="s">
        <v>1199</v>
      </c>
      <c r="B750" s="41" t="s">
        <v>249</v>
      </c>
      <c r="C750" s="41" t="s">
        <v>1188</v>
      </c>
      <c r="D750" s="41">
        <v>123</v>
      </c>
      <c r="E750" s="41">
        <v>0</v>
      </c>
      <c r="F750" s="41">
        <v>0</v>
      </c>
      <c r="G750" s="41" t="s">
        <v>426</v>
      </c>
      <c r="H750" s="42" t="str">
        <f>IF(ISNA(VLOOKUP(Table113[[#This Row],[LSOA21]],LSOA_list!A$2:A$350,1,0)),"No","Yes")</f>
        <v>Yes</v>
      </c>
    </row>
    <row r="751" spans="1:8" ht="15.5" x14ac:dyDescent="0.35">
      <c r="A751" s="41" t="s">
        <v>1200</v>
      </c>
      <c r="B751" s="41" t="s">
        <v>249</v>
      </c>
      <c r="C751" s="41" t="s">
        <v>1188</v>
      </c>
      <c r="D751" s="41">
        <v>139</v>
      </c>
      <c r="E751" s="41">
        <v>64</v>
      </c>
      <c r="F751" s="41">
        <v>46.04</v>
      </c>
      <c r="G751" s="41" t="s">
        <v>426</v>
      </c>
      <c r="H751" s="42" t="str">
        <f>IF(ISNA(VLOOKUP(Table113[[#This Row],[LSOA21]],LSOA_list!A$2:A$350,1,0)),"No","Yes")</f>
        <v>Yes</v>
      </c>
    </row>
    <row r="752" spans="1:8" ht="15.5" x14ac:dyDescent="0.35">
      <c r="A752" s="41" t="s">
        <v>1201</v>
      </c>
      <c r="B752" s="41" t="s">
        <v>249</v>
      </c>
      <c r="C752" s="41" t="s">
        <v>1188</v>
      </c>
      <c r="D752" s="41">
        <v>171</v>
      </c>
      <c r="E752" s="41">
        <v>69</v>
      </c>
      <c r="F752" s="41">
        <v>40.35</v>
      </c>
      <c r="G752" s="41" t="s">
        <v>426</v>
      </c>
      <c r="H752" s="42" t="str">
        <f>IF(ISNA(VLOOKUP(Table113[[#This Row],[LSOA21]],LSOA_list!A$2:A$350,1,0)),"No","Yes")</f>
        <v>Yes</v>
      </c>
    </row>
    <row r="753" spans="1:8" ht="15.5" x14ac:dyDescent="0.35">
      <c r="A753" s="41" t="s">
        <v>1202</v>
      </c>
      <c r="B753" s="41" t="s">
        <v>249</v>
      </c>
      <c r="C753" s="41" t="s">
        <v>1188</v>
      </c>
      <c r="D753" s="41">
        <v>115</v>
      </c>
      <c r="E753" s="41">
        <v>21</v>
      </c>
      <c r="F753" s="41">
        <v>18.260000000000002</v>
      </c>
      <c r="G753" s="41" t="s">
        <v>426</v>
      </c>
      <c r="H753" s="42" t="str">
        <f>IF(ISNA(VLOOKUP(Table113[[#This Row],[LSOA21]],LSOA_list!A$2:A$350,1,0)),"No","Yes")</f>
        <v>Yes</v>
      </c>
    </row>
    <row r="754" spans="1:8" ht="15.5" x14ac:dyDescent="0.35">
      <c r="A754" s="41" t="s">
        <v>1203</v>
      </c>
      <c r="B754" s="41" t="s">
        <v>249</v>
      </c>
      <c r="C754" s="41" t="s">
        <v>1188</v>
      </c>
      <c r="D754" s="41">
        <v>114</v>
      </c>
      <c r="E754" s="41">
        <v>0</v>
      </c>
      <c r="F754" s="41">
        <v>0</v>
      </c>
      <c r="G754" s="41" t="s">
        <v>426</v>
      </c>
      <c r="H754" s="42" t="str">
        <f>IF(ISNA(VLOOKUP(Table113[[#This Row],[LSOA21]],LSOA_list!A$2:A$350,1,0)),"No","Yes")</f>
        <v>Yes</v>
      </c>
    </row>
    <row r="755" spans="1:8" ht="15.5" x14ac:dyDescent="0.35">
      <c r="A755" s="41" t="s">
        <v>1204</v>
      </c>
      <c r="B755" s="41" t="s">
        <v>249</v>
      </c>
      <c r="C755" s="41" t="s">
        <v>1188</v>
      </c>
      <c r="D755" s="41">
        <v>133</v>
      </c>
      <c r="E755" s="41">
        <v>0</v>
      </c>
      <c r="F755" s="41">
        <v>0</v>
      </c>
      <c r="G755" s="41" t="s">
        <v>426</v>
      </c>
      <c r="H755" s="42" t="str">
        <f>IF(ISNA(VLOOKUP(Table113[[#This Row],[LSOA21]],LSOA_list!A$2:A$350,1,0)),"No","Yes")</f>
        <v>Yes</v>
      </c>
    </row>
    <row r="756" spans="1:8" ht="15.5" x14ac:dyDescent="0.35">
      <c r="A756" s="41" t="s">
        <v>1205</v>
      </c>
      <c r="B756" s="41" t="s">
        <v>249</v>
      </c>
      <c r="C756" s="41" t="s">
        <v>1188</v>
      </c>
      <c r="D756" s="41">
        <v>104</v>
      </c>
      <c r="E756" s="41">
        <v>0</v>
      </c>
      <c r="F756" s="41">
        <v>0</v>
      </c>
      <c r="G756" s="41" t="s">
        <v>426</v>
      </c>
      <c r="H756" s="42" t="str">
        <f>IF(ISNA(VLOOKUP(Table113[[#This Row],[LSOA21]],LSOA_list!A$2:A$350,1,0)),"No","Yes")</f>
        <v>Yes</v>
      </c>
    </row>
    <row r="757" spans="1:8" ht="15.5" x14ac:dyDescent="0.35">
      <c r="A757" s="41" t="s">
        <v>1206</v>
      </c>
      <c r="B757" s="41" t="s">
        <v>103</v>
      </c>
      <c r="C757" s="41" t="s">
        <v>1188</v>
      </c>
      <c r="D757" s="41">
        <v>154</v>
      </c>
      <c r="E757" s="41">
        <v>0</v>
      </c>
      <c r="F757" s="41">
        <v>0</v>
      </c>
      <c r="G757" s="41" t="s">
        <v>426</v>
      </c>
      <c r="H757" s="42" t="str">
        <f>IF(ISNA(VLOOKUP(Table113[[#This Row],[LSOA21]],LSOA_list!A$2:A$350,1,0)),"No","Yes")</f>
        <v>Yes</v>
      </c>
    </row>
    <row r="758" spans="1:8" ht="15.5" x14ac:dyDescent="0.35">
      <c r="A758" s="41" t="s">
        <v>1207</v>
      </c>
      <c r="B758" s="41" t="s">
        <v>103</v>
      </c>
      <c r="C758" s="41" t="s">
        <v>1188</v>
      </c>
      <c r="D758" s="41">
        <v>133</v>
      </c>
      <c r="E758" s="41">
        <v>0</v>
      </c>
      <c r="F758" s="41">
        <v>0</v>
      </c>
      <c r="G758" s="41" t="s">
        <v>426</v>
      </c>
      <c r="H758" s="42" t="str">
        <f>IF(ISNA(VLOOKUP(Table113[[#This Row],[LSOA21]],LSOA_list!A$2:A$350,1,0)),"No","Yes")</f>
        <v>Yes</v>
      </c>
    </row>
    <row r="759" spans="1:8" ht="15.5" x14ac:dyDescent="0.35">
      <c r="A759" s="41" t="s">
        <v>1208</v>
      </c>
      <c r="B759" s="41" t="s">
        <v>103</v>
      </c>
      <c r="C759" s="41" t="s">
        <v>1188</v>
      </c>
      <c r="D759" s="41">
        <v>130</v>
      </c>
      <c r="E759" s="41">
        <v>0</v>
      </c>
      <c r="F759" s="41">
        <v>0</v>
      </c>
      <c r="G759" s="41" t="s">
        <v>426</v>
      </c>
      <c r="H759" s="42" t="str">
        <f>IF(ISNA(VLOOKUP(Table113[[#This Row],[LSOA21]],LSOA_list!A$2:A$350,1,0)),"No","Yes")</f>
        <v>Yes</v>
      </c>
    </row>
    <row r="760" spans="1:8" ht="15.5" x14ac:dyDescent="0.35">
      <c r="A760" s="41" t="s">
        <v>1209</v>
      </c>
      <c r="B760" s="41" t="s">
        <v>103</v>
      </c>
      <c r="C760" s="41" t="s">
        <v>1188</v>
      </c>
      <c r="D760" s="41">
        <v>136</v>
      </c>
      <c r="E760" s="41">
        <v>0</v>
      </c>
      <c r="F760" s="41">
        <v>0</v>
      </c>
      <c r="G760" s="41" t="s">
        <v>426</v>
      </c>
      <c r="H760" s="42" t="str">
        <f>IF(ISNA(VLOOKUP(Table113[[#This Row],[LSOA21]],LSOA_list!A$2:A$350,1,0)),"No","Yes")</f>
        <v>Yes</v>
      </c>
    </row>
    <row r="761" spans="1:8" ht="15.5" x14ac:dyDescent="0.35">
      <c r="A761" s="41" t="s">
        <v>1210</v>
      </c>
      <c r="B761" s="41" t="s">
        <v>103</v>
      </c>
      <c r="C761" s="41" t="s">
        <v>1188</v>
      </c>
      <c r="D761" s="41">
        <v>144</v>
      </c>
      <c r="E761" s="41">
        <v>0</v>
      </c>
      <c r="F761" s="41">
        <v>0</v>
      </c>
      <c r="G761" s="41" t="s">
        <v>426</v>
      </c>
      <c r="H761" s="42" t="str">
        <f>IF(ISNA(VLOOKUP(Table113[[#This Row],[LSOA21]],LSOA_list!A$2:A$350,1,0)),"No","Yes")</f>
        <v>Yes</v>
      </c>
    </row>
    <row r="762" spans="1:8" ht="15.5" x14ac:dyDescent="0.35">
      <c r="A762" s="41" t="s">
        <v>1211</v>
      </c>
      <c r="B762" s="41" t="s">
        <v>114</v>
      </c>
      <c r="C762" s="41" t="s">
        <v>1188</v>
      </c>
      <c r="D762" s="41">
        <v>132</v>
      </c>
      <c r="E762" s="41">
        <v>0</v>
      </c>
      <c r="F762" s="41">
        <v>0</v>
      </c>
      <c r="G762" s="41" t="s">
        <v>426</v>
      </c>
      <c r="H762" s="42" t="str">
        <f>IF(ISNA(VLOOKUP(Table113[[#This Row],[LSOA21]],LSOA_list!A$2:A$350,1,0)),"No","Yes")</f>
        <v>Yes</v>
      </c>
    </row>
    <row r="763" spans="1:8" ht="15.5" x14ac:dyDescent="0.35">
      <c r="A763" s="41" t="s">
        <v>1212</v>
      </c>
      <c r="B763" s="41" t="s">
        <v>114</v>
      </c>
      <c r="C763" s="41" t="s">
        <v>1188</v>
      </c>
      <c r="D763" s="41">
        <v>125</v>
      </c>
      <c r="E763" s="41">
        <v>0</v>
      </c>
      <c r="F763" s="41">
        <v>0</v>
      </c>
      <c r="G763" s="41" t="s">
        <v>426</v>
      </c>
      <c r="H763" s="42" t="str">
        <f>IF(ISNA(VLOOKUP(Table113[[#This Row],[LSOA21]],LSOA_list!A$2:A$350,1,0)),"No","Yes")</f>
        <v>Yes</v>
      </c>
    </row>
    <row r="764" spans="1:8" ht="15.5" x14ac:dyDescent="0.35">
      <c r="A764" s="41" t="s">
        <v>1213</v>
      </c>
      <c r="B764" s="41" t="s">
        <v>114</v>
      </c>
      <c r="C764" s="41" t="s">
        <v>1188</v>
      </c>
      <c r="D764" s="41">
        <v>126</v>
      </c>
      <c r="E764" s="41">
        <v>0</v>
      </c>
      <c r="F764" s="41">
        <v>0</v>
      </c>
      <c r="G764" s="41" t="s">
        <v>426</v>
      </c>
      <c r="H764" s="42" t="str">
        <f>IF(ISNA(VLOOKUP(Table113[[#This Row],[LSOA21]],LSOA_list!A$2:A$350,1,0)),"No","Yes")</f>
        <v>Yes</v>
      </c>
    </row>
    <row r="765" spans="1:8" ht="15.5" x14ac:dyDescent="0.35">
      <c r="A765" s="41" t="s">
        <v>1214</v>
      </c>
      <c r="B765" s="41" t="s">
        <v>114</v>
      </c>
      <c r="C765" s="41" t="s">
        <v>1188</v>
      </c>
      <c r="D765" s="41">
        <v>136</v>
      </c>
      <c r="E765" s="41">
        <v>0</v>
      </c>
      <c r="F765" s="41">
        <v>0</v>
      </c>
      <c r="G765" s="41" t="s">
        <v>426</v>
      </c>
      <c r="H765" s="42" t="str">
        <f>IF(ISNA(VLOOKUP(Table113[[#This Row],[LSOA21]],LSOA_list!A$2:A$350,1,0)),"No","Yes")</f>
        <v>Yes</v>
      </c>
    </row>
    <row r="766" spans="1:8" ht="15.5" x14ac:dyDescent="0.35">
      <c r="A766" s="41" t="s">
        <v>1215</v>
      </c>
      <c r="B766" s="41" t="s">
        <v>114</v>
      </c>
      <c r="C766" s="41" t="s">
        <v>1188</v>
      </c>
      <c r="D766" s="41">
        <v>140</v>
      </c>
      <c r="E766" s="41">
        <v>0</v>
      </c>
      <c r="F766" s="41">
        <v>0</v>
      </c>
      <c r="G766" s="41" t="s">
        <v>426</v>
      </c>
      <c r="H766" s="42" t="str">
        <f>IF(ISNA(VLOOKUP(Table113[[#This Row],[LSOA21]],LSOA_list!A$2:A$350,1,0)),"No","Yes")</f>
        <v>Yes</v>
      </c>
    </row>
    <row r="767" spans="1:8" ht="15.5" x14ac:dyDescent="0.35">
      <c r="A767" s="41" t="s">
        <v>1216</v>
      </c>
      <c r="B767" s="41" t="s">
        <v>307</v>
      </c>
      <c r="C767" s="41" t="s">
        <v>1217</v>
      </c>
      <c r="D767" s="41">
        <v>136</v>
      </c>
      <c r="E767" s="41">
        <v>36</v>
      </c>
      <c r="F767" s="41">
        <v>26.47</v>
      </c>
      <c r="G767" s="41" t="s">
        <v>426</v>
      </c>
      <c r="H767" s="42" t="str">
        <f>IF(ISNA(VLOOKUP(Table113[[#This Row],[LSOA21]],LSOA_list!A$2:A$350,1,0)),"No","Yes")</f>
        <v>Yes</v>
      </c>
    </row>
    <row r="768" spans="1:8" ht="15.5" x14ac:dyDescent="0.35">
      <c r="A768" s="41" t="s">
        <v>1218</v>
      </c>
      <c r="B768" s="41" t="s">
        <v>307</v>
      </c>
      <c r="C768" s="41" t="s">
        <v>1217</v>
      </c>
      <c r="D768" s="41">
        <v>150</v>
      </c>
      <c r="E768" s="41">
        <v>92</v>
      </c>
      <c r="F768" s="41">
        <v>61.33</v>
      </c>
      <c r="G768" s="41" t="s">
        <v>426</v>
      </c>
      <c r="H768" s="42" t="str">
        <f>IF(ISNA(VLOOKUP(Table113[[#This Row],[LSOA21]],LSOA_list!A$2:A$350,1,0)),"No","Yes")</f>
        <v>Yes</v>
      </c>
    </row>
    <row r="769" spans="1:8" ht="15.5" x14ac:dyDescent="0.35">
      <c r="A769" s="41" t="s">
        <v>1219</v>
      </c>
      <c r="B769" s="41" t="s">
        <v>307</v>
      </c>
      <c r="C769" s="41" t="s">
        <v>1217</v>
      </c>
      <c r="D769" s="41">
        <v>130</v>
      </c>
      <c r="E769" s="41">
        <v>0</v>
      </c>
      <c r="F769" s="41">
        <v>0</v>
      </c>
      <c r="G769" s="41" t="s">
        <v>426</v>
      </c>
      <c r="H769" s="42" t="str">
        <f>IF(ISNA(VLOOKUP(Table113[[#This Row],[LSOA21]],LSOA_list!A$2:A$350,1,0)),"No","Yes")</f>
        <v>Yes</v>
      </c>
    </row>
    <row r="770" spans="1:8" ht="15.5" x14ac:dyDescent="0.35">
      <c r="A770" s="41" t="s">
        <v>1220</v>
      </c>
      <c r="B770" s="41" t="s">
        <v>307</v>
      </c>
      <c r="C770" s="41" t="s">
        <v>1217</v>
      </c>
      <c r="D770" s="41">
        <v>132</v>
      </c>
      <c r="E770" s="41">
        <v>43</v>
      </c>
      <c r="F770" s="41">
        <v>32.58</v>
      </c>
      <c r="G770" s="41" t="s">
        <v>426</v>
      </c>
      <c r="H770" s="42" t="str">
        <f>IF(ISNA(VLOOKUP(Table113[[#This Row],[LSOA21]],LSOA_list!A$2:A$350,1,0)),"No","Yes")</f>
        <v>Yes</v>
      </c>
    </row>
    <row r="771" spans="1:8" ht="15.5" x14ac:dyDescent="0.35">
      <c r="A771" s="41" t="s">
        <v>1221</v>
      </c>
      <c r="B771" s="41" t="s">
        <v>307</v>
      </c>
      <c r="C771" s="41" t="s">
        <v>1217</v>
      </c>
      <c r="D771" s="41">
        <v>130</v>
      </c>
      <c r="E771" s="41">
        <v>36</v>
      </c>
      <c r="F771" s="41">
        <v>27.69</v>
      </c>
      <c r="G771" s="41" t="s">
        <v>426</v>
      </c>
      <c r="H771" s="42" t="str">
        <f>IF(ISNA(VLOOKUP(Table113[[#This Row],[LSOA21]],LSOA_list!A$2:A$350,1,0)),"No","Yes")</f>
        <v>Yes</v>
      </c>
    </row>
    <row r="772" spans="1:8" ht="15.5" x14ac:dyDescent="0.35">
      <c r="A772" s="41" t="s">
        <v>1222</v>
      </c>
      <c r="B772" s="41" t="s">
        <v>277</v>
      </c>
      <c r="C772" s="41" t="s">
        <v>1217</v>
      </c>
      <c r="D772" s="41">
        <v>146</v>
      </c>
      <c r="E772" s="41">
        <v>52</v>
      </c>
      <c r="F772" s="41">
        <v>35.619999999999997</v>
      </c>
      <c r="G772" s="41" t="s">
        <v>426</v>
      </c>
      <c r="H772" s="42" t="str">
        <f>IF(ISNA(VLOOKUP(Table113[[#This Row],[LSOA21]],LSOA_list!A$2:A$350,1,0)),"No","Yes")</f>
        <v>Yes</v>
      </c>
    </row>
    <row r="773" spans="1:8" ht="15.5" x14ac:dyDescent="0.35">
      <c r="A773" s="41" t="s">
        <v>1223</v>
      </c>
      <c r="B773" s="41" t="s">
        <v>277</v>
      </c>
      <c r="C773" s="41" t="s">
        <v>1217</v>
      </c>
      <c r="D773" s="41">
        <v>136</v>
      </c>
      <c r="E773" s="41">
        <v>35</v>
      </c>
      <c r="F773" s="41">
        <v>25.74</v>
      </c>
      <c r="G773" s="41" t="s">
        <v>426</v>
      </c>
      <c r="H773" s="42" t="str">
        <f>IF(ISNA(VLOOKUP(Table113[[#This Row],[LSOA21]],LSOA_list!A$2:A$350,1,0)),"No","Yes")</f>
        <v>Yes</v>
      </c>
    </row>
    <row r="774" spans="1:8" ht="15.5" x14ac:dyDescent="0.35">
      <c r="A774" s="41" t="s">
        <v>1224</v>
      </c>
      <c r="B774" s="41" t="s">
        <v>277</v>
      </c>
      <c r="C774" s="41" t="s">
        <v>1217</v>
      </c>
      <c r="D774" s="41">
        <v>191</v>
      </c>
      <c r="E774" s="41">
        <v>0</v>
      </c>
      <c r="F774" s="41">
        <v>0</v>
      </c>
      <c r="G774" s="41" t="s">
        <v>426</v>
      </c>
      <c r="H774" s="42" t="str">
        <f>IF(ISNA(VLOOKUP(Table113[[#This Row],[LSOA21]],LSOA_list!A$2:A$350,1,0)),"No","Yes")</f>
        <v>Yes</v>
      </c>
    </row>
    <row r="775" spans="1:8" ht="15.5" x14ac:dyDescent="0.35">
      <c r="A775" s="41" t="s">
        <v>1225</v>
      </c>
      <c r="B775" s="41" t="s">
        <v>277</v>
      </c>
      <c r="C775" s="41" t="s">
        <v>1217</v>
      </c>
      <c r="D775" s="41">
        <v>121</v>
      </c>
      <c r="E775" s="41">
        <v>72</v>
      </c>
      <c r="F775" s="41">
        <v>59.5</v>
      </c>
      <c r="G775" s="41" t="s">
        <v>426</v>
      </c>
      <c r="H775" s="42" t="str">
        <f>IF(ISNA(VLOOKUP(Table113[[#This Row],[LSOA21]],LSOA_list!A$2:A$350,1,0)),"No","Yes")</f>
        <v>Yes</v>
      </c>
    </row>
    <row r="776" spans="1:8" ht="15.5" x14ac:dyDescent="0.35">
      <c r="A776" s="41" t="s">
        <v>1226</v>
      </c>
      <c r="B776" s="41" t="s">
        <v>277</v>
      </c>
      <c r="C776" s="41" t="s">
        <v>1217</v>
      </c>
      <c r="D776" s="41">
        <v>159</v>
      </c>
      <c r="E776" s="41">
        <v>0</v>
      </c>
      <c r="F776" s="41">
        <v>0</v>
      </c>
      <c r="G776" s="41" t="s">
        <v>426</v>
      </c>
      <c r="H776" s="42" t="str">
        <f>IF(ISNA(VLOOKUP(Table113[[#This Row],[LSOA21]],LSOA_list!A$2:A$350,1,0)),"No","Yes")</f>
        <v>Yes</v>
      </c>
    </row>
    <row r="777" spans="1:8" ht="15.5" x14ac:dyDescent="0.35">
      <c r="A777" s="41" t="s">
        <v>1227</v>
      </c>
      <c r="B777" s="41" t="s">
        <v>215</v>
      </c>
      <c r="C777" s="41" t="s">
        <v>1217</v>
      </c>
      <c r="D777" s="41">
        <v>135</v>
      </c>
      <c r="E777" s="41">
        <v>11</v>
      </c>
      <c r="F777" s="41">
        <v>8.15</v>
      </c>
      <c r="G777" s="41" t="s">
        <v>426</v>
      </c>
      <c r="H777" s="42" t="str">
        <f>IF(ISNA(VLOOKUP(Table113[[#This Row],[LSOA21]],LSOA_list!A$2:A$350,1,0)),"No","Yes")</f>
        <v>Yes</v>
      </c>
    </row>
    <row r="778" spans="1:8" ht="15.5" x14ac:dyDescent="0.35">
      <c r="A778" s="41" t="s">
        <v>1228</v>
      </c>
      <c r="B778" s="41" t="s">
        <v>215</v>
      </c>
      <c r="C778" s="41" t="s">
        <v>1217</v>
      </c>
      <c r="D778" s="41">
        <v>157</v>
      </c>
      <c r="E778" s="41">
        <v>33</v>
      </c>
      <c r="F778" s="41">
        <v>21.02</v>
      </c>
      <c r="G778" s="41" t="s">
        <v>426</v>
      </c>
      <c r="H778" s="42" t="str">
        <f>IF(ISNA(VLOOKUP(Table113[[#This Row],[LSOA21]],LSOA_list!A$2:A$350,1,0)),"No","Yes")</f>
        <v>Yes</v>
      </c>
    </row>
    <row r="779" spans="1:8" ht="15.5" x14ac:dyDescent="0.35">
      <c r="A779" s="41" t="s">
        <v>1229</v>
      </c>
      <c r="B779" s="41" t="s">
        <v>215</v>
      </c>
      <c r="C779" s="41" t="s">
        <v>1217</v>
      </c>
      <c r="D779" s="41">
        <v>190</v>
      </c>
      <c r="E779" s="41">
        <v>41</v>
      </c>
      <c r="F779" s="41">
        <v>21.58</v>
      </c>
      <c r="G779" s="41" t="s">
        <v>426</v>
      </c>
      <c r="H779" s="42" t="str">
        <f>IF(ISNA(VLOOKUP(Table113[[#This Row],[LSOA21]],LSOA_list!A$2:A$350,1,0)),"No","Yes")</f>
        <v>Yes</v>
      </c>
    </row>
    <row r="780" spans="1:8" ht="15.5" x14ac:dyDescent="0.35">
      <c r="A780" s="41" t="s">
        <v>1230</v>
      </c>
      <c r="B780" s="41" t="s">
        <v>215</v>
      </c>
      <c r="C780" s="41" t="s">
        <v>1217</v>
      </c>
      <c r="D780" s="41">
        <v>253</v>
      </c>
      <c r="E780" s="41">
        <v>3</v>
      </c>
      <c r="F780" s="41">
        <v>1.19</v>
      </c>
      <c r="G780" s="41" t="s">
        <v>426</v>
      </c>
      <c r="H780" s="42" t="str">
        <f>IF(ISNA(VLOOKUP(Table113[[#This Row],[LSOA21]],LSOA_list!A$2:A$350,1,0)),"No","Yes")</f>
        <v>Yes</v>
      </c>
    </row>
    <row r="781" spans="1:8" ht="15.5" x14ac:dyDescent="0.35">
      <c r="A781" s="41" t="s">
        <v>1231</v>
      </c>
      <c r="B781" s="41" t="s">
        <v>215</v>
      </c>
      <c r="C781" s="41" t="s">
        <v>1217</v>
      </c>
      <c r="D781" s="41">
        <v>208</v>
      </c>
      <c r="E781" s="41">
        <v>16</v>
      </c>
      <c r="F781" s="41">
        <v>7.69</v>
      </c>
      <c r="G781" s="41" t="s">
        <v>426</v>
      </c>
      <c r="H781" s="42" t="str">
        <f>IF(ISNA(VLOOKUP(Table113[[#This Row],[LSOA21]],LSOA_list!A$2:A$350,1,0)),"No","Yes")</f>
        <v>Yes</v>
      </c>
    </row>
    <row r="782" spans="1:8" ht="15.5" x14ac:dyDescent="0.35">
      <c r="A782" s="41" t="s">
        <v>1232</v>
      </c>
      <c r="B782" s="41" t="s">
        <v>315</v>
      </c>
      <c r="C782" s="41" t="s">
        <v>1217</v>
      </c>
      <c r="D782" s="41">
        <v>137</v>
      </c>
      <c r="E782" s="41">
        <v>60</v>
      </c>
      <c r="F782" s="41">
        <v>43.8</v>
      </c>
      <c r="G782" s="41" t="s">
        <v>426</v>
      </c>
      <c r="H782" s="42" t="str">
        <f>IF(ISNA(VLOOKUP(Table113[[#This Row],[LSOA21]],LSOA_list!A$2:A$350,1,0)),"No","Yes")</f>
        <v>Yes</v>
      </c>
    </row>
    <row r="783" spans="1:8" ht="15.5" x14ac:dyDescent="0.35">
      <c r="A783" s="41" t="s">
        <v>1233</v>
      </c>
      <c r="B783" s="41" t="s">
        <v>315</v>
      </c>
      <c r="C783" s="41" t="s">
        <v>1217</v>
      </c>
      <c r="D783" s="41">
        <v>133</v>
      </c>
      <c r="E783" s="41">
        <v>11</v>
      </c>
      <c r="F783" s="41">
        <v>8.27</v>
      </c>
      <c r="G783" s="41" t="s">
        <v>426</v>
      </c>
      <c r="H783" s="42" t="str">
        <f>IF(ISNA(VLOOKUP(Table113[[#This Row],[LSOA21]],LSOA_list!A$2:A$350,1,0)),"No","Yes")</f>
        <v>Yes</v>
      </c>
    </row>
    <row r="784" spans="1:8" ht="15.5" x14ac:dyDescent="0.35">
      <c r="A784" s="41" t="s">
        <v>1234</v>
      </c>
      <c r="B784" s="41" t="s">
        <v>315</v>
      </c>
      <c r="C784" s="41" t="s">
        <v>1217</v>
      </c>
      <c r="D784" s="41">
        <v>125</v>
      </c>
      <c r="E784" s="41">
        <v>59</v>
      </c>
      <c r="F784" s="41">
        <v>47.2</v>
      </c>
      <c r="G784" s="41" t="s">
        <v>426</v>
      </c>
      <c r="H784" s="42" t="str">
        <f>IF(ISNA(VLOOKUP(Table113[[#This Row],[LSOA21]],LSOA_list!A$2:A$350,1,0)),"No","Yes")</f>
        <v>Yes</v>
      </c>
    </row>
    <row r="785" spans="1:8" ht="15.5" x14ac:dyDescent="0.35">
      <c r="A785" s="41" t="s">
        <v>1235</v>
      </c>
      <c r="B785" s="41" t="s">
        <v>315</v>
      </c>
      <c r="C785" s="41" t="s">
        <v>1217</v>
      </c>
      <c r="D785" s="41">
        <v>129</v>
      </c>
      <c r="E785" s="41">
        <v>37</v>
      </c>
      <c r="F785" s="41">
        <v>28.68</v>
      </c>
      <c r="G785" s="41" t="s">
        <v>426</v>
      </c>
      <c r="H785" s="42" t="str">
        <f>IF(ISNA(VLOOKUP(Table113[[#This Row],[LSOA21]],LSOA_list!A$2:A$350,1,0)),"No","Yes")</f>
        <v>Yes</v>
      </c>
    </row>
    <row r="786" spans="1:8" ht="15.5" x14ac:dyDescent="0.35">
      <c r="A786" s="41" t="s">
        <v>1236</v>
      </c>
      <c r="B786" s="41" t="s">
        <v>315</v>
      </c>
      <c r="C786" s="41" t="s">
        <v>1217</v>
      </c>
      <c r="D786" s="41">
        <v>122</v>
      </c>
      <c r="E786" s="41">
        <v>41</v>
      </c>
      <c r="F786" s="41">
        <v>33.61</v>
      </c>
      <c r="G786" s="41" t="s">
        <v>426</v>
      </c>
      <c r="H786" s="42" t="str">
        <f>IF(ISNA(VLOOKUP(Table113[[#This Row],[LSOA21]],LSOA_list!A$2:A$350,1,0)),"No","Yes")</f>
        <v>Yes</v>
      </c>
    </row>
    <row r="787" spans="1:8" ht="15.5" x14ac:dyDescent="0.35">
      <c r="A787" s="41" t="s">
        <v>1237</v>
      </c>
      <c r="B787" s="41" t="s">
        <v>327</v>
      </c>
      <c r="C787" s="41" t="s">
        <v>1217</v>
      </c>
      <c r="D787" s="41">
        <v>134</v>
      </c>
      <c r="E787" s="41">
        <v>59</v>
      </c>
      <c r="F787" s="41">
        <v>44.03</v>
      </c>
      <c r="G787" s="41" t="s">
        <v>426</v>
      </c>
      <c r="H787" s="42" t="str">
        <f>IF(ISNA(VLOOKUP(Table113[[#This Row],[LSOA21]],LSOA_list!A$2:A$350,1,0)),"No","Yes")</f>
        <v>Yes</v>
      </c>
    </row>
    <row r="788" spans="1:8" ht="15.5" x14ac:dyDescent="0.35">
      <c r="A788" s="41" t="s">
        <v>1238</v>
      </c>
      <c r="B788" s="41" t="s">
        <v>327</v>
      </c>
      <c r="C788" s="41" t="s">
        <v>1217</v>
      </c>
      <c r="D788" s="41">
        <v>122</v>
      </c>
      <c r="E788" s="41">
        <v>23</v>
      </c>
      <c r="F788" s="41">
        <v>18.850000000000001</v>
      </c>
      <c r="G788" s="41" t="s">
        <v>426</v>
      </c>
      <c r="H788" s="42" t="str">
        <f>IF(ISNA(VLOOKUP(Table113[[#This Row],[LSOA21]],LSOA_list!A$2:A$350,1,0)),"No","Yes")</f>
        <v>Yes</v>
      </c>
    </row>
    <row r="789" spans="1:8" ht="15.5" x14ac:dyDescent="0.35">
      <c r="A789" s="41" t="s">
        <v>1239</v>
      </c>
      <c r="B789" s="41" t="s">
        <v>327</v>
      </c>
      <c r="C789" s="41" t="s">
        <v>1217</v>
      </c>
      <c r="D789" s="41">
        <v>142</v>
      </c>
      <c r="E789" s="41">
        <v>45</v>
      </c>
      <c r="F789" s="41">
        <v>31.69</v>
      </c>
      <c r="G789" s="41" t="s">
        <v>426</v>
      </c>
      <c r="H789" s="42" t="str">
        <f>IF(ISNA(VLOOKUP(Table113[[#This Row],[LSOA21]],LSOA_list!A$2:A$350,1,0)),"No","Yes")</f>
        <v>Yes</v>
      </c>
    </row>
    <row r="790" spans="1:8" ht="15.5" x14ac:dyDescent="0.35">
      <c r="A790" s="41" t="s">
        <v>1240</v>
      </c>
      <c r="B790" s="41" t="s">
        <v>327</v>
      </c>
      <c r="C790" s="41" t="s">
        <v>1217</v>
      </c>
      <c r="D790" s="41">
        <v>126</v>
      </c>
      <c r="E790" s="41">
        <v>103</v>
      </c>
      <c r="F790" s="41">
        <v>81.75</v>
      </c>
      <c r="G790" s="41" t="s">
        <v>426</v>
      </c>
      <c r="H790" s="42" t="str">
        <f>IF(ISNA(VLOOKUP(Table113[[#This Row],[LSOA21]],LSOA_list!A$2:A$350,1,0)),"No","Yes")</f>
        <v>Yes</v>
      </c>
    </row>
    <row r="791" spans="1:8" ht="15.5" x14ac:dyDescent="0.35">
      <c r="A791" s="41" t="s">
        <v>1241</v>
      </c>
      <c r="B791" s="41" t="s">
        <v>327</v>
      </c>
      <c r="C791" s="41" t="s">
        <v>1217</v>
      </c>
      <c r="D791" s="41">
        <v>123</v>
      </c>
      <c r="E791" s="41">
        <v>22</v>
      </c>
      <c r="F791" s="41">
        <v>17.89</v>
      </c>
      <c r="G791" s="41" t="s">
        <v>426</v>
      </c>
      <c r="H791" s="42" t="str">
        <f>IF(ISNA(VLOOKUP(Table113[[#This Row],[LSOA21]],LSOA_list!A$2:A$350,1,0)),"No","Yes")</f>
        <v>Yes</v>
      </c>
    </row>
    <row r="792" spans="1:8" ht="15.5" x14ac:dyDescent="0.35">
      <c r="A792" s="41" t="s">
        <v>1242</v>
      </c>
      <c r="B792" s="41" t="s">
        <v>327</v>
      </c>
      <c r="C792" s="41" t="s">
        <v>1217</v>
      </c>
      <c r="D792" s="41">
        <v>127</v>
      </c>
      <c r="E792" s="41">
        <v>20</v>
      </c>
      <c r="F792" s="41">
        <v>15.75</v>
      </c>
      <c r="G792" s="41" t="s">
        <v>426</v>
      </c>
      <c r="H792" s="42" t="str">
        <f>IF(ISNA(VLOOKUP(Table113[[#This Row],[LSOA21]],LSOA_list!A$2:A$350,1,0)),"No","Yes")</f>
        <v>Yes</v>
      </c>
    </row>
    <row r="793" spans="1:8" ht="15.5" x14ac:dyDescent="0.35">
      <c r="A793" s="41" t="s">
        <v>1243</v>
      </c>
      <c r="B793" s="41" t="s">
        <v>147</v>
      </c>
      <c r="C793" s="41" t="s">
        <v>1217</v>
      </c>
      <c r="D793" s="41">
        <v>192</v>
      </c>
      <c r="E793" s="41">
        <v>15</v>
      </c>
      <c r="F793" s="41">
        <v>7.81</v>
      </c>
      <c r="G793" s="41" t="s">
        <v>426</v>
      </c>
      <c r="H793" s="42" t="str">
        <f>IF(ISNA(VLOOKUP(Table113[[#This Row],[LSOA21]],LSOA_list!A$2:A$350,1,0)),"No","Yes")</f>
        <v>Yes</v>
      </c>
    </row>
    <row r="794" spans="1:8" ht="15.5" x14ac:dyDescent="0.35">
      <c r="A794" s="41" t="s">
        <v>1244</v>
      </c>
      <c r="B794" s="41" t="s">
        <v>147</v>
      </c>
      <c r="C794" s="41" t="s">
        <v>1217</v>
      </c>
      <c r="D794" s="41">
        <v>43</v>
      </c>
      <c r="E794" s="41">
        <v>0</v>
      </c>
      <c r="F794" s="41">
        <v>0</v>
      </c>
      <c r="G794" s="41" t="s">
        <v>426</v>
      </c>
      <c r="H794" s="42" t="str">
        <f>IF(ISNA(VLOOKUP(Table113[[#This Row],[LSOA21]],LSOA_list!A$2:A$350,1,0)),"No","Yes")</f>
        <v>Yes</v>
      </c>
    </row>
    <row r="795" spans="1:8" ht="15.5" x14ac:dyDescent="0.35">
      <c r="A795" s="41" t="s">
        <v>1245</v>
      </c>
      <c r="B795" s="41" t="s">
        <v>147</v>
      </c>
      <c r="C795" s="41" t="s">
        <v>1217</v>
      </c>
      <c r="D795" s="41">
        <v>213</v>
      </c>
      <c r="E795" s="41">
        <v>0</v>
      </c>
      <c r="F795" s="41">
        <v>0</v>
      </c>
      <c r="G795" s="41" t="s">
        <v>426</v>
      </c>
      <c r="H795" s="42" t="str">
        <f>IF(ISNA(VLOOKUP(Table113[[#This Row],[LSOA21]],LSOA_list!A$2:A$350,1,0)),"No","Yes")</f>
        <v>Yes</v>
      </c>
    </row>
    <row r="796" spans="1:8" ht="15.5" x14ac:dyDescent="0.35">
      <c r="A796" s="41" t="s">
        <v>1246</v>
      </c>
      <c r="B796" s="41" t="s">
        <v>147</v>
      </c>
      <c r="C796" s="41" t="s">
        <v>1217</v>
      </c>
      <c r="D796" s="41">
        <v>231</v>
      </c>
      <c r="E796" s="41">
        <v>0</v>
      </c>
      <c r="F796" s="41">
        <v>0</v>
      </c>
      <c r="G796" s="41" t="s">
        <v>426</v>
      </c>
      <c r="H796" s="42" t="str">
        <f>IF(ISNA(VLOOKUP(Table113[[#This Row],[LSOA21]],LSOA_list!A$2:A$350,1,0)),"No","Yes")</f>
        <v>Yes</v>
      </c>
    </row>
    <row r="797" spans="1:8" ht="15.5" x14ac:dyDescent="0.35">
      <c r="A797" s="41" t="s">
        <v>1247</v>
      </c>
      <c r="B797" s="41" t="s">
        <v>147</v>
      </c>
      <c r="C797" s="41" t="s">
        <v>1217</v>
      </c>
      <c r="D797" s="41">
        <v>121</v>
      </c>
      <c r="E797" s="41">
        <v>0</v>
      </c>
      <c r="F797" s="41">
        <v>0</v>
      </c>
      <c r="G797" s="41" t="s">
        <v>426</v>
      </c>
      <c r="H797" s="42" t="str">
        <f>IF(ISNA(VLOOKUP(Table113[[#This Row],[LSOA21]],LSOA_list!A$2:A$350,1,0)),"No","Yes")</f>
        <v>Yes</v>
      </c>
    </row>
    <row r="798" spans="1:8" ht="15.5" x14ac:dyDescent="0.35">
      <c r="A798" s="41" t="s">
        <v>1248</v>
      </c>
      <c r="B798" s="41" t="s">
        <v>287</v>
      </c>
      <c r="C798" s="41" t="s">
        <v>1217</v>
      </c>
      <c r="D798" s="41">
        <v>118</v>
      </c>
      <c r="E798" s="41">
        <v>0</v>
      </c>
      <c r="F798" s="41">
        <v>0</v>
      </c>
      <c r="G798" s="41" t="s">
        <v>426</v>
      </c>
      <c r="H798" s="42" t="str">
        <f>IF(ISNA(VLOOKUP(Table113[[#This Row],[LSOA21]],LSOA_list!A$2:A$350,1,0)),"No","Yes")</f>
        <v>Yes</v>
      </c>
    </row>
    <row r="799" spans="1:8" ht="15.5" x14ac:dyDescent="0.35">
      <c r="A799" s="41" t="s">
        <v>1249</v>
      </c>
      <c r="B799" s="41" t="s">
        <v>287</v>
      </c>
      <c r="C799" s="41" t="s">
        <v>1217</v>
      </c>
      <c r="D799" s="41">
        <v>121</v>
      </c>
      <c r="E799" s="41">
        <v>35</v>
      </c>
      <c r="F799" s="41">
        <v>28.93</v>
      </c>
      <c r="G799" s="41" t="s">
        <v>426</v>
      </c>
      <c r="H799" s="42" t="str">
        <f>IF(ISNA(VLOOKUP(Table113[[#This Row],[LSOA21]],LSOA_list!A$2:A$350,1,0)),"No","Yes")</f>
        <v>Yes</v>
      </c>
    </row>
    <row r="800" spans="1:8" ht="15.5" x14ac:dyDescent="0.35">
      <c r="A800" s="41" t="s">
        <v>1250</v>
      </c>
      <c r="B800" s="41" t="s">
        <v>287</v>
      </c>
      <c r="C800" s="41" t="s">
        <v>1217</v>
      </c>
      <c r="D800" s="41">
        <v>141</v>
      </c>
      <c r="E800" s="41">
        <v>82</v>
      </c>
      <c r="F800" s="41">
        <v>58.16</v>
      </c>
      <c r="G800" s="41" t="s">
        <v>426</v>
      </c>
      <c r="H800" s="42" t="str">
        <f>IF(ISNA(VLOOKUP(Table113[[#This Row],[LSOA21]],LSOA_list!A$2:A$350,1,0)),"No","Yes")</f>
        <v>Yes</v>
      </c>
    </row>
    <row r="801" spans="1:8" ht="15.5" x14ac:dyDescent="0.35">
      <c r="A801" s="41" t="s">
        <v>1251</v>
      </c>
      <c r="B801" s="41" t="s">
        <v>287</v>
      </c>
      <c r="C801" s="41" t="s">
        <v>1217</v>
      </c>
      <c r="D801" s="41">
        <v>113</v>
      </c>
      <c r="E801" s="41">
        <v>0</v>
      </c>
      <c r="F801" s="41">
        <v>0</v>
      </c>
      <c r="G801" s="41" t="s">
        <v>426</v>
      </c>
      <c r="H801" s="42" t="str">
        <f>IF(ISNA(VLOOKUP(Table113[[#This Row],[LSOA21]],LSOA_list!A$2:A$350,1,0)),"No","Yes")</f>
        <v>Yes</v>
      </c>
    </row>
    <row r="802" spans="1:8" ht="15.5" x14ac:dyDescent="0.35">
      <c r="A802" s="41" t="s">
        <v>1252</v>
      </c>
      <c r="B802" s="41" t="s">
        <v>255</v>
      </c>
      <c r="C802" s="41" t="s">
        <v>1253</v>
      </c>
      <c r="D802" s="41">
        <v>134</v>
      </c>
      <c r="E802" s="41">
        <v>52</v>
      </c>
      <c r="F802" s="41">
        <v>38.81</v>
      </c>
      <c r="G802" s="41" t="s">
        <v>426</v>
      </c>
      <c r="H802" s="42" t="str">
        <f>IF(ISNA(VLOOKUP(Table113[[#This Row],[LSOA21]],LSOA_list!A$2:A$350,1,0)),"No","Yes")</f>
        <v>Yes</v>
      </c>
    </row>
    <row r="803" spans="1:8" ht="15.5" x14ac:dyDescent="0.35">
      <c r="A803" s="41" t="s">
        <v>1254</v>
      </c>
      <c r="B803" s="41" t="s">
        <v>255</v>
      </c>
      <c r="C803" s="41" t="s">
        <v>1253</v>
      </c>
      <c r="D803" s="41">
        <v>127</v>
      </c>
      <c r="E803" s="41">
        <v>2</v>
      </c>
      <c r="F803" s="41">
        <v>1.57</v>
      </c>
      <c r="G803" s="41" t="s">
        <v>426</v>
      </c>
      <c r="H803" s="42" t="str">
        <f>IF(ISNA(VLOOKUP(Table113[[#This Row],[LSOA21]],LSOA_list!A$2:A$350,1,0)),"No","Yes")</f>
        <v>Yes</v>
      </c>
    </row>
    <row r="804" spans="1:8" ht="15.5" x14ac:dyDescent="0.35">
      <c r="A804" s="41" t="s">
        <v>1255</v>
      </c>
      <c r="B804" s="41" t="s">
        <v>255</v>
      </c>
      <c r="C804" s="41" t="s">
        <v>1253</v>
      </c>
      <c r="D804" s="41">
        <v>122</v>
      </c>
      <c r="E804" s="41">
        <v>0</v>
      </c>
      <c r="F804" s="41">
        <v>0</v>
      </c>
      <c r="G804" s="41" t="s">
        <v>426</v>
      </c>
      <c r="H804" s="42" t="str">
        <f>IF(ISNA(VLOOKUP(Table113[[#This Row],[LSOA21]],LSOA_list!A$2:A$350,1,0)),"No","Yes")</f>
        <v>Yes</v>
      </c>
    </row>
    <row r="805" spans="1:8" ht="15.5" x14ac:dyDescent="0.35">
      <c r="A805" s="41" t="s">
        <v>1256</v>
      </c>
      <c r="B805" s="41" t="s">
        <v>255</v>
      </c>
      <c r="C805" s="41" t="s">
        <v>1253</v>
      </c>
      <c r="D805" s="41">
        <v>135</v>
      </c>
      <c r="E805" s="41">
        <v>3</v>
      </c>
      <c r="F805" s="41">
        <v>2.2200000000000002</v>
      </c>
      <c r="G805" s="41" t="s">
        <v>426</v>
      </c>
      <c r="H805" s="42" t="str">
        <f>IF(ISNA(VLOOKUP(Table113[[#This Row],[LSOA21]],LSOA_list!A$2:A$350,1,0)),"No","Yes")</f>
        <v>Yes</v>
      </c>
    </row>
    <row r="806" spans="1:8" ht="15.5" x14ac:dyDescent="0.35">
      <c r="A806" s="41" t="s">
        <v>1257</v>
      </c>
      <c r="B806" s="41" t="s">
        <v>255</v>
      </c>
      <c r="C806" s="41" t="s">
        <v>1253</v>
      </c>
      <c r="D806" s="41">
        <v>134</v>
      </c>
      <c r="E806" s="41">
        <v>37</v>
      </c>
      <c r="F806" s="41">
        <v>27.61</v>
      </c>
      <c r="G806" s="41" t="s">
        <v>426</v>
      </c>
      <c r="H806" s="42" t="str">
        <f>IF(ISNA(VLOOKUP(Table113[[#This Row],[LSOA21]],LSOA_list!A$2:A$350,1,0)),"No","Yes")</f>
        <v>Yes</v>
      </c>
    </row>
    <row r="807" spans="1:8" ht="15.5" x14ac:dyDescent="0.35">
      <c r="A807" s="41" t="s">
        <v>1258</v>
      </c>
      <c r="B807" s="41" t="s">
        <v>255</v>
      </c>
      <c r="C807" s="41" t="s">
        <v>1253</v>
      </c>
      <c r="D807" s="41">
        <v>129</v>
      </c>
      <c r="E807" s="41">
        <v>35</v>
      </c>
      <c r="F807" s="41">
        <v>27.13</v>
      </c>
      <c r="G807" s="41" t="s">
        <v>426</v>
      </c>
      <c r="H807" s="42" t="str">
        <f>IF(ISNA(VLOOKUP(Table113[[#This Row],[LSOA21]],LSOA_list!A$2:A$350,1,0)),"No","Yes")</f>
        <v>Yes</v>
      </c>
    </row>
    <row r="808" spans="1:8" ht="15.5" x14ac:dyDescent="0.35">
      <c r="A808" s="41" t="s">
        <v>1259</v>
      </c>
      <c r="B808" s="41" t="s">
        <v>409</v>
      </c>
      <c r="C808" s="41" t="s">
        <v>1253</v>
      </c>
      <c r="D808" s="41">
        <v>159</v>
      </c>
      <c r="E808" s="41">
        <v>158</v>
      </c>
      <c r="F808" s="41">
        <v>99.37</v>
      </c>
      <c r="G808" s="41" t="s">
        <v>426</v>
      </c>
      <c r="H808" s="42" t="str">
        <f>IF(ISNA(VLOOKUP(Table113[[#This Row],[LSOA21]],LSOA_list!A$2:A$350,1,0)),"No","Yes")</f>
        <v>Yes</v>
      </c>
    </row>
    <row r="809" spans="1:8" ht="15.5" x14ac:dyDescent="0.35">
      <c r="A809" s="41" t="s">
        <v>1260</v>
      </c>
      <c r="B809" s="41" t="s">
        <v>409</v>
      </c>
      <c r="C809" s="41" t="s">
        <v>1253</v>
      </c>
      <c r="D809" s="41">
        <v>135</v>
      </c>
      <c r="E809" s="41">
        <v>106</v>
      </c>
      <c r="F809" s="41">
        <v>78.52</v>
      </c>
      <c r="G809" s="41" t="s">
        <v>426</v>
      </c>
      <c r="H809" s="42" t="str">
        <f>IF(ISNA(VLOOKUP(Table113[[#This Row],[LSOA21]],LSOA_list!A$2:A$350,1,0)),"No","Yes")</f>
        <v>Yes</v>
      </c>
    </row>
    <row r="810" spans="1:8" ht="15.5" x14ac:dyDescent="0.35">
      <c r="A810" s="41" t="s">
        <v>1261</v>
      </c>
      <c r="B810" s="41" t="s">
        <v>409</v>
      </c>
      <c r="C810" s="41" t="s">
        <v>1253</v>
      </c>
      <c r="D810" s="41">
        <v>123</v>
      </c>
      <c r="E810" s="41">
        <v>123</v>
      </c>
      <c r="F810" s="41">
        <v>100</v>
      </c>
      <c r="G810" s="41" t="s">
        <v>426</v>
      </c>
      <c r="H810" s="42" t="str">
        <f>IF(ISNA(VLOOKUP(Table113[[#This Row],[LSOA21]],LSOA_list!A$2:A$350,1,0)),"No","Yes")</f>
        <v>Yes</v>
      </c>
    </row>
    <row r="811" spans="1:8" ht="15.5" x14ac:dyDescent="0.35">
      <c r="A811" s="41" t="s">
        <v>1262</v>
      </c>
      <c r="B811" s="41" t="s">
        <v>409</v>
      </c>
      <c r="C811" s="41" t="s">
        <v>1253</v>
      </c>
      <c r="D811" s="41">
        <v>136</v>
      </c>
      <c r="E811" s="41">
        <v>136</v>
      </c>
      <c r="F811" s="41">
        <v>100</v>
      </c>
      <c r="G811" s="41" t="s">
        <v>426</v>
      </c>
      <c r="H811" s="42" t="str">
        <f>IF(ISNA(VLOOKUP(Table113[[#This Row],[LSOA21]],LSOA_list!A$2:A$350,1,0)),"No","Yes")</f>
        <v>Yes</v>
      </c>
    </row>
    <row r="812" spans="1:8" ht="15.5" x14ac:dyDescent="0.35">
      <c r="A812" s="41" t="s">
        <v>1263</v>
      </c>
      <c r="B812" s="41" t="s">
        <v>409</v>
      </c>
      <c r="C812" s="41" t="s">
        <v>1253</v>
      </c>
      <c r="D812" s="41">
        <v>132</v>
      </c>
      <c r="E812" s="41">
        <v>123</v>
      </c>
      <c r="F812" s="41">
        <v>93.18</v>
      </c>
      <c r="G812" s="41" t="s">
        <v>426</v>
      </c>
      <c r="H812" s="42" t="str">
        <f>IF(ISNA(VLOOKUP(Table113[[#This Row],[LSOA21]],LSOA_list!A$2:A$350,1,0)),"No","Yes")</f>
        <v>Yes</v>
      </c>
    </row>
    <row r="813" spans="1:8" ht="15.5" x14ac:dyDescent="0.35">
      <c r="A813" s="41" t="s">
        <v>1264</v>
      </c>
      <c r="B813" s="41" t="s">
        <v>387</v>
      </c>
      <c r="C813" s="41" t="s">
        <v>1253</v>
      </c>
      <c r="D813" s="41">
        <v>135</v>
      </c>
      <c r="E813" s="41">
        <v>26</v>
      </c>
      <c r="F813" s="41">
        <v>19.260000000000002</v>
      </c>
      <c r="G813" s="41" t="s">
        <v>426</v>
      </c>
      <c r="H813" s="42" t="str">
        <f>IF(ISNA(VLOOKUP(Table113[[#This Row],[LSOA21]],LSOA_list!A$2:A$350,1,0)),"No","Yes")</f>
        <v>Yes</v>
      </c>
    </row>
    <row r="814" spans="1:8" ht="15.5" x14ac:dyDescent="0.35">
      <c r="A814" s="41" t="s">
        <v>1265</v>
      </c>
      <c r="B814" s="41" t="s">
        <v>387</v>
      </c>
      <c r="C814" s="41" t="s">
        <v>1253</v>
      </c>
      <c r="D814" s="41">
        <v>102</v>
      </c>
      <c r="E814" s="41">
        <v>54</v>
      </c>
      <c r="F814" s="41">
        <v>52.94</v>
      </c>
      <c r="G814" s="41" t="s">
        <v>426</v>
      </c>
      <c r="H814" s="42" t="str">
        <f>IF(ISNA(VLOOKUP(Table113[[#This Row],[LSOA21]],LSOA_list!A$2:A$350,1,0)),"No","Yes")</f>
        <v>Yes</v>
      </c>
    </row>
    <row r="815" spans="1:8" ht="15.5" x14ac:dyDescent="0.35">
      <c r="A815" s="41" t="s">
        <v>1266</v>
      </c>
      <c r="B815" s="41" t="s">
        <v>387</v>
      </c>
      <c r="C815" s="41" t="s">
        <v>1253</v>
      </c>
      <c r="D815" s="41">
        <v>126</v>
      </c>
      <c r="E815" s="41">
        <v>124</v>
      </c>
      <c r="F815" s="41">
        <v>98.41</v>
      </c>
      <c r="G815" s="41" t="s">
        <v>426</v>
      </c>
      <c r="H815" s="42" t="str">
        <f>IF(ISNA(VLOOKUP(Table113[[#This Row],[LSOA21]],LSOA_list!A$2:A$350,1,0)),"No","Yes")</f>
        <v>Yes</v>
      </c>
    </row>
    <row r="816" spans="1:8" ht="15.5" x14ac:dyDescent="0.35">
      <c r="A816" s="41" t="s">
        <v>1267</v>
      </c>
      <c r="B816" s="41" t="s">
        <v>387</v>
      </c>
      <c r="C816" s="41" t="s">
        <v>1253</v>
      </c>
      <c r="D816" s="41">
        <v>141</v>
      </c>
      <c r="E816" s="41">
        <v>95</v>
      </c>
      <c r="F816" s="41">
        <v>67.38</v>
      </c>
      <c r="G816" s="41" t="s">
        <v>426</v>
      </c>
      <c r="H816" s="42" t="str">
        <f>IF(ISNA(VLOOKUP(Table113[[#This Row],[LSOA21]],LSOA_list!A$2:A$350,1,0)),"No","Yes")</f>
        <v>Yes</v>
      </c>
    </row>
    <row r="817" spans="1:8" ht="15.5" x14ac:dyDescent="0.35">
      <c r="A817" s="41" t="s">
        <v>1268</v>
      </c>
      <c r="B817" s="41" t="s">
        <v>387</v>
      </c>
      <c r="C817" s="41" t="s">
        <v>1253</v>
      </c>
      <c r="D817" s="41">
        <v>120</v>
      </c>
      <c r="E817" s="41">
        <v>82</v>
      </c>
      <c r="F817" s="41">
        <v>68.33</v>
      </c>
      <c r="G817" s="41" t="s">
        <v>426</v>
      </c>
      <c r="H817" s="42" t="str">
        <f>IF(ISNA(VLOOKUP(Table113[[#This Row],[LSOA21]],LSOA_list!A$2:A$350,1,0)),"No","Yes")</f>
        <v>Yes</v>
      </c>
    </row>
    <row r="818" spans="1:8" ht="15.5" x14ac:dyDescent="0.35">
      <c r="A818" s="41" t="s">
        <v>1269</v>
      </c>
      <c r="B818" s="41" t="s">
        <v>171</v>
      </c>
      <c r="C818" s="41" t="s">
        <v>1253</v>
      </c>
      <c r="D818" s="41">
        <v>129</v>
      </c>
      <c r="E818" s="41">
        <v>0</v>
      </c>
      <c r="F818" s="41">
        <v>0</v>
      </c>
      <c r="G818" s="41" t="s">
        <v>426</v>
      </c>
      <c r="H818" s="42" t="str">
        <f>IF(ISNA(VLOOKUP(Table113[[#This Row],[LSOA21]],LSOA_list!A$2:A$350,1,0)),"No","Yes")</f>
        <v>Yes</v>
      </c>
    </row>
    <row r="819" spans="1:8" ht="15.5" x14ac:dyDescent="0.35">
      <c r="A819" s="41" t="s">
        <v>1270</v>
      </c>
      <c r="B819" s="41" t="s">
        <v>171</v>
      </c>
      <c r="C819" s="41" t="s">
        <v>1253</v>
      </c>
      <c r="D819" s="41">
        <v>138</v>
      </c>
      <c r="E819" s="41">
        <v>10</v>
      </c>
      <c r="F819" s="41">
        <v>7.25</v>
      </c>
      <c r="G819" s="41" t="s">
        <v>426</v>
      </c>
      <c r="H819" s="42" t="str">
        <f>IF(ISNA(VLOOKUP(Table113[[#This Row],[LSOA21]],LSOA_list!A$2:A$350,1,0)),"No","Yes")</f>
        <v>Yes</v>
      </c>
    </row>
    <row r="820" spans="1:8" ht="15.5" x14ac:dyDescent="0.35">
      <c r="A820" s="41" t="s">
        <v>1271</v>
      </c>
      <c r="B820" s="41" t="s">
        <v>171</v>
      </c>
      <c r="C820" s="41" t="s">
        <v>1253</v>
      </c>
      <c r="D820" s="41">
        <v>136</v>
      </c>
      <c r="E820" s="41">
        <v>17</v>
      </c>
      <c r="F820" s="41">
        <v>12.5</v>
      </c>
      <c r="G820" s="41" t="s">
        <v>426</v>
      </c>
      <c r="H820" s="42" t="str">
        <f>IF(ISNA(VLOOKUP(Table113[[#This Row],[LSOA21]],LSOA_list!A$2:A$350,1,0)),"No","Yes")</f>
        <v>Yes</v>
      </c>
    </row>
    <row r="821" spans="1:8" ht="15.5" x14ac:dyDescent="0.35">
      <c r="A821" s="41" t="s">
        <v>1272</v>
      </c>
      <c r="B821" s="41" t="s">
        <v>171</v>
      </c>
      <c r="C821" s="41" t="s">
        <v>1253</v>
      </c>
      <c r="D821" s="41">
        <v>144</v>
      </c>
      <c r="E821" s="41">
        <v>0</v>
      </c>
      <c r="F821" s="41">
        <v>0</v>
      </c>
      <c r="G821" s="41" t="s">
        <v>426</v>
      </c>
      <c r="H821" s="42" t="str">
        <f>IF(ISNA(VLOOKUP(Table113[[#This Row],[LSOA21]],LSOA_list!A$2:A$350,1,0)),"No","Yes")</f>
        <v>Yes</v>
      </c>
    </row>
    <row r="822" spans="1:8" ht="15.5" x14ac:dyDescent="0.35">
      <c r="A822" s="41" t="s">
        <v>1273</v>
      </c>
      <c r="B822" s="41" t="s">
        <v>171</v>
      </c>
      <c r="C822" s="41" t="s">
        <v>1253</v>
      </c>
      <c r="D822" s="41">
        <v>216</v>
      </c>
      <c r="E822" s="41">
        <v>0</v>
      </c>
      <c r="F822" s="41">
        <v>0</v>
      </c>
      <c r="G822" s="41" t="s">
        <v>426</v>
      </c>
      <c r="H822" s="42" t="str">
        <f>IF(ISNA(VLOOKUP(Table113[[#This Row],[LSOA21]],LSOA_list!A$2:A$350,1,0)),"No","Yes")</f>
        <v>Yes</v>
      </c>
    </row>
    <row r="823" spans="1:8" ht="15.5" x14ac:dyDescent="0.35">
      <c r="A823" s="41" t="s">
        <v>1274</v>
      </c>
      <c r="B823" s="41" t="s">
        <v>133</v>
      </c>
      <c r="C823" s="41" t="s">
        <v>1253</v>
      </c>
      <c r="D823" s="41">
        <v>142</v>
      </c>
      <c r="E823" s="41">
        <v>0</v>
      </c>
      <c r="F823" s="41">
        <v>0</v>
      </c>
      <c r="G823" s="41" t="s">
        <v>426</v>
      </c>
      <c r="H823" s="42" t="str">
        <f>IF(ISNA(VLOOKUP(Table113[[#This Row],[LSOA21]],LSOA_list!A$2:A$350,1,0)),"No","Yes")</f>
        <v>Yes</v>
      </c>
    </row>
    <row r="824" spans="1:8" ht="15.5" x14ac:dyDescent="0.35">
      <c r="A824" s="41" t="s">
        <v>1275</v>
      </c>
      <c r="B824" s="41" t="s">
        <v>133</v>
      </c>
      <c r="C824" s="41" t="s">
        <v>1253</v>
      </c>
      <c r="D824" s="41">
        <v>124</v>
      </c>
      <c r="E824" s="41">
        <v>0</v>
      </c>
      <c r="F824" s="41">
        <v>0</v>
      </c>
      <c r="G824" s="41" t="s">
        <v>426</v>
      </c>
      <c r="H824" s="42" t="str">
        <f>IF(ISNA(VLOOKUP(Table113[[#This Row],[LSOA21]],LSOA_list!A$2:A$350,1,0)),"No","Yes")</f>
        <v>Yes</v>
      </c>
    </row>
    <row r="825" spans="1:8" ht="15.5" x14ac:dyDescent="0.35">
      <c r="A825" s="41" t="s">
        <v>1276</v>
      </c>
      <c r="B825" s="41" t="s">
        <v>133</v>
      </c>
      <c r="C825" s="41" t="s">
        <v>1253</v>
      </c>
      <c r="D825" s="41">
        <v>136</v>
      </c>
      <c r="E825" s="41">
        <v>0</v>
      </c>
      <c r="F825" s="41">
        <v>0</v>
      </c>
      <c r="G825" s="41" t="s">
        <v>426</v>
      </c>
      <c r="H825" s="42" t="str">
        <f>IF(ISNA(VLOOKUP(Table113[[#This Row],[LSOA21]],LSOA_list!A$2:A$350,1,0)),"No","Yes")</f>
        <v>Yes</v>
      </c>
    </row>
    <row r="826" spans="1:8" ht="15.5" x14ac:dyDescent="0.35">
      <c r="A826" s="41" t="s">
        <v>1277</v>
      </c>
      <c r="B826" s="41" t="s">
        <v>133</v>
      </c>
      <c r="C826" s="41" t="s">
        <v>1253</v>
      </c>
      <c r="D826" s="41">
        <v>133</v>
      </c>
      <c r="E826" s="41">
        <v>4</v>
      </c>
      <c r="F826" s="41">
        <v>3.01</v>
      </c>
      <c r="G826" s="41" t="s">
        <v>426</v>
      </c>
      <c r="H826" s="42" t="str">
        <f>IF(ISNA(VLOOKUP(Table113[[#This Row],[LSOA21]],LSOA_list!A$2:A$350,1,0)),"No","Yes")</f>
        <v>Yes</v>
      </c>
    </row>
    <row r="827" spans="1:8" ht="15.5" x14ac:dyDescent="0.35">
      <c r="A827" s="41" t="s">
        <v>1278</v>
      </c>
      <c r="B827" s="41" t="s">
        <v>133</v>
      </c>
      <c r="C827" s="41" t="s">
        <v>1253</v>
      </c>
      <c r="D827" s="41">
        <v>142</v>
      </c>
      <c r="E827" s="41">
        <v>0</v>
      </c>
      <c r="F827" s="41">
        <v>0</v>
      </c>
      <c r="G827" s="41" t="s">
        <v>426</v>
      </c>
      <c r="H827" s="42" t="str">
        <f>IF(ISNA(VLOOKUP(Table113[[#This Row],[LSOA21]],LSOA_list!A$2:A$350,1,0)),"No","Yes")</f>
        <v>Yes</v>
      </c>
    </row>
    <row r="828" spans="1:8" ht="15.5" x14ac:dyDescent="0.35">
      <c r="A828" s="41" t="s">
        <v>1279</v>
      </c>
      <c r="B828" s="41" t="s">
        <v>399</v>
      </c>
      <c r="C828" s="41" t="s">
        <v>1280</v>
      </c>
      <c r="D828" s="41">
        <v>170</v>
      </c>
      <c r="E828" s="41">
        <v>113</v>
      </c>
      <c r="F828" s="41">
        <v>66.47</v>
      </c>
      <c r="G828" s="41" t="s">
        <v>426</v>
      </c>
      <c r="H828" s="42" t="str">
        <f>IF(ISNA(VLOOKUP(Table113[[#This Row],[LSOA21]],LSOA_list!A$2:A$350,1,0)),"No","Yes")</f>
        <v>Yes</v>
      </c>
    </row>
    <row r="829" spans="1:8" ht="15.5" x14ac:dyDescent="0.35">
      <c r="A829" s="41" t="s">
        <v>1281</v>
      </c>
      <c r="B829" s="41" t="s">
        <v>399</v>
      </c>
      <c r="C829" s="41" t="s">
        <v>1280</v>
      </c>
      <c r="D829" s="41">
        <v>172</v>
      </c>
      <c r="E829" s="41">
        <v>127</v>
      </c>
      <c r="F829" s="41">
        <v>73.84</v>
      </c>
      <c r="G829" s="41" t="s">
        <v>426</v>
      </c>
      <c r="H829" s="42" t="str">
        <f>IF(ISNA(VLOOKUP(Table113[[#This Row],[LSOA21]],LSOA_list!A$2:A$350,1,0)),"No","Yes")</f>
        <v>Yes</v>
      </c>
    </row>
    <row r="830" spans="1:8" ht="15.5" x14ac:dyDescent="0.35">
      <c r="A830" s="41" t="s">
        <v>1282</v>
      </c>
      <c r="B830" s="41" t="s">
        <v>399</v>
      </c>
      <c r="C830" s="41" t="s">
        <v>1280</v>
      </c>
      <c r="D830" s="41">
        <v>147</v>
      </c>
      <c r="E830" s="41">
        <v>25</v>
      </c>
      <c r="F830" s="41">
        <v>17.010000000000002</v>
      </c>
      <c r="G830" s="41" t="s">
        <v>426</v>
      </c>
      <c r="H830" s="42" t="str">
        <f>IF(ISNA(VLOOKUP(Table113[[#This Row],[LSOA21]],LSOA_list!A$2:A$350,1,0)),"No","Yes")</f>
        <v>Yes</v>
      </c>
    </row>
    <row r="831" spans="1:8" ht="15.5" x14ac:dyDescent="0.35">
      <c r="A831" s="41" t="s">
        <v>1283</v>
      </c>
      <c r="B831" s="41" t="s">
        <v>399</v>
      </c>
      <c r="C831" s="41" t="s">
        <v>1280</v>
      </c>
      <c r="D831" s="41">
        <v>176</v>
      </c>
      <c r="E831" s="41">
        <v>176</v>
      </c>
      <c r="F831" s="41">
        <v>100</v>
      </c>
      <c r="G831" s="41" t="s">
        <v>426</v>
      </c>
      <c r="H831" s="42" t="str">
        <f>IF(ISNA(VLOOKUP(Table113[[#This Row],[LSOA21]],LSOA_list!A$2:A$350,1,0)),"No","Yes")</f>
        <v>Yes</v>
      </c>
    </row>
    <row r="832" spans="1:8" ht="15.5" x14ac:dyDescent="0.35">
      <c r="A832" s="41" t="s">
        <v>1284</v>
      </c>
      <c r="B832" s="41" t="s">
        <v>399</v>
      </c>
      <c r="C832" s="41" t="s">
        <v>1280</v>
      </c>
      <c r="D832" s="41">
        <v>191</v>
      </c>
      <c r="E832" s="41">
        <v>190</v>
      </c>
      <c r="F832" s="41">
        <v>99.48</v>
      </c>
      <c r="G832" s="41" t="s">
        <v>426</v>
      </c>
      <c r="H832" s="42" t="str">
        <f>IF(ISNA(VLOOKUP(Table113[[#This Row],[LSOA21]],LSOA_list!A$2:A$350,1,0)),"No","Yes")</f>
        <v>Yes</v>
      </c>
    </row>
    <row r="833" spans="1:8" ht="15.5" x14ac:dyDescent="0.35">
      <c r="A833" s="41" t="s">
        <v>1285</v>
      </c>
      <c r="B833" s="41" t="s">
        <v>399</v>
      </c>
      <c r="C833" s="41" t="s">
        <v>1280</v>
      </c>
      <c r="D833" s="41">
        <v>115</v>
      </c>
      <c r="E833" s="41">
        <v>111</v>
      </c>
      <c r="F833" s="41">
        <v>96.52</v>
      </c>
      <c r="G833" s="41" t="s">
        <v>426</v>
      </c>
      <c r="H833" s="42" t="str">
        <f>IF(ISNA(VLOOKUP(Table113[[#This Row],[LSOA21]],LSOA_list!A$2:A$350,1,0)),"No","Yes")</f>
        <v>Yes</v>
      </c>
    </row>
    <row r="834" spans="1:8" ht="15.5" x14ac:dyDescent="0.35">
      <c r="A834" s="41" t="s">
        <v>1286</v>
      </c>
      <c r="B834" s="41" t="s">
        <v>399</v>
      </c>
      <c r="C834" s="41" t="s">
        <v>1280</v>
      </c>
      <c r="D834" s="41">
        <v>138</v>
      </c>
      <c r="E834" s="41">
        <v>90</v>
      </c>
      <c r="F834" s="41">
        <v>65.22</v>
      </c>
      <c r="G834" s="41" t="s">
        <v>426</v>
      </c>
      <c r="H834" s="42" t="str">
        <f>IF(ISNA(VLOOKUP(Table113[[#This Row],[LSOA21]],LSOA_list!A$2:A$350,1,0)),"No","Yes")</f>
        <v>Yes</v>
      </c>
    </row>
    <row r="835" spans="1:8" ht="15.5" x14ac:dyDescent="0.35">
      <c r="A835" s="41" t="s">
        <v>1287</v>
      </c>
      <c r="B835" s="41" t="s">
        <v>343</v>
      </c>
      <c r="C835" s="41" t="s">
        <v>1280</v>
      </c>
      <c r="D835" s="41">
        <v>189</v>
      </c>
      <c r="E835" s="41">
        <v>58</v>
      </c>
      <c r="F835" s="41">
        <v>30.69</v>
      </c>
      <c r="G835" s="41" t="s">
        <v>426</v>
      </c>
      <c r="H835" s="42" t="str">
        <f>IF(ISNA(VLOOKUP(Table113[[#This Row],[LSOA21]],LSOA_list!A$2:A$350,1,0)),"No","Yes")</f>
        <v>Yes</v>
      </c>
    </row>
    <row r="836" spans="1:8" ht="15.5" x14ac:dyDescent="0.35">
      <c r="A836" s="41" t="s">
        <v>1288</v>
      </c>
      <c r="B836" s="41" t="s">
        <v>343</v>
      </c>
      <c r="C836" s="41" t="s">
        <v>1280</v>
      </c>
      <c r="D836" s="41">
        <v>146</v>
      </c>
      <c r="E836" s="41">
        <v>0</v>
      </c>
      <c r="F836" s="41">
        <v>0</v>
      </c>
      <c r="G836" s="41" t="s">
        <v>426</v>
      </c>
      <c r="H836" s="42" t="str">
        <f>IF(ISNA(VLOOKUP(Table113[[#This Row],[LSOA21]],LSOA_list!A$2:A$350,1,0)),"No","Yes")</f>
        <v>Yes</v>
      </c>
    </row>
    <row r="837" spans="1:8" ht="15.5" x14ac:dyDescent="0.35">
      <c r="A837" s="41" t="s">
        <v>1289</v>
      </c>
      <c r="B837" s="41" t="s">
        <v>343</v>
      </c>
      <c r="C837" s="41" t="s">
        <v>1280</v>
      </c>
      <c r="D837" s="41">
        <v>285</v>
      </c>
      <c r="E837" s="41">
        <v>130</v>
      </c>
      <c r="F837" s="41">
        <v>45.61</v>
      </c>
      <c r="G837" s="41" t="s">
        <v>426</v>
      </c>
      <c r="H837" s="42" t="str">
        <f>IF(ISNA(VLOOKUP(Table113[[#This Row],[LSOA21]],LSOA_list!A$2:A$350,1,0)),"No","Yes")</f>
        <v>Yes</v>
      </c>
    </row>
    <row r="838" spans="1:8" ht="15.5" x14ac:dyDescent="0.35">
      <c r="A838" s="41" t="s">
        <v>1290</v>
      </c>
      <c r="B838" s="41" t="s">
        <v>343</v>
      </c>
      <c r="C838" s="41" t="s">
        <v>1280</v>
      </c>
      <c r="D838" s="41">
        <v>196</v>
      </c>
      <c r="E838" s="41">
        <v>168</v>
      </c>
      <c r="F838" s="41">
        <v>85.71</v>
      </c>
      <c r="G838" s="41" t="s">
        <v>426</v>
      </c>
      <c r="H838" s="42" t="str">
        <f>IF(ISNA(VLOOKUP(Table113[[#This Row],[LSOA21]],LSOA_list!A$2:A$350,1,0)),"No","Yes")</f>
        <v>Yes</v>
      </c>
    </row>
    <row r="839" spans="1:8" ht="15.5" x14ac:dyDescent="0.35">
      <c r="A839" s="41" t="s">
        <v>1291</v>
      </c>
      <c r="B839" s="41" t="s">
        <v>343</v>
      </c>
      <c r="C839" s="41" t="s">
        <v>1280</v>
      </c>
      <c r="D839" s="41">
        <v>177</v>
      </c>
      <c r="E839" s="41">
        <v>96</v>
      </c>
      <c r="F839" s="41">
        <v>54.24</v>
      </c>
      <c r="G839" s="41" t="s">
        <v>426</v>
      </c>
      <c r="H839" s="42" t="str">
        <f>IF(ISNA(VLOOKUP(Table113[[#This Row],[LSOA21]],LSOA_list!A$2:A$350,1,0)),"No","Yes")</f>
        <v>Yes</v>
      </c>
    </row>
    <row r="840" spans="1:8" ht="15.5" x14ac:dyDescent="0.35">
      <c r="A840" s="41" t="s">
        <v>1292</v>
      </c>
      <c r="B840" s="41" t="s">
        <v>343</v>
      </c>
      <c r="C840" s="41" t="s">
        <v>1280</v>
      </c>
      <c r="D840" s="41">
        <v>174</v>
      </c>
      <c r="E840" s="41">
        <v>1</v>
      </c>
      <c r="F840" s="41">
        <v>0.56999999999999995</v>
      </c>
      <c r="G840" s="41" t="s">
        <v>426</v>
      </c>
      <c r="H840" s="42" t="str">
        <f>IF(ISNA(VLOOKUP(Table113[[#This Row],[LSOA21]],LSOA_list!A$2:A$350,1,0)),"No","Yes")</f>
        <v>Yes</v>
      </c>
    </row>
    <row r="841" spans="1:8" ht="15.5" x14ac:dyDescent="0.35">
      <c r="A841" s="41" t="s">
        <v>1293</v>
      </c>
      <c r="B841" s="41" t="s">
        <v>403</v>
      </c>
      <c r="C841" s="41" t="s">
        <v>1280</v>
      </c>
      <c r="D841" s="41">
        <v>134</v>
      </c>
      <c r="E841" s="41">
        <v>134</v>
      </c>
      <c r="F841" s="41">
        <v>100</v>
      </c>
      <c r="G841" s="41" t="s">
        <v>426</v>
      </c>
      <c r="H841" s="42" t="str">
        <f>IF(ISNA(VLOOKUP(Table113[[#This Row],[LSOA21]],LSOA_list!A$2:A$350,1,0)),"No","Yes")</f>
        <v>Yes</v>
      </c>
    </row>
    <row r="842" spans="1:8" ht="15.5" x14ac:dyDescent="0.35">
      <c r="A842" s="41" t="s">
        <v>1294</v>
      </c>
      <c r="B842" s="41" t="s">
        <v>403</v>
      </c>
      <c r="C842" s="41" t="s">
        <v>1280</v>
      </c>
      <c r="D842" s="41">
        <v>202</v>
      </c>
      <c r="E842" s="41">
        <v>119</v>
      </c>
      <c r="F842" s="41">
        <v>58.91</v>
      </c>
      <c r="G842" s="41" t="s">
        <v>426</v>
      </c>
      <c r="H842" s="42" t="str">
        <f>IF(ISNA(VLOOKUP(Table113[[#This Row],[LSOA21]],LSOA_list!A$2:A$350,1,0)),"No","Yes")</f>
        <v>Yes</v>
      </c>
    </row>
    <row r="843" spans="1:8" ht="15.5" x14ac:dyDescent="0.35">
      <c r="A843" s="41" t="s">
        <v>1295</v>
      </c>
      <c r="B843" s="41" t="s">
        <v>403</v>
      </c>
      <c r="C843" s="41" t="s">
        <v>1280</v>
      </c>
      <c r="D843" s="41">
        <v>203</v>
      </c>
      <c r="E843" s="41">
        <v>203</v>
      </c>
      <c r="F843" s="41">
        <v>100</v>
      </c>
      <c r="G843" s="41" t="s">
        <v>426</v>
      </c>
      <c r="H843" s="42" t="str">
        <f>IF(ISNA(VLOOKUP(Table113[[#This Row],[LSOA21]],LSOA_list!A$2:A$350,1,0)),"No","Yes")</f>
        <v>Yes</v>
      </c>
    </row>
    <row r="844" spans="1:8" ht="15.5" x14ac:dyDescent="0.35">
      <c r="A844" s="41" t="s">
        <v>1296</v>
      </c>
      <c r="B844" s="41" t="s">
        <v>403</v>
      </c>
      <c r="C844" s="41" t="s">
        <v>1280</v>
      </c>
      <c r="D844" s="41">
        <v>140</v>
      </c>
      <c r="E844" s="41">
        <v>101</v>
      </c>
      <c r="F844" s="41">
        <v>72.14</v>
      </c>
      <c r="G844" s="41" t="s">
        <v>426</v>
      </c>
      <c r="H844" s="42" t="str">
        <f>IF(ISNA(VLOOKUP(Table113[[#This Row],[LSOA21]],LSOA_list!A$2:A$350,1,0)),"No","Yes")</f>
        <v>Yes</v>
      </c>
    </row>
    <row r="845" spans="1:8" ht="15.5" x14ac:dyDescent="0.35">
      <c r="A845" s="41" t="s">
        <v>1297</v>
      </c>
      <c r="B845" s="41" t="s">
        <v>403</v>
      </c>
      <c r="C845" s="41" t="s">
        <v>1280</v>
      </c>
      <c r="D845" s="41">
        <v>182</v>
      </c>
      <c r="E845" s="41">
        <v>169</v>
      </c>
      <c r="F845" s="41">
        <v>92.86</v>
      </c>
      <c r="G845" s="41" t="s">
        <v>426</v>
      </c>
      <c r="H845" s="42" t="str">
        <f>IF(ISNA(VLOOKUP(Table113[[#This Row],[LSOA21]],LSOA_list!A$2:A$350,1,0)),"No","Yes")</f>
        <v>Yes</v>
      </c>
    </row>
    <row r="846" spans="1:8" ht="15.5" x14ac:dyDescent="0.35">
      <c r="A846" s="41" t="s">
        <v>1298</v>
      </c>
      <c r="B846" s="41" t="s">
        <v>403</v>
      </c>
      <c r="C846" s="41" t="s">
        <v>1280</v>
      </c>
      <c r="D846" s="41">
        <v>141</v>
      </c>
      <c r="E846" s="41">
        <v>141</v>
      </c>
      <c r="F846" s="41">
        <v>100</v>
      </c>
      <c r="G846" s="41" t="s">
        <v>426</v>
      </c>
      <c r="H846" s="42" t="str">
        <f>IF(ISNA(VLOOKUP(Table113[[#This Row],[LSOA21]],LSOA_list!A$2:A$350,1,0)),"No","Yes")</f>
        <v>Yes</v>
      </c>
    </row>
    <row r="847" spans="1:8" ht="15.5" x14ac:dyDescent="0.35">
      <c r="A847" s="41" t="s">
        <v>1299</v>
      </c>
      <c r="B847" s="41" t="s">
        <v>89</v>
      </c>
      <c r="C847" s="41" t="s">
        <v>1300</v>
      </c>
      <c r="D847" s="41">
        <v>143</v>
      </c>
      <c r="E847" s="41">
        <v>0</v>
      </c>
      <c r="F847" s="41">
        <v>0</v>
      </c>
      <c r="G847" s="41" t="s">
        <v>426</v>
      </c>
      <c r="H847" s="42" t="str">
        <f>IF(ISNA(VLOOKUP(Table113[[#This Row],[LSOA21]],LSOA_list!A$2:A$350,1,0)),"No","Yes")</f>
        <v>Yes</v>
      </c>
    </row>
    <row r="848" spans="1:8" ht="15.5" x14ac:dyDescent="0.35">
      <c r="A848" s="41" t="s">
        <v>1301</v>
      </c>
      <c r="B848" s="41" t="s">
        <v>89</v>
      </c>
      <c r="C848" s="41" t="s">
        <v>1300</v>
      </c>
      <c r="D848" s="41">
        <v>132</v>
      </c>
      <c r="E848" s="41">
        <v>0</v>
      </c>
      <c r="F848" s="41">
        <v>0</v>
      </c>
      <c r="G848" s="41" t="s">
        <v>426</v>
      </c>
      <c r="H848" s="42" t="str">
        <f>IF(ISNA(VLOOKUP(Table113[[#This Row],[LSOA21]],LSOA_list!A$2:A$350,1,0)),"No","Yes")</f>
        <v>Yes</v>
      </c>
    </row>
    <row r="849" spans="1:8" ht="15.5" x14ac:dyDescent="0.35">
      <c r="A849" s="41" t="s">
        <v>1302</v>
      </c>
      <c r="B849" s="41" t="s">
        <v>89</v>
      </c>
      <c r="C849" s="41" t="s">
        <v>1300</v>
      </c>
      <c r="D849" s="41">
        <v>255</v>
      </c>
      <c r="E849" s="41">
        <v>0</v>
      </c>
      <c r="F849" s="41">
        <v>0</v>
      </c>
      <c r="G849" s="41" t="s">
        <v>426</v>
      </c>
      <c r="H849" s="42" t="str">
        <f>IF(ISNA(VLOOKUP(Table113[[#This Row],[LSOA21]],LSOA_list!A$2:A$350,1,0)),"No","Yes")</f>
        <v>Yes</v>
      </c>
    </row>
    <row r="850" spans="1:8" ht="15.5" x14ac:dyDescent="0.35">
      <c r="A850" s="41" t="s">
        <v>1303</v>
      </c>
      <c r="B850" s="41" t="s">
        <v>89</v>
      </c>
      <c r="C850" s="41" t="s">
        <v>1300</v>
      </c>
      <c r="D850" s="41">
        <v>134</v>
      </c>
      <c r="E850" s="41">
        <v>0</v>
      </c>
      <c r="F850" s="41">
        <v>0</v>
      </c>
      <c r="G850" s="41" t="s">
        <v>426</v>
      </c>
      <c r="H850" s="42" t="str">
        <f>IF(ISNA(VLOOKUP(Table113[[#This Row],[LSOA21]],LSOA_list!A$2:A$350,1,0)),"No","Yes")</f>
        <v>Yes</v>
      </c>
    </row>
    <row r="851" spans="1:8" ht="15.5" x14ac:dyDescent="0.35">
      <c r="A851" s="41" t="s">
        <v>1304</v>
      </c>
      <c r="B851" s="41" t="s">
        <v>89</v>
      </c>
      <c r="C851" s="41" t="s">
        <v>1300</v>
      </c>
      <c r="D851" s="41">
        <v>169</v>
      </c>
      <c r="E851" s="41">
        <v>0</v>
      </c>
      <c r="F851" s="41">
        <v>0</v>
      </c>
      <c r="G851" s="41" t="s">
        <v>426</v>
      </c>
      <c r="H851" s="42" t="str">
        <f>IF(ISNA(VLOOKUP(Table113[[#This Row],[LSOA21]],LSOA_list!A$2:A$350,1,0)),"No","Yes")</f>
        <v>Yes</v>
      </c>
    </row>
    <row r="852" spans="1:8" ht="15.5" x14ac:dyDescent="0.35">
      <c r="A852" s="41" t="s">
        <v>1305</v>
      </c>
      <c r="B852" s="41" t="s">
        <v>89</v>
      </c>
      <c r="C852" s="41" t="s">
        <v>1300</v>
      </c>
      <c r="D852" s="41">
        <v>157</v>
      </c>
      <c r="E852" s="41">
        <v>0</v>
      </c>
      <c r="F852" s="41">
        <v>0</v>
      </c>
      <c r="G852" s="41" t="s">
        <v>426</v>
      </c>
      <c r="H852" s="42" t="str">
        <f>IF(ISNA(VLOOKUP(Table113[[#This Row],[LSOA21]],LSOA_list!A$2:A$350,1,0)),"No","Yes")</f>
        <v>Yes</v>
      </c>
    </row>
    <row r="853" spans="1:8" ht="15.5" x14ac:dyDescent="0.35">
      <c r="A853" s="41" t="s">
        <v>1306</v>
      </c>
      <c r="B853" s="41" t="s">
        <v>89</v>
      </c>
      <c r="C853" s="41" t="s">
        <v>1300</v>
      </c>
      <c r="D853" s="41">
        <v>122</v>
      </c>
      <c r="E853" s="41">
        <v>0</v>
      </c>
      <c r="F853" s="41">
        <v>0</v>
      </c>
      <c r="G853" s="41" t="s">
        <v>426</v>
      </c>
      <c r="H853" s="42" t="str">
        <f>IF(ISNA(VLOOKUP(Table113[[#This Row],[LSOA21]],LSOA_list!A$2:A$350,1,0)),"No","Yes")</f>
        <v>Yes</v>
      </c>
    </row>
    <row r="854" spans="1:8" ht="15.5" x14ac:dyDescent="0.35">
      <c r="A854" s="41" t="s">
        <v>1307</v>
      </c>
      <c r="B854" s="41" t="s">
        <v>86</v>
      </c>
      <c r="C854" s="41" t="s">
        <v>1300</v>
      </c>
      <c r="D854" s="41">
        <v>261</v>
      </c>
      <c r="E854" s="41">
        <v>0</v>
      </c>
      <c r="F854" s="41">
        <v>0</v>
      </c>
      <c r="G854" s="41" t="s">
        <v>426</v>
      </c>
      <c r="H854" s="42" t="str">
        <f>IF(ISNA(VLOOKUP(Table113[[#This Row],[LSOA21]],LSOA_list!A$2:A$350,1,0)),"No","Yes")</f>
        <v>Yes</v>
      </c>
    </row>
    <row r="855" spans="1:8" ht="15.5" x14ac:dyDescent="0.35">
      <c r="A855" s="41" t="s">
        <v>1308</v>
      </c>
      <c r="B855" s="41" t="s">
        <v>86</v>
      </c>
      <c r="C855" s="41" t="s">
        <v>1300</v>
      </c>
      <c r="D855" s="41">
        <v>277</v>
      </c>
      <c r="E855" s="41">
        <v>0</v>
      </c>
      <c r="F855" s="41">
        <v>0</v>
      </c>
      <c r="G855" s="41" t="s">
        <v>426</v>
      </c>
      <c r="H855" s="42" t="str">
        <f>IF(ISNA(VLOOKUP(Table113[[#This Row],[LSOA21]],LSOA_list!A$2:A$350,1,0)),"No","Yes")</f>
        <v>Yes</v>
      </c>
    </row>
    <row r="856" spans="1:8" ht="15.5" x14ac:dyDescent="0.35">
      <c r="A856" s="41" t="s">
        <v>1309</v>
      </c>
      <c r="B856" s="41" t="s">
        <v>86</v>
      </c>
      <c r="C856" s="41" t="s">
        <v>1300</v>
      </c>
      <c r="D856" s="41">
        <v>134</v>
      </c>
      <c r="E856" s="41">
        <v>0</v>
      </c>
      <c r="F856" s="41">
        <v>0</v>
      </c>
      <c r="G856" s="41" t="s">
        <v>426</v>
      </c>
      <c r="H856" s="42" t="str">
        <f>IF(ISNA(VLOOKUP(Table113[[#This Row],[LSOA21]],LSOA_list!A$2:A$350,1,0)),"No","Yes")</f>
        <v>Yes</v>
      </c>
    </row>
    <row r="857" spans="1:8" ht="15.5" x14ac:dyDescent="0.35">
      <c r="A857" s="41" t="s">
        <v>1310</v>
      </c>
      <c r="B857" s="41" t="s">
        <v>86</v>
      </c>
      <c r="C857" s="41" t="s">
        <v>1300</v>
      </c>
      <c r="D857" s="41">
        <v>144</v>
      </c>
      <c r="E857" s="41">
        <v>0</v>
      </c>
      <c r="F857" s="41">
        <v>0</v>
      </c>
      <c r="G857" s="41" t="s">
        <v>426</v>
      </c>
      <c r="H857" s="42" t="str">
        <f>IF(ISNA(VLOOKUP(Table113[[#This Row],[LSOA21]],LSOA_list!A$2:A$350,1,0)),"No","Yes")</f>
        <v>Yes</v>
      </c>
    </row>
    <row r="858" spans="1:8" ht="15.5" x14ac:dyDescent="0.35">
      <c r="A858" s="41" t="s">
        <v>1311</v>
      </c>
      <c r="B858" s="41" t="s">
        <v>359</v>
      </c>
      <c r="C858" s="41" t="s">
        <v>1300</v>
      </c>
      <c r="D858" s="41">
        <v>271</v>
      </c>
      <c r="E858" s="41">
        <v>200</v>
      </c>
      <c r="F858" s="41">
        <v>73.8</v>
      </c>
      <c r="G858" s="41" t="s">
        <v>426</v>
      </c>
      <c r="H858" s="42" t="str">
        <f>IF(ISNA(VLOOKUP(Table113[[#This Row],[LSOA21]],LSOA_list!A$2:A$350,1,0)),"No","Yes")</f>
        <v>Yes</v>
      </c>
    </row>
    <row r="859" spans="1:8" ht="15.5" x14ac:dyDescent="0.35">
      <c r="A859" s="41" t="s">
        <v>1312</v>
      </c>
      <c r="B859" s="41" t="s">
        <v>359</v>
      </c>
      <c r="C859" s="41" t="s">
        <v>1300</v>
      </c>
      <c r="D859" s="41">
        <v>228</v>
      </c>
      <c r="E859" s="41">
        <v>1</v>
      </c>
      <c r="F859" s="41">
        <v>0.44</v>
      </c>
      <c r="G859" s="41" t="s">
        <v>426</v>
      </c>
      <c r="H859" s="42" t="str">
        <f>IF(ISNA(VLOOKUP(Table113[[#This Row],[LSOA21]],LSOA_list!A$2:A$350,1,0)),"No","Yes")</f>
        <v>Yes</v>
      </c>
    </row>
    <row r="860" spans="1:8" ht="15.5" x14ac:dyDescent="0.35">
      <c r="A860" s="41" t="s">
        <v>1313</v>
      </c>
      <c r="B860" s="41" t="s">
        <v>359</v>
      </c>
      <c r="C860" s="41" t="s">
        <v>1300</v>
      </c>
      <c r="D860" s="41">
        <v>233</v>
      </c>
      <c r="E860" s="41">
        <v>73</v>
      </c>
      <c r="F860" s="41">
        <v>31.33</v>
      </c>
      <c r="G860" s="41" t="s">
        <v>426</v>
      </c>
      <c r="H860" s="42" t="str">
        <f>IF(ISNA(VLOOKUP(Table113[[#This Row],[LSOA21]],LSOA_list!A$2:A$350,1,0)),"No","Yes")</f>
        <v>Yes</v>
      </c>
    </row>
    <row r="861" spans="1:8" ht="15.5" x14ac:dyDescent="0.35">
      <c r="A861" s="41" t="s">
        <v>1314</v>
      </c>
      <c r="B861" s="41" t="s">
        <v>359</v>
      </c>
      <c r="C861" s="41" t="s">
        <v>1300</v>
      </c>
      <c r="D861" s="41">
        <v>188</v>
      </c>
      <c r="E861" s="41">
        <v>159</v>
      </c>
      <c r="F861" s="41">
        <v>84.57</v>
      </c>
      <c r="G861" s="41" t="s">
        <v>426</v>
      </c>
      <c r="H861" s="42" t="str">
        <f>IF(ISNA(VLOOKUP(Table113[[#This Row],[LSOA21]],LSOA_list!A$2:A$350,1,0)),"No","Yes")</f>
        <v>Yes</v>
      </c>
    </row>
    <row r="862" spans="1:8" ht="15.5" x14ac:dyDescent="0.35">
      <c r="A862" s="41" t="s">
        <v>1315</v>
      </c>
      <c r="B862" s="41" t="s">
        <v>359</v>
      </c>
      <c r="C862" s="41" t="s">
        <v>1300</v>
      </c>
      <c r="D862" s="41">
        <v>191</v>
      </c>
      <c r="E862" s="41">
        <v>59</v>
      </c>
      <c r="F862" s="41">
        <v>30.89</v>
      </c>
      <c r="G862" s="41" t="s">
        <v>426</v>
      </c>
      <c r="H862" s="42" t="str">
        <f>IF(ISNA(VLOOKUP(Table113[[#This Row],[LSOA21]],LSOA_list!A$2:A$350,1,0)),"No","Yes")</f>
        <v>Yes</v>
      </c>
    </row>
    <row r="863" spans="1:8" ht="15.5" x14ac:dyDescent="0.35">
      <c r="A863" s="41" t="s">
        <v>1316</v>
      </c>
      <c r="B863" s="41" t="s">
        <v>411</v>
      </c>
      <c r="C863" s="41" t="s">
        <v>1300</v>
      </c>
      <c r="D863" s="41">
        <v>232</v>
      </c>
      <c r="E863" s="41">
        <v>232</v>
      </c>
      <c r="F863" s="41">
        <v>100</v>
      </c>
      <c r="G863" s="41" t="s">
        <v>426</v>
      </c>
      <c r="H863" s="42" t="str">
        <f>IF(ISNA(VLOOKUP(Table113[[#This Row],[LSOA21]],LSOA_list!A$2:A$350,1,0)),"No","Yes")</f>
        <v>Yes</v>
      </c>
    </row>
    <row r="864" spans="1:8" ht="15.5" x14ac:dyDescent="0.35">
      <c r="A864" s="41" t="s">
        <v>1317</v>
      </c>
      <c r="B864" s="41" t="s">
        <v>411</v>
      </c>
      <c r="C864" s="41" t="s">
        <v>1300</v>
      </c>
      <c r="D864" s="41">
        <v>162</v>
      </c>
      <c r="E864" s="41">
        <v>162</v>
      </c>
      <c r="F864" s="41">
        <v>100</v>
      </c>
      <c r="G864" s="41" t="s">
        <v>426</v>
      </c>
      <c r="H864" s="42" t="str">
        <f>IF(ISNA(VLOOKUP(Table113[[#This Row],[LSOA21]],LSOA_list!A$2:A$350,1,0)),"No","Yes")</f>
        <v>Yes</v>
      </c>
    </row>
    <row r="865" spans="1:8" ht="15.5" x14ac:dyDescent="0.35">
      <c r="A865" s="41" t="s">
        <v>1318</v>
      </c>
      <c r="B865" s="41" t="s">
        <v>411</v>
      </c>
      <c r="C865" s="41" t="s">
        <v>1300</v>
      </c>
      <c r="D865" s="41">
        <v>232</v>
      </c>
      <c r="E865" s="41">
        <v>198</v>
      </c>
      <c r="F865" s="41">
        <v>85.34</v>
      </c>
      <c r="G865" s="41" t="s">
        <v>426</v>
      </c>
      <c r="H865" s="42" t="str">
        <f>IF(ISNA(VLOOKUP(Table113[[#This Row],[LSOA21]],LSOA_list!A$2:A$350,1,0)),"No","Yes")</f>
        <v>Yes</v>
      </c>
    </row>
    <row r="866" spans="1:8" ht="15.5" x14ac:dyDescent="0.35">
      <c r="A866" s="41" t="s">
        <v>1319</v>
      </c>
      <c r="B866" s="41" t="s">
        <v>411</v>
      </c>
      <c r="C866" s="41" t="s">
        <v>1300</v>
      </c>
      <c r="D866" s="41">
        <v>133</v>
      </c>
      <c r="E866" s="41">
        <v>133</v>
      </c>
      <c r="F866" s="41">
        <v>100</v>
      </c>
      <c r="G866" s="41" t="s">
        <v>426</v>
      </c>
      <c r="H866" s="42" t="str">
        <f>IF(ISNA(VLOOKUP(Table113[[#This Row],[LSOA21]],LSOA_list!A$2:A$350,1,0)),"No","Yes")</f>
        <v>Yes</v>
      </c>
    </row>
    <row r="867" spans="1:8" ht="15.5" x14ac:dyDescent="0.35">
      <c r="A867" s="41" t="s">
        <v>1320</v>
      </c>
      <c r="B867" s="41" t="s">
        <v>411</v>
      </c>
      <c r="C867" s="41" t="s">
        <v>1300</v>
      </c>
      <c r="D867" s="41">
        <v>172</v>
      </c>
      <c r="E867" s="41">
        <v>172</v>
      </c>
      <c r="F867" s="41">
        <v>100</v>
      </c>
      <c r="G867" s="41" t="s">
        <v>426</v>
      </c>
      <c r="H867" s="42" t="str">
        <f>IF(ISNA(VLOOKUP(Table113[[#This Row],[LSOA21]],LSOA_list!A$2:A$350,1,0)),"No","Yes")</f>
        <v>Yes</v>
      </c>
    </row>
    <row r="868" spans="1:8" ht="15.5" x14ac:dyDescent="0.35">
      <c r="A868" s="41" t="s">
        <v>1321</v>
      </c>
      <c r="B868" s="41" t="s">
        <v>110</v>
      </c>
      <c r="C868" s="41" t="s">
        <v>1300</v>
      </c>
      <c r="D868" s="41">
        <v>147</v>
      </c>
      <c r="E868" s="41">
        <v>0</v>
      </c>
      <c r="F868" s="41">
        <v>0</v>
      </c>
      <c r="G868" s="41" t="s">
        <v>426</v>
      </c>
      <c r="H868" s="42" t="str">
        <f>IF(ISNA(VLOOKUP(Table113[[#This Row],[LSOA21]],LSOA_list!A$2:A$350,1,0)),"No","Yes")</f>
        <v>Yes</v>
      </c>
    </row>
    <row r="869" spans="1:8" ht="15.5" x14ac:dyDescent="0.35">
      <c r="A869" s="41" t="s">
        <v>1322</v>
      </c>
      <c r="B869" s="41" t="s">
        <v>110</v>
      </c>
      <c r="C869" s="41" t="s">
        <v>1300</v>
      </c>
      <c r="D869" s="41">
        <v>193</v>
      </c>
      <c r="E869" s="41">
        <v>0</v>
      </c>
      <c r="F869" s="41">
        <v>0</v>
      </c>
      <c r="G869" s="41" t="s">
        <v>426</v>
      </c>
      <c r="H869" s="42" t="str">
        <f>IF(ISNA(VLOOKUP(Table113[[#This Row],[LSOA21]],LSOA_list!A$2:A$350,1,0)),"No","Yes")</f>
        <v>Yes</v>
      </c>
    </row>
    <row r="870" spans="1:8" ht="15.5" x14ac:dyDescent="0.35">
      <c r="A870" s="41" t="s">
        <v>1323</v>
      </c>
      <c r="B870" s="41" t="s">
        <v>110</v>
      </c>
      <c r="C870" s="41" t="s">
        <v>1300</v>
      </c>
      <c r="D870" s="41">
        <v>124</v>
      </c>
      <c r="E870" s="41">
        <v>0</v>
      </c>
      <c r="F870" s="41">
        <v>0</v>
      </c>
      <c r="G870" s="41" t="s">
        <v>426</v>
      </c>
      <c r="H870" s="42" t="str">
        <f>IF(ISNA(VLOOKUP(Table113[[#This Row],[LSOA21]],LSOA_list!A$2:A$350,1,0)),"No","Yes")</f>
        <v>Yes</v>
      </c>
    </row>
    <row r="871" spans="1:8" ht="15.5" x14ac:dyDescent="0.35">
      <c r="A871" s="41" t="s">
        <v>1324</v>
      </c>
      <c r="B871" s="41" t="s">
        <v>110</v>
      </c>
      <c r="C871" s="41" t="s">
        <v>1300</v>
      </c>
      <c r="D871" s="41">
        <v>112</v>
      </c>
      <c r="E871" s="41">
        <v>0</v>
      </c>
      <c r="F871" s="41">
        <v>0</v>
      </c>
      <c r="G871" s="41" t="s">
        <v>426</v>
      </c>
      <c r="H871" s="42" t="str">
        <f>IF(ISNA(VLOOKUP(Table113[[#This Row],[LSOA21]],LSOA_list!A$2:A$350,1,0)),"No","Yes")</f>
        <v>Yes</v>
      </c>
    </row>
    <row r="872" spans="1:8" ht="15.5" x14ac:dyDescent="0.35">
      <c r="A872" s="41" t="s">
        <v>1325</v>
      </c>
      <c r="B872" s="41" t="s">
        <v>110</v>
      </c>
      <c r="C872" s="41" t="s">
        <v>1300</v>
      </c>
      <c r="D872" s="41">
        <v>209</v>
      </c>
      <c r="E872" s="41">
        <v>0</v>
      </c>
      <c r="F872" s="41">
        <v>0</v>
      </c>
      <c r="G872" s="41" t="s">
        <v>426</v>
      </c>
      <c r="H872" s="42" t="str">
        <f>IF(ISNA(VLOOKUP(Table113[[#This Row],[LSOA21]],LSOA_list!A$2:A$350,1,0)),"No","Yes")</f>
        <v>Yes</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BD263-6575-4A30-95D3-C5D0D358075C}">
  <dimension ref="A1:L867"/>
  <sheetViews>
    <sheetView topLeftCell="E1" workbookViewId="0">
      <selection activeCell="L2" sqref="L2"/>
    </sheetView>
  </sheetViews>
  <sheetFormatPr defaultColWidth="11.453125" defaultRowHeight="15.5" x14ac:dyDescent="0.35"/>
  <cols>
    <col min="1" max="6" width="20.54296875" style="35" customWidth="1"/>
    <col min="7" max="8" width="11.453125" style="35"/>
    <col min="9" max="12" width="18.453125" style="36" customWidth="1"/>
    <col min="13" max="16384" width="11.453125" style="35"/>
  </cols>
  <sheetData>
    <row r="1" spans="1:12" ht="46.5" x14ac:dyDescent="0.35">
      <c r="A1" s="38" t="s">
        <v>418</v>
      </c>
      <c r="B1" s="38" t="s">
        <v>419</v>
      </c>
      <c r="C1" s="38" t="s">
        <v>420</v>
      </c>
      <c r="D1" s="38" t="s">
        <v>421</v>
      </c>
      <c r="E1" s="38" t="s">
        <v>422</v>
      </c>
      <c r="F1" s="38" t="s">
        <v>423</v>
      </c>
      <c r="G1" s="38" t="s">
        <v>424</v>
      </c>
      <c r="I1" s="39" t="s">
        <v>1326</v>
      </c>
      <c r="J1" s="40" t="s">
        <v>1327</v>
      </c>
      <c r="K1" s="40" t="s">
        <v>1328</v>
      </c>
      <c r="L1" s="40" t="s">
        <v>1329</v>
      </c>
    </row>
    <row r="2" spans="1:12" x14ac:dyDescent="0.35">
      <c r="A2" s="41" t="s">
        <v>427</v>
      </c>
      <c r="B2" s="41" t="s">
        <v>353</v>
      </c>
      <c r="C2" s="41" t="s">
        <v>428</v>
      </c>
      <c r="D2" s="41">
        <v>134</v>
      </c>
      <c r="E2" s="41">
        <v>92</v>
      </c>
      <c r="F2" s="41">
        <v>68.66</v>
      </c>
      <c r="G2" s="41" t="s">
        <v>426</v>
      </c>
      <c r="I2" s="42" t="s">
        <v>333</v>
      </c>
      <c r="J2" s="43">
        <f>SUMIF(Table11[LSOA21], I2,Table11[Household count])</f>
        <v>761</v>
      </c>
      <c r="K2" s="43">
        <f>SUMIF(Table11[LSOA21], I2,Table11[Household with access count])</f>
        <v>273</v>
      </c>
      <c r="L2" s="44">
        <f t="shared" ref="L2:L65" si="0">(K2/J2)*100</f>
        <v>35.873850197109071</v>
      </c>
    </row>
    <row r="3" spans="1:12" x14ac:dyDescent="0.35">
      <c r="A3" s="41" t="s">
        <v>429</v>
      </c>
      <c r="B3" s="41" t="s">
        <v>353</v>
      </c>
      <c r="C3" s="41" t="s">
        <v>428</v>
      </c>
      <c r="D3" s="41">
        <v>135</v>
      </c>
      <c r="E3" s="41">
        <v>61</v>
      </c>
      <c r="F3" s="41">
        <v>45.19</v>
      </c>
      <c r="G3" s="41" t="s">
        <v>426</v>
      </c>
      <c r="I3" s="42" t="s">
        <v>331</v>
      </c>
      <c r="J3" s="43">
        <f>SUMIF(Table11[LSOA21], I3,Table11[Household count])</f>
        <v>670</v>
      </c>
      <c r="K3" s="43">
        <f>SUMIF(Table11[LSOA21], I3,Table11[Household with access count])</f>
        <v>239</v>
      </c>
      <c r="L3" s="44">
        <f t="shared" si="0"/>
        <v>35.671641791044777</v>
      </c>
    </row>
    <row r="4" spans="1:12" x14ac:dyDescent="0.35">
      <c r="A4" s="41" t="s">
        <v>430</v>
      </c>
      <c r="B4" s="41" t="s">
        <v>353</v>
      </c>
      <c r="C4" s="41" t="s">
        <v>428</v>
      </c>
      <c r="D4" s="41">
        <v>119</v>
      </c>
      <c r="E4" s="41">
        <v>72</v>
      </c>
      <c r="F4" s="41">
        <v>60.5</v>
      </c>
      <c r="G4" s="41" t="s">
        <v>426</v>
      </c>
      <c r="I4" s="42" t="s">
        <v>353</v>
      </c>
      <c r="J4" s="43">
        <f>SUMIF(Table11[LSOA21], I4,Table11[Household count])</f>
        <v>746</v>
      </c>
      <c r="K4" s="43">
        <f>SUMIF(Table11[LSOA21], I4,Table11[Household with access count])</f>
        <v>326</v>
      </c>
      <c r="L4" s="44">
        <f t="shared" si="0"/>
        <v>43.699731903485258</v>
      </c>
    </row>
    <row r="5" spans="1:12" x14ac:dyDescent="0.35">
      <c r="A5" s="41" t="s">
        <v>431</v>
      </c>
      <c r="B5" s="41" t="s">
        <v>353</v>
      </c>
      <c r="C5" s="41" t="s">
        <v>428</v>
      </c>
      <c r="D5" s="41">
        <v>156</v>
      </c>
      <c r="E5" s="41">
        <v>97</v>
      </c>
      <c r="F5" s="41">
        <v>62.18</v>
      </c>
      <c r="G5" s="41" t="s">
        <v>426</v>
      </c>
      <c r="I5" s="42" t="s">
        <v>209</v>
      </c>
      <c r="J5" s="43">
        <f>SUMIF(Table11[LSOA21], I5,Table11[Household count])</f>
        <v>792</v>
      </c>
      <c r="K5" s="43">
        <f>SUMIF(Table11[LSOA21], I5,Table11[Household with access count])</f>
        <v>82</v>
      </c>
      <c r="L5" s="44">
        <f t="shared" si="0"/>
        <v>10.353535353535353</v>
      </c>
    </row>
    <row r="6" spans="1:12" x14ac:dyDescent="0.35">
      <c r="A6" s="41" t="s">
        <v>432</v>
      </c>
      <c r="B6" s="41" t="s">
        <v>353</v>
      </c>
      <c r="C6" s="41" t="s">
        <v>428</v>
      </c>
      <c r="D6" s="41">
        <v>202</v>
      </c>
      <c r="E6" s="41">
        <v>4</v>
      </c>
      <c r="F6" s="41">
        <v>1.98</v>
      </c>
      <c r="G6" s="41" t="s">
        <v>426</v>
      </c>
      <c r="I6" s="42" t="s">
        <v>151</v>
      </c>
      <c r="J6" s="43">
        <f>SUMIF(Table11[LSOA21], I6,Table11[Household count])</f>
        <v>685</v>
      </c>
      <c r="K6" s="43">
        <f>SUMIF(Table11[LSOA21], I6,Table11[Household with access count])</f>
        <v>13</v>
      </c>
      <c r="L6" s="44">
        <f t="shared" si="0"/>
        <v>1.8978102189781021</v>
      </c>
    </row>
    <row r="7" spans="1:12" x14ac:dyDescent="0.35">
      <c r="A7" s="41" t="s">
        <v>433</v>
      </c>
      <c r="B7" s="41" t="s">
        <v>121</v>
      </c>
      <c r="C7" s="41" t="s">
        <v>428</v>
      </c>
      <c r="D7" s="41">
        <v>223</v>
      </c>
      <c r="E7" s="41">
        <v>0</v>
      </c>
      <c r="F7" s="41">
        <v>0</v>
      </c>
      <c r="G7" s="41" t="s">
        <v>426</v>
      </c>
      <c r="I7" s="42" t="s">
        <v>305</v>
      </c>
      <c r="J7" s="43">
        <f>SUMIF(Table11[LSOA21], I7,Table11[Household count])</f>
        <v>734</v>
      </c>
      <c r="K7" s="43">
        <f>SUMIF(Table11[LSOA21], I7,Table11[Household with access count])</f>
        <v>212</v>
      </c>
      <c r="L7" s="44">
        <f t="shared" si="0"/>
        <v>28.882833787465938</v>
      </c>
    </row>
    <row r="8" spans="1:12" x14ac:dyDescent="0.35">
      <c r="A8" s="41" t="s">
        <v>434</v>
      </c>
      <c r="B8" s="41" t="s">
        <v>121</v>
      </c>
      <c r="C8" s="41" t="s">
        <v>428</v>
      </c>
      <c r="D8" s="41">
        <v>149</v>
      </c>
      <c r="E8" s="41">
        <v>0</v>
      </c>
      <c r="F8" s="41">
        <v>0</v>
      </c>
      <c r="G8" s="41" t="s">
        <v>426</v>
      </c>
      <c r="I8" s="42" t="s">
        <v>154</v>
      </c>
      <c r="J8" s="43">
        <f>SUMIF(Table11[LSOA21], I8,Table11[Household count])</f>
        <v>918</v>
      </c>
      <c r="K8" s="43">
        <f>SUMIF(Table11[LSOA21], I8,Table11[Household with access count])</f>
        <v>18</v>
      </c>
      <c r="L8" s="44">
        <f t="shared" si="0"/>
        <v>1.9607843137254901</v>
      </c>
    </row>
    <row r="9" spans="1:12" x14ac:dyDescent="0.35">
      <c r="A9" s="41" t="s">
        <v>435</v>
      </c>
      <c r="B9" s="41" t="s">
        <v>121</v>
      </c>
      <c r="C9" s="41" t="s">
        <v>428</v>
      </c>
      <c r="D9" s="41">
        <v>176</v>
      </c>
      <c r="E9" s="41">
        <v>0</v>
      </c>
      <c r="F9" s="41">
        <v>0</v>
      </c>
      <c r="G9" s="41" t="s">
        <v>426</v>
      </c>
      <c r="I9" s="42" t="s">
        <v>231</v>
      </c>
      <c r="J9" s="43">
        <f>SUMIF(Table11[LSOA21], I9,Table11[Household count])</f>
        <v>793</v>
      </c>
      <c r="K9" s="43">
        <f>SUMIF(Table11[LSOA21], I9,Table11[Household with access count])</f>
        <v>98</v>
      </c>
      <c r="L9" s="44">
        <f t="shared" si="0"/>
        <v>12.35813366960908</v>
      </c>
    </row>
    <row r="10" spans="1:12" x14ac:dyDescent="0.35">
      <c r="A10" s="41" t="s">
        <v>436</v>
      </c>
      <c r="B10" s="41" t="s">
        <v>121</v>
      </c>
      <c r="C10" s="41" t="s">
        <v>428</v>
      </c>
      <c r="D10" s="41">
        <v>155</v>
      </c>
      <c r="E10" s="41">
        <v>0</v>
      </c>
      <c r="F10" s="41">
        <v>0</v>
      </c>
      <c r="G10" s="41" t="s">
        <v>426</v>
      </c>
      <c r="I10" s="42" t="s">
        <v>184</v>
      </c>
      <c r="J10" s="43">
        <f>SUMIF(Table11[LSOA21], I10,Table11[Household count])</f>
        <v>766</v>
      </c>
      <c r="K10" s="43">
        <f>SUMIF(Table11[LSOA21], I10,Table11[Household with access count])</f>
        <v>44</v>
      </c>
      <c r="L10" s="44">
        <f t="shared" si="0"/>
        <v>5.7441253263707575</v>
      </c>
    </row>
    <row r="11" spans="1:12" x14ac:dyDescent="0.35">
      <c r="A11" s="41" t="s">
        <v>437</v>
      </c>
      <c r="B11" s="41" t="s">
        <v>121</v>
      </c>
      <c r="C11" s="41" t="s">
        <v>428</v>
      </c>
      <c r="D11" s="41">
        <v>133</v>
      </c>
      <c r="E11" s="41">
        <v>0</v>
      </c>
      <c r="F11" s="41">
        <v>0</v>
      </c>
      <c r="G11" s="41" t="s">
        <v>426</v>
      </c>
      <c r="I11" s="42" t="s">
        <v>82</v>
      </c>
      <c r="J11" s="43">
        <f>SUMIF(Table11[LSOA21], I11,Table11[Household count])</f>
        <v>1089</v>
      </c>
      <c r="K11" s="43">
        <f>SUMIF(Table11[LSOA21], I11,Table11[Household with access count])</f>
        <v>0</v>
      </c>
      <c r="L11" s="44">
        <f t="shared" si="0"/>
        <v>0</v>
      </c>
    </row>
    <row r="12" spans="1:12" x14ac:dyDescent="0.35">
      <c r="A12" s="41" t="s">
        <v>438</v>
      </c>
      <c r="B12" s="41" t="s">
        <v>121</v>
      </c>
      <c r="C12" s="41" t="s">
        <v>428</v>
      </c>
      <c r="D12" s="41">
        <v>218</v>
      </c>
      <c r="E12" s="41">
        <v>1</v>
      </c>
      <c r="F12" s="41">
        <v>0.46</v>
      </c>
      <c r="G12" s="41" t="s">
        <v>426</v>
      </c>
      <c r="I12" s="42" t="s">
        <v>68</v>
      </c>
      <c r="J12" s="43">
        <f>SUMIF(Table11[LSOA21], I12,Table11[Household count])</f>
        <v>647</v>
      </c>
      <c r="K12" s="43">
        <f>SUMIF(Table11[LSOA21], I12,Table11[Household with access count])</f>
        <v>0</v>
      </c>
      <c r="L12" s="44">
        <f t="shared" si="0"/>
        <v>0</v>
      </c>
    </row>
    <row r="13" spans="1:12" x14ac:dyDescent="0.35">
      <c r="A13" s="41" t="s">
        <v>439</v>
      </c>
      <c r="B13" s="41" t="s">
        <v>121</v>
      </c>
      <c r="C13" s="41" t="s">
        <v>428</v>
      </c>
      <c r="D13" s="41">
        <v>77</v>
      </c>
      <c r="E13" s="41">
        <v>0</v>
      </c>
      <c r="F13" s="41">
        <v>0</v>
      </c>
      <c r="G13" s="41" t="s">
        <v>426</v>
      </c>
      <c r="I13" s="42" t="s">
        <v>251</v>
      </c>
      <c r="J13" s="43">
        <f>SUMIF(Table11[LSOA21], I13,Table11[Household count])</f>
        <v>596</v>
      </c>
      <c r="K13" s="43">
        <f>SUMIF(Table11[LSOA21], I13,Table11[Household with access count])</f>
        <v>90</v>
      </c>
      <c r="L13" s="44">
        <f t="shared" si="0"/>
        <v>15.100671140939598</v>
      </c>
    </row>
    <row r="14" spans="1:12" x14ac:dyDescent="0.35">
      <c r="A14" s="41" t="s">
        <v>440</v>
      </c>
      <c r="B14" s="41" t="s">
        <v>365</v>
      </c>
      <c r="C14" s="41" t="s">
        <v>428</v>
      </c>
      <c r="D14" s="41">
        <v>127</v>
      </c>
      <c r="E14" s="41">
        <v>90</v>
      </c>
      <c r="F14" s="41">
        <v>70.87</v>
      </c>
      <c r="G14" s="41" t="s">
        <v>426</v>
      </c>
      <c r="I14" s="42" t="s">
        <v>84</v>
      </c>
      <c r="J14" s="43">
        <f>SUMIF(Table11[LSOA21], I14,Table11[Household count])</f>
        <v>646</v>
      </c>
      <c r="K14" s="43">
        <f>SUMIF(Table11[LSOA21], I14,Table11[Household with access count])</f>
        <v>0</v>
      </c>
      <c r="L14" s="44">
        <f t="shared" si="0"/>
        <v>0</v>
      </c>
    </row>
    <row r="15" spans="1:12" x14ac:dyDescent="0.35">
      <c r="A15" s="41" t="s">
        <v>441</v>
      </c>
      <c r="B15" s="41" t="s">
        <v>365</v>
      </c>
      <c r="C15" s="41" t="s">
        <v>428</v>
      </c>
      <c r="D15" s="41">
        <v>124</v>
      </c>
      <c r="E15" s="41">
        <v>96</v>
      </c>
      <c r="F15" s="41">
        <v>77.42</v>
      </c>
      <c r="G15" s="41" t="s">
        <v>426</v>
      </c>
      <c r="I15" s="42" t="s">
        <v>259</v>
      </c>
      <c r="J15" s="43">
        <f>SUMIF(Table11[LSOA21], I15,Table11[Household count])</f>
        <v>709</v>
      </c>
      <c r="K15" s="43">
        <f>SUMIF(Table11[LSOA21], I15,Table11[Household with access count])</f>
        <v>118</v>
      </c>
      <c r="L15" s="44">
        <f t="shared" si="0"/>
        <v>16.643159379407617</v>
      </c>
    </row>
    <row r="16" spans="1:12" x14ac:dyDescent="0.35">
      <c r="A16" s="41" t="s">
        <v>442</v>
      </c>
      <c r="B16" s="41" t="s">
        <v>365</v>
      </c>
      <c r="C16" s="41" t="s">
        <v>428</v>
      </c>
      <c r="D16" s="41">
        <v>132</v>
      </c>
      <c r="E16" s="41">
        <v>132</v>
      </c>
      <c r="F16" s="41">
        <v>100</v>
      </c>
      <c r="G16" s="41" t="s">
        <v>426</v>
      </c>
      <c r="I16" s="42" t="s">
        <v>204</v>
      </c>
      <c r="J16" s="43">
        <f>SUMIF(Table11[LSOA21], I16,Table11[Household count])</f>
        <v>621</v>
      </c>
      <c r="K16" s="43">
        <f>SUMIF(Table11[LSOA21], I16,Table11[Household with access count])</f>
        <v>48</v>
      </c>
      <c r="L16" s="44">
        <f t="shared" si="0"/>
        <v>7.7294685990338161</v>
      </c>
    </row>
    <row r="17" spans="1:12" x14ac:dyDescent="0.35">
      <c r="A17" s="41" t="s">
        <v>443</v>
      </c>
      <c r="B17" s="41" t="s">
        <v>365</v>
      </c>
      <c r="C17" s="41" t="s">
        <v>428</v>
      </c>
      <c r="D17" s="41">
        <v>147</v>
      </c>
      <c r="E17" s="41">
        <v>15</v>
      </c>
      <c r="F17" s="41">
        <v>10.199999999999999</v>
      </c>
      <c r="G17" s="41" t="s">
        <v>426</v>
      </c>
      <c r="I17" s="42" t="s">
        <v>285</v>
      </c>
      <c r="J17" s="43">
        <f>SUMIF(Table11[LSOA21], I17,Table11[Household count])</f>
        <v>746</v>
      </c>
      <c r="K17" s="43">
        <f>SUMIF(Table11[LSOA21], I17,Table11[Household with access count])</f>
        <v>168</v>
      </c>
      <c r="L17" s="44">
        <f t="shared" si="0"/>
        <v>22.520107238605899</v>
      </c>
    </row>
    <row r="18" spans="1:12" x14ac:dyDescent="0.35">
      <c r="A18" s="41" t="s">
        <v>444</v>
      </c>
      <c r="B18" s="41" t="s">
        <v>365</v>
      </c>
      <c r="C18" s="41" t="s">
        <v>428</v>
      </c>
      <c r="D18" s="41">
        <v>127</v>
      </c>
      <c r="E18" s="41">
        <v>0</v>
      </c>
      <c r="F18" s="41">
        <v>0</v>
      </c>
      <c r="G18" s="41" t="s">
        <v>426</v>
      </c>
      <c r="I18" s="42" t="s">
        <v>239</v>
      </c>
      <c r="J18" s="43">
        <f>SUMIF(Table11[LSOA21], I18,Table11[Household count])</f>
        <v>510</v>
      </c>
      <c r="K18" s="43">
        <f>SUMIF(Table11[LSOA21], I18,Table11[Household with access count])</f>
        <v>65</v>
      </c>
      <c r="L18" s="44">
        <f t="shared" si="0"/>
        <v>12.745098039215685</v>
      </c>
    </row>
    <row r="19" spans="1:12" x14ac:dyDescent="0.35">
      <c r="A19" s="41" t="s">
        <v>445</v>
      </c>
      <c r="B19" s="41" t="s">
        <v>123</v>
      </c>
      <c r="C19" s="41" t="s">
        <v>428</v>
      </c>
      <c r="D19" s="41">
        <v>112</v>
      </c>
      <c r="E19" s="41">
        <v>0</v>
      </c>
      <c r="F19" s="41">
        <v>0</v>
      </c>
      <c r="G19" s="41" t="s">
        <v>426</v>
      </c>
      <c r="I19" s="42" t="s">
        <v>373</v>
      </c>
      <c r="J19" s="43">
        <f>SUMIF(Table11[LSOA21], I19,Table11[Household count])</f>
        <v>619</v>
      </c>
      <c r="K19" s="43">
        <f>SUMIF(Table11[LSOA21], I19,Table11[Household with access count])</f>
        <v>341</v>
      </c>
      <c r="L19" s="44">
        <f t="shared" si="0"/>
        <v>55.088852988691443</v>
      </c>
    </row>
    <row r="20" spans="1:12" x14ac:dyDescent="0.35">
      <c r="A20" s="41" t="s">
        <v>446</v>
      </c>
      <c r="B20" s="41" t="s">
        <v>123</v>
      </c>
      <c r="C20" s="41" t="s">
        <v>428</v>
      </c>
      <c r="D20" s="41">
        <v>134</v>
      </c>
      <c r="E20" s="41">
        <v>0</v>
      </c>
      <c r="F20" s="41">
        <v>0</v>
      </c>
      <c r="G20" s="41" t="s">
        <v>426</v>
      </c>
      <c r="I20" s="42" t="s">
        <v>375</v>
      </c>
      <c r="J20" s="43">
        <f>SUMIF(Table11[LSOA21], I20,Table11[Household count])</f>
        <v>710</v>
      </c>
      <c r="K20" s="43">
        <f>SUMIF(Table11[LSOA21], I20,Table11[Household with access count])</f>
        <v>394</v>
      </c>
      <c r="L20" s="44">
        <f t="shared" si="0"/>
        <v>55.492957746478879</v>
      </c>
    </row>
    <row r="21" spans="1:12" x14ac:dyDescent="0.35">
      <c r="A21" s="41" t="s">
        <v>447</v>
      </c>
      <c r="B21" s="41" t="s">
        <v>123</v>
      </c>
      <c r="C21" s="41" t="s">
        <v>428</v>
      </c>
      <c r="D21" s="41">
        <v>121</v>
      </c>
      <c r="E21" s="41">
        <v>0</v>
      </c>
      <c r="F21" s="41">
        <v>0</v>
      </c>
      <c r="G21" s="41" t="s">
        <v>426</v>
      </c>
      <c r="I21" s="42" t="s">
        <v>289</v>
      </c>
      <c r="J21" s="43">
        <f>SUMIF(Table11[LSOA21], I21,Table11[Household count])</f>
        <v>722</v>
      </c>
      <c r="K21" s="43">
        <f>SUMIF(Table11[LSOA21], I21,Table11[Household with access count])</f>
        <v>173</v>
      </c>
      <c r="L21" s="44">
        <f t="shared" si="0"/>
        <v>23.961218836565095</v>
      </c>
    </row>
    <row r="22" spans="1:12" x14ac:dyDescent="0.35">
      <c r="A22" s="41" t="s">
        <v>448</v>
      </c>
      <c r="B22" s="41" t="s">
        <v>123</v>
      </c>
      <c r="C22" s="41" t="s">
        <v>428</v>
      </c>
      <c r="D22" s="41">
        <v>156</v>
      </c>
      <c r="E22" s="41">
        <v>0</v>
      </c>
      <c r="F22" s="41">
        <v>0</v>
      </c>
      <c r="G22" s="41" t="s">
        <v>426</v>
      </c>
      <c r="I22" s="42" t="s">
        <v>179</v>
      </c>
      <c r="J22" s="43">
        <f>SUMIF(Table11[LSOA21], I22,Table11[Household count])</f>
        <v>756</v>
      </c>
      <c r="K22" s="43">
        <f>SUMIF(Table11[LSOA21], I22,Table11[Household with access count])</f>
        <v>40</v>
      </c>
      <c r="L22" s="44">
        <f t="shared" si="0"/>
        <v>5.2910052910052912</v>
      </c>
    </row>
    <row r="23" spans="1:12" x14ac:dyDescent="0.35">
      <c r="A23" s="41" t="s">
        <v>449</v>
      </c>
      <c r="B23" s="41" t="s">
        <v>123</v>
      </c>
      <c r="C23" s="41" t="s">
        <v>428</v>
      </c>
      <c r="D23" s="41">
        <v>126</v>
      </c>
      <c r="E23" s="41">
        <v>0</v>
      </c>
      <c r="F23" s="41">
        <v>0</v>
      </c>
      <c r="G23" s="41" t="s">
        <v>426</v>
      </c>
      <c r="I23" s="42" t="s">
        <v>321</v>
      </c>
      <c r="J23" s="43">
        <f>SUMIF(Table11[LSOA21], I23,Table11[Household count])</f>
        <v>839</v>
      </c>
      <c r="K23" s="43">
        <f>SUMIF(Table11[LSOA21], I23,Table11[Household with access count])</f>
        <v>278</v>
      </c>
      <c r="L23" s="44">
        <f t="shared" si="0"/>
        <v>33.134684147794999</v>
      </c>
    </row>
    <row r="24" spans="1:12" x14ac:dyDescent="0.35">
      <c r="A24" s="41" t="s">
        <v>450</v>
      </c>
      <c r="B24" s="41" t="s">
        <v>123</v>
      </c>
      <c r="C24" s="41" t="s">
        <v>428</v>
      </c>
      <c r="D24" s="41">
        <v>130</v>
      </c>
      <c r="E24" s="41">
        <v>1</v>
      </c>
      <c r="F24" s="41">
        <v>0.77</v>
      </c>
      <c r="G24" s="41" t="s">
        <v>426</v>
      </c>
      <c r="I24" s="42" t="s">
        <v>401</v>
      </c>
      <c r="J24" s="43">
        <f>SUMIF(Table11[LSOA21], I24,Table11[Household count])</f>
        <v>805</v>
      </c>
      <c r="K24" s="43">
        <f>SUMIF(Table11[LSOA21], I24,Table11[Household with access count])</f>
        <v>652</v>
      </c>
      <c r="L24" s="44">
        <f t="shared" si="0"/>
        <v>80.993788819875775</v>
      </c>
    </row>
    <row r="25" spans="1:12" x14ac:dyDescent="0.35">
      <c r="A25" s="41" t="s">
        <v>451</v>
      </c>
      <c r="B25" s="41" t="s">
        <v>151</v>
      </c>
      <c r="C25" s="41" t="s">
        <v>452</v>
      </c>
      <c r="D25" s="41">
        <v>137</v>
      </c>
      <c r="E25" s="41">
        <v>0</v>
      </c>
      <c r="F25" s="41">
        <v>0</v>
      </c>
      <c r="G25" s="41" t="s">
        <v>426</v>
      </c>
      <c r="I25" s="42" t="s">
        <v>319</v>
      </c>
      <c r="J25" s="43">
        <f>SUMIF(Table11[LSOA21], I25,Table11[Household count])</f>
        <v>987</v>
      </c>
      <c r="K25" s="43">
        <f>SUMIF(Table11[LSOA21], I25,Table11[Household with access count])</f>
        <v>327</v>
      </c>
      <c r="L25" s="44">
        <f t="shared" si="0"/>
        <v>33.130699088145896</v>
      </c>
    </row>
    <row r="26" spans="1:12" x14ac:dyDescent="0.35">
      <c r="A26" s="41" t="s">
        <v>453</v>
      </c>
      <c r="B26" s="41" t="s">
        <v>151</v>
      </c>
      <c r="C26" s="41" t="s">
        <v>452</v>
      </c>
      <c r="D26" s="41">
        <v>133</v>
      </c>
      <c r="E26" s="41">
        <v>0</v>
      </c>
      <c r="F26" s="41">
        <v>0</v>
      </c>
      <c r="G26" s="41" t="s">
        <v>426</v>
      </c>
      <c r="I26" s="42" t="s">
        <v>397</v>
      </c>
      <c r="J26" s="43">
        <f>SUMIF(Table11[LSOA21], I26,Table11[Household count])</f>
        <v>1119</v>
      </c>
      <c r="K26" s="43">
        <f>SUMIF(Table11[LSOA21], I26,Table11[Household with access count])</f>
        <v>793</v>
      </c>
      <c r="L26" s="44">
        <f t="shared" si="0"/>
        <v>70.866845397676485</v>
      </c>
    </row>
    <row r="27" spans="1:12" x14ac:dyDescent="0.35">
      <c r="A27" s="41" t="s">
        <v>454</v>
      </c>
      <c r="B27" s="41" t="s">
        <v>151</v>
      </c>
      <c r="C27" s="41" t="s">
        <v>452</v>
      </c>
      <c r="D27" s="41">
        <v>135</v>
      </c>
      <c r="E27" s="41">
        <v>13</v>
      </c>
      <c r="F27" s="41">
        <v>9.6300000000000008</v>
      </c>
      <c r="G27" s="41" t="s">
        <v>426</v>
      </c>
      <c r="I27" s="42" t="s">
        <v>197</v>
      </c>
      <c r="J27" s="43">
        <f>SUMIF(Table11[LSOA21], I27,Table11[Household count])</f>
        <v>1141</v>
      </c>
      <c r="K27" s="43">
        <f>SUMIF(Table11[LSOA21], I27,Table11[Household with access count])</f>
        <v>81</v>
      </c>
      <c r="L27" s="44">
        <f t="shared" si="0"/>
        <v>7.0990359333917619</v>
      </c>
    </row>
    <row r="28" spans="1:12" x14ac:dyDescent="0.35">
      <c r="A28" s="41" t="s">
        <v>455</v>
      </c>
      <c r="B28" s="41" t="s">
        <v>151</v>
      </c>
      <c r="C28" s="41" t="s">
        <v>452</v>
      </c>
      <c r="D28" s="41">
        <v>143</v>
      </c>
      <c r="E28" s="41">
        <v>0</v>
      </c>
      <c r="F28" s="41">
        <v>0</v>
      </c>
      <c r="G28" s="41" t="s">
        <v>426</v>
      </c>
      <c r="I28" s="42" t="s">
        <v>191</v>
      </c>
      <c r="J28" s="43">
        <f>SUMIF(Table11[LSOA21], I28,Table11[Household count])</f>
        <v>937</v>
      </c>
      <c r="K28" s="43">
        <f>SUMIF(Table11[LSOA21], I28,Table11[Household with access count])</f>
        <v>61</v>
      </c>
      <c r="L28" s="44">
        <f t="shared" si="0"/>
        <v>6.5101387406616862</v>
      </c>
    </row>
    <row r="29" spans="1:12" x14ac:dyDescent="0.35">
      <c r="A29" s="41" t="s">
        <v>456</v>
      </c>
      <c r="B29" s="41" t="s">
        <v>151</v>
      </c>
      <c r="C29" s="41" t="s">
        <v>452</v>
      </c>
      <c r="D29" s="41">
        <v>137</v>
      </c>
      <c r="E29" s="41">
        <v>0</v>
      </c>
      <c r="F29" s="41">
        <v>0</v>
      </c>
      <c r="G29" s="41" t="s">
        <v>426</v>
      </c>
      <c r="I29" s="42" t="s">
        <v>71</v>
      </c>
      <c r="J29" s="43">
        <f>SUMIF(Table11[LSOA21], I29,Table11[Household count])</f>
        <v>873</v>
      </c>
      <c r="K29" s="43">
        <f>SUMIF(Table11[LSOA21], I29,Table11[Household with access count])</f>
        <v>0</v>
      </c>
      <c r="L29" s="44">
        <f t="shared" si="0"/>
        <v>0</v>
      </c>
    </row>
    <row r="30" spans="1:12" x14ac:dyDescent="0.35">
      <c r="A30" s="41" t="s">
        <v>457</v>
      </c>
      <c r="B30" s="41" t="s">
        <v>391</v>
      </c>
      <c r="C30" s="41" t="s">
        <v>452</v>
      </c>
      <c r="D30" s="41">
        <v>184</v>
      </c>
      <c r="E30" s="41">
        <v>107</v>
      </c>
      <c r="F30" s="41">
        <v>58.15</v>
      </c>
      <c r="G30" s="41" t="s">
        <v>426</v>
      </c>
      <c r="I30" s="42" t="s">
        <v>223</v>
      </c>
      <c r="J30" s="43">
        <f>SUMIF(Table11[LSOA21], I30,Table11[Household count])</f>
        <v>738</v>
      </c>
      <c r="K30" s="43">
        <f>SUMIF(Table11[LSOA21], I30,Table11[Household with access count])</f>
        <v>88</v>
      </c>
      <c r="L30" s="44">
        <f t="shared" si="0"/>
        <v>11.924119241192411</v>
      </c>
    </row>
    <row r="31" spans="1:12" x14ac:dyDescent="0.35">
      <c r="A31" s="41" t="s">
        <v>458</v>
      </c>
      <c r="B31" s="41" t="s">
        <v>391</v>
      </c>
      <c r="C31" s="41" t="s">
        <v>452</v>
      </c>
      <c r="D31" s="41">
        <v>132</v>
      </c>
      <c r="E31" s="41">
        <v>3</v>
      </c>
      <c r="F31" s="41">
        <v>2.27</v>
      </c>
      <c r="G31" s="41" t="s">
        <v>426</v>
      </c>
      <c r="I31" s="42" t="s">
        <v>245</v>
      </c>
      <c r="J31" s="43">
        <f>SUMIF(Table11[LSOA21], I31,Table11[Household count])</f>
        <v>1026</v>
      </c>
      <c r="K31" s="43">
        <f>SUMIF(Table11[LSOA21], I31,Table11[Household with access count])</f>
        <v>145</v>
      </c>
      <c r="L31" s="44">
        <f t="shared" si="0"/>
        <v>14.132553606237815</v>
      </c>
    </row>
    <row r="32" spans="1:12" x14ac:dyDescent="0.35">
      <c r="A32" s="41" t="s">
        <v>459</v>
      </c>
      <c r="B32" s="41" t="s">
        <v>391</v>
      </c>
      <c r="C32" s="41" t="s">
        <v>452</v>
      </c>
      <c r="D32" s="41">
        <v>121</v>
      </c>
      <c r="E32" s="41">
        <v>59</v>
      </c>
      <c r="F32" s="41">
        <v>48.76</v>
      </c>
      <c r="G32" s="41" t="s">
        <v>426</v>
      </c>
      <c r="I32" s="42" t="s">
        <v>355</v>
      </c>
      <c r="J32" s="43">
        <f>SUMIF(Table11[LSOA21], I32,Table11[Household count])</f>
        <v>724</v>
      </c>
      <c r="K32" s="43">
        <f>SUMIF(Table11[LSOA21], I32,Table11[Household with access count])</f>
        <v>318</v>
      </c>
      <c r="L32" s="44">
        <f t="shared" si="0"/>
        <v>43.922651933701658</v>
      </c>
    </row>
    <row r="33" spans="1:12" x14ac:dyDescent="0.35">
      <c r="A33" s="41" t="s">
        <v>460</v>
      </c>
      <c r="B33" s="41" t="s">
        <v>391</v>
      </c>
      <c r="C33" s="41" t="s">
        <v>452</v>
      </c>
      <c r="D33" s="41">
        <v>141</v>
      </c>
      <c r="E33" s="41">
        <v>123</v>
      </c>
      <c r="F33" s="41">
        <v>87.23</v>
      </c>
      <c r="G33" s="41" t="s">
        <v>426</v>
      </c>
      <c r="I33" s="42" t="s">
        <v>199</v>
      </c>
      <c r="J33" s="43">
        <f>SUMIF(Table11[LSOA21], I33,Table11[Household count])</f>
        <v>922</v>
      </c>
      <c r="K33" s="43">
        <f>SUMIF(Table11[LSOA21], I33,Table11[Household with access count])</f>
        <v>70</v>
      </c>
      <c r="L33" s="44">
        <f t="shared" si="0"/>
        <v>7.5921908893709329</v>
      </c>
    </row>
    <row r="34" spans="1:12" x14ac:dyDescent="0.35">
      <c r="A34" s="41" t="s">
        <v>461</v>
      </c>
      <c r="B34" s="41" t="s">
        <v>391</v>
      </c>
      <c r="C34" s="41" t="s">
        <v>452</v>
      </c>
      <c r="D34" s="41">
        <v>123</v>
      </c>
      <c r="E34" s="41">
        <v>109</v>
      </c>
      <c r="F34" s="41">
        <v>88.62</v>
      </c>
      <c r="G34" s="41" t="s">
        <v>426</v>
      </c>
      <c r="I34" s="42" t="s">
        <v>165</v>
      </c>
      <c r="J34" s="43">
        <f>SUMIF(Table11[LSOA21], I34,Table11[Household count])</f>
        <v>640</v>
      </c>
      <c r="K34" s="43">
        <f>SUMIF(Table11[LSOA21], I34,Table11[Household with access count])</f>
        <v>17</v>
      </c>
      <c r="L34" s="44">
        <f t="shared" si="0"/>
        <v>2.65625</v>
      </c>
    </row>
    <row r="35" spans="1:12" x14ac:dyDescent="0.35">
      <c r="A35" s="41" t="s">
        <v>462</v>
      </c>
      <c r="B35" s="41" t="s">
        <v>391</v>
      </c>
      <c r="C35" s="41" t="s">
        <v>452</v>
      </c>
      <c r="D35" s="41">
        <v>134</v>
      </c>
      <c r="E35" s="41">
        <v>134</v>
      </c>
      <c r="F35" s="41">
        <v>100</v>
      </c>
      <c r="G35" s="41" t="s">
        <v>426</v>
      </c>
      <c r="I35" s="42" t="s">
        <v>323</v>
      </c>
      <c r="J35" s="43">
        <f>SUMIF(Table11[LSOA21], I35,Table11[Household count])</f>
        <v>810</v>
      </c>
      <c r="K35" s="43">
        <f>SUMIF(Table11[LSOA21], I35,Table11[Household with access count])</f>
        <v>270</v>
      </c>
      <c r="L35" s="44">
        <f t="shared" si="0"/>
        <v>33.333333333333329</v>
      </c>
    </row>
    <row r="36" spans="1:12" x14ac:dyDescent="0.35">
      <c r="A36" s="41" t="s">
        <v>463</v>
      </c>
      <c r="B36" s="41" t="s">
        <v>357</v>
      </c>
      <c r="C36" s="41" t="s">
        <v>452</v>
      </c>
      <c r="D36" s="41">
        <v>132</v>
      </c>
      <c r="E36" s="41">
        <v>105</v>
      </c>
      <c r="F36" s="41">
        <v>79.55</v>
      </c>
      <c r="G36" s="41" t="s">
        <v>426</v>
      </c>
      <c r="I36" s="42" t="s">
        <v>325</v>
      </c>
      <c r="J36" s="43">
        <f>SUMIF(Table11[LSOA21], I36,Table11[Household count])</f>
        <v>758</v>
      </c>
      <c r="K36" s="43">
        <f>SUMIF(Table11[LSOA21], I36,Table11[Household with access count])</f>
        <v>259</v>
      </c>
      <c r="L36" s="44">
        <f t="shared" si="0"/>
        <v>34.168865435356196</v>
      </c>
    </row>
    <row r="37" spans="1:12" x14ac:dyDescent="0.35">
      <c r="A37" s="41" t="s">
        <v>464</v>
      </c>
      <c r="B37" s="41" t="s">
        <v>357</v>
      </c>
      <c r="C37" s="41" t="s">
        <v>452</v>
      </c>
      <c r="D37" s="41">
        <v>135</v>
      </c>
      <c r="E37" s="41">
        <v>0</v>
      </c>
      <c r="F37" s="41">
        <v>0</v>
      </c>
      <c r="G37" s="41" t="s">
        <v>426</v>
      </c>
      <c r="I37" s="42" t="s">
        <v>221</v>
      </c>
      <c r="J37" s="43">
        <f>SUMIF(Table11[LSOA21], I37,Table11[Household count])</f>
        <v>644</v>
      </c>
      <c r="K37" s="43">
        <f>SUMIF(Table11[LSOA21], I37,Table11[Household with access count])</f>
        <v>76</v>
      </c>
      <c r="L37" s="44">
        <f t="shared" si="0"/>
        <v>11.801242236024844</v>
      </c>
    </row>
    <row r="38" spans="1:12" x14ac:dyDescent="0.35">
      <c r="A38" s="41" t="s">
        <v>465</v>
      </c>
      <c r="B38" s="41" t="s">
        <v>357</v>
      </c>
      <c r="C38" s="41" t="s">
        <v>452</v>
      </c>
      <c r="D38" s="41">
        <v>235</v>
      </c>
      <c r="E38" s="41">
        <v>162</v>
      </c>
      <c r="F38" s="41">
        <v>68.94</v>
      </c>
      <c r="G38" s="41" t="s">
        <v>426</v>
      </c>
      <c r="I38" s="42" t="s">
        <v>158</v>
      </c>
      <c r="J38" s="43">
        <f>SUMIF(Table11[LSOA21], I38,Table11[Household count])</f>
        <v>689</v>
      </c>
      <c r="K38" s="43">
        <f>SUMIF(Table11[LSOA21], I38,Table11[Household with access count])</f>
        <v>16</v>
      </c>
      <c r="L38" s="44">
        <f t="shared" si="0"/>
        <v>2.3222060957910013</v>
      </c>
    </row>
    <row r="39" spans="1:12" x14ac:dyDescent="0.35">
      <c r="A39" s="41" t="s">
        <v>466</v>
      </c>
      <c r="B39" s="41" t="s">
        <v>357</v>
      </c>
      <c r="C39" s="41" t="s">
        <v>452</v>
      </c>
      <c r="D39" s="41">
        <v>124</v>
      </c>
      <c r="E39" s="41">
        <v>0</v>
      </c>
      <c r="F39" s="41">
        <v>0</v>
      </c>
      <c r="G39" s="41" t="s">
        <v>426</v>
      </c>
      <c r="I39" s="42" t="s">
        <v>267</v>
      </c>
      <c r="J39" s="43">
        <f>SUMIF(Table11[LSOA21], I39,Table11[Household count])</f>
        <v>695</v>
      </c>
      <c r="K39" s="43">
        <f>SUMIF(Table11[LSOA21], I39,Table11[Household with access count])</f>
        <v>124</v>
      </c>
      <c r="L39" s="44">
        <f t="shared" si="0"/>
        <v>17.841726618705035</v>
      </c>
    </row>
    <row r="40" spans="1:12" x14ac:dyDescent="0.35">
      <c r="A40" s="41" t="s">
        <v>467</v>
      </c>
      <c r="B40" s="41" t="s">
        <v>357</v>
      </c>
      <c r="C40" s="41" t="s">
        <v>452</v>
      </c>
      <c r="D40" s="41">
        <v>126</v>
      </c>
      <c r="E40" s="41">
        <v>66</v>
      </c>
      <c r="F40" s="41">
        <v>52.38</v>
      </c>
      <c r="G40" s="41" t="s">
        <v>426</v>
      </c>
      <c r="I40" s="42" t="s">
        <v>237</v>
      </c>
      <c r="J40" s="43">
        <f>SUMIF(Table11[LSOA21], I40,Table11[Household count])</f>
        <v>758</v>
      </c>
      <c r="K40" s="43">
        <f>SUMIF(Table11[LSOA21], I40,Table11[Household with access count])</f>
        <v>95</v>
      </c>
      <c r="L40" s="44">
        <f t="shared" si="0"/>
        <v>12.532981530343006</v>
      </c>
    </row>
    <row r="41" spans="1:12" x14ac:dyDescent="0.35">
      <c r="A41" s="41" t="s">
        <v>468</v>
      </c>
      <c r="B41" s="41" t="s">
        <v>389</v>
      </c>
      <c r="C41" s="41" t="s">
        <v>452</v>
      </c>
      <c r="D41" s="41">
        <v>138</v>
      </c>
      <c r="E41" s="41">
        <v>27</v>
      </c>
      <c r="F41" s="41">
        <v>19.57</v>
      </c>
      <c r="G41" s="41" t="s">
        <v>426</v>
      </c>
      <c r="I41" s="42" t="s">
        <v>243</v>
      </c>
      <c r="J41" s="43">
        <f>SUMIF(Table11[LSOA21], I41,Table11[Household count])</f>
        <v>929</v>
      </c>
      <c r="K41" s="43">
        <f>SUMIF(Table11[LSOA21], I41,Table11[Household with access count])</f>
        <v>123</v>
      </c>
      <c r="L41" s="44">
        <f t="shared" si="0"/>
        <v>13.240043057050594</v>
      </c>
    </row>
    <row r="42" spans="1:12" x14ac:dyDescent="0.35">
      <c r="A42" s="41" t="s">
        <v>469</v>
      </c>
      <c r="B42" s="41" t="s">
        <v>389</v>
      </c>
      <c r="C42" s="41" t="s">
        <v>452</v>
      </c>
      <c r="D42" s="41">
        <v>153</v>
      </c>
      <c r="E42" s="41">
        <v>73</v>
      </c>
      <c r="F42" s="41">
        <v>47.71</v>
      </c>
      <c r="G42" s="41" t="s">
        <v>426</v>
      </c>
      <c r="I42" s="42" t="s">
        <v>263</v>
      </c>
      <c r="J42" s="43">
        <f>SUMIF(Table11[LSOA21], I42,Table11[Household count])</f>
        <v>690</v>
      </c>
      <c r="K42" s="43">
        <f>SUMIF(Table11[LSOA21], I42,Table11[Household with access count])</f>
        <v>117</v>
      </c>
      <c r="L42" s="44">
        <f t="shared" si="0"/>
        <v>16.956521739130434</v>
      </c>
    </row>
    <row r="43" spans="1:12" x14ac:dyDescent="0.35">
      <c r="A43" s="41" t="s">
        <v>470</v>
      </c>
      <c r="B43" s="41" t="s">
        <v>389</v>
      </c>
      <c r="C43" s="41" t="s">
        <v>452</v>
      </c>
      <c r="D43" s="41">
        <v>131</v>
      </c>
      <c r="E43" s="41">
        <v>122</v>
      </c>
      <c r="F43" s="41">
        <v>93.13</v>
      </c>
      <c r="G43" s="41" t="s">
        <v>426</v>
      </c>
      <c r="I43" s="42" t="s">
        <v>156</v>
      </c>
      <c r="J43" s="43">
        <f>SUMIF(Table11[LSOA21], I43,Table11[Household count])</f>
        <v>742</v>
      </c>
      <c r="K43" s="43">
        <f>SUMIF(Table11[LSOA21], I43,Table11[Household with access count])</f>
        <v>15</v>
      </c>
      <c r="L43" s="44">
        <f t="shared" si="0"/>
        <v>2.0215633423180592</v>
      </c>
    </row>
    <row r="44" spans="1:12" x14ac:dyDescent="0.35">
      <c r="A44" s="41" t="s">
        <v>471</v>
      </c>
      <c r="B44" s="41" t="s">
        <v>389</v>
      </c>
      <c r="C44" s="41" t="s">
        <v>452</v>
      </c>
      <c r="D44" s="41">
        <v>114</v>
      </c>
      <c r="E44" s="41">
        <v>65</v>
      </c>
      <c r="F44" s="41">
        <v>57.02</v>
      </c>
      <c r="G44" s="41" t="s">
        <v>426</v>
      </c>
      <c r="I44" s="42" t="s">
        <v>74</v>
      </c>
      <c r="J44" s="43">
        <f>SUMIF(Table11[LSOA21], I44,Table11[Household count])</f>
        <v>664</v>
      </c>
      <c r="K44" s="43">
        <f>SUMIF(Table11[LSOA21], I44,Table11[Household with access count])</f>
        <v>0</v>
      </c>
      <c r="L44" s="44">
        <f t="shared" si="0"/>
        <v>0</v>
      </c>
    </row>
    <row r="45" spans="1:12" x14ac:dyDescent="0.35">
      <c r="A45" s="41" t="s">
        <v>472</v>
      </c>
      <c r="B45" s="41" t="s">
        <v>389</v>
      </c>
      <c r="C45" s="41" t="s">
        <v>452</v>
      </c>
      <c r="D45" s="41">
        <v>131</v>
      </c>
      <c r="E45" s="41">
        <v>128</v>
      </c>
      <c r="F45" s="41">
        <v>97.71</v>
      </c>
      <c r="G45" s="41" t="s">
        <v>426</v>
      </c>
      <c r="I45" s="42" t="s">
        <v>93</v>
      </c>
      <c r="J45" s="43">
        <f>SUMIF(Table11[LSOA21], I45,Table11[Household count])</f>
        <v>617</v>
      </c>
      <c r="K45" s="43">
        <f>SUMIF(Table11[LSOA21], I45,Table11[Household with access count])</f>
        <v>0</v>
      </c>
      <c r="L45" s="44">
        <f t="shared" si="0"/>
        <v>0</v>
      </c>
    </row>
    <row r="46" spans="1:12" x14ac:dyDescent="0.35">
      <c r="A46" s="41" t="s">
        <v>473</v>
      </c>
      <c r="B46" s="41" t="s">
        <v>138</v>
      </c>
      <c r="C46" s="41" t="s">
        <v>452</v>
      </c>
      <c r="D46" s="41">
        <v>128</v>
      </c>
      <c r="E46" s="41">
        <v>0</v>
      </c>
      <c r="F46" s="41">
        <v>0</v>
      </c>
      <c r="G46" s="41" t="s">
        <v>426</v>
      </c>
      <c r="I46" s="42" t="s">
        <v>116</v>
      </c>
      <c r="J46" s="43">
        <f>SUMIF(Table11[LSOA21], I46,Table11[Household count])</f>
        <v>631</v>
      </c>
      <c r="K46" s="43">
        <f>SUMIF(Table11[LSOA21], I46,Table11[Household with access count])</f>
        <v>0</v>
      </c>
      <c r="L46" s="44">
        <f t="shared" si="0"/>
        <v>0</v>
      </c>
    </row>
    <row r="47" spans="1:12" x14ac:dyDescent="0.35">
      <c r="A47" s="41" t="s">
        <v>474</v>
      </c>
      <c r="B47" s="41" t="s">
        <v>138</v>
      </c>
      <c r="C47" s="41" t="s">
        <v>452</v>
      </c>
      <c r="D47" s="41">
        <v>148</v>
      </c>
      <c r="E47" s="41">
        <v>0</v>
      </c>
      <c r="F47" s="41">
        <v>0</v>
      </c>
      <c r="G47" s="41" t="s">
        <v>426</v>
      </c>
      <c r="I47" s="42" t="s">
        <v>108</v>
      </c>
      <c r="J47" s="43">
        <f>SUMIF(Table11[LSOA21], I47,Table11[Household count])</f>
        <v>641</v>
      </c>
      <c r="K47" s="43">
        <f>SUMIF(Table11[LSOA21], I47,Table11[Household with access count])</f>
        <v>0</v>
      </c>
      <c r="L47" s="44">
        <f t="shared" si="0"/>
        <v>0</v>
      </c>
    </row>
    <row r="48" spans="1:12" x14ac:dyDescent="0.35">
      <c r="A48" s="41" t="s">
        <v>475</v>
      </c>
      <c r="B48" s="41" t="s">
        <v>138</v>
      </c>
      <c r="C48" s="41" t="s">
        <v>452</v>
      </c>
      <c r="D48" s="41">
        <v>152</v>
      </c>
      <c r="E48" s="41">
        <v>9</v>
      </c>
      <c r="F48" s="41">
        <v>5.92</v>
      </c>
      <c r="G48" s="41" t="s">
        <v>426</v>
      </c>
      <c r="I48" s="42" t="s">
        <v>145</v>
      </c>
      <c r="J48" s="43">
        <f>SUMIF(Table11[LSOA21], I48,Table11[Household count])</f>
        <v>692</v>
      </c>
      <c r="K48" s="43">
        <f>SUMIF(Table11[LSOA21], I48,Table11[Household with access count])</f>
        <v>12</v>
      </c>
      <c r="L48" s="44">
        <f t="shared" si="0"/>
        <v>1.7341040462427744</v>
      </c>
    </row>
    <row r="49" spans="1:12" x14ac:dyDescent="0.35">
      <c r="A49" s="41" t="s">
        <v>476</v>
      </c>
      <c r="B49" s="41" t="s">
        <v>138</v>
      </c>
      <c r="C49" s="41" t="s">
        <v>452</v>
      </c>
      <c r="D49" s="41">
        <v>134</v>
      </c>
      <c r="E49" s="41">
        <v>0</v>
      </c>
      <c r="F49" s="41">
        <v>0</v>
      </c>
      <c r="G49" s="41" t="s">
        <v>426</v>
      </c>
      <c r="I49" s="42" t="s">
        <v>297</v>
      </c>
      <c r="J49" s="43">
        <f>SUMIF(Table11[LSOA21], I49,Table11[Household count])</f>
        <v>1210</v>
      </c>
      <c r="K49" s="43">
        <f>SUMIF(Table11[LSOA21], I49,Table11[Household with access count])</f>
        <v>306</v>
      </c>
      <c r="L49" s="44">
        <f t="shared" si="0"/>
        <v>25.289256198347111</v>
      </c>
    </row>
    <row r="50" spans="1:12" x14ac:dyDescent="0.35">
      <c r="A50" s="41" t="s">
        <v>477</v>
      </c>
      <c r="B50" s="41" t="s">
        <v>138</v>
      </c>
      <c r="C50" s="41" t="s">
        <v>452</v>
      </c>
      <c r="D50" s="41">
        <v>152</v>
      </c>
      <c r="E50" s="41">
        <v>0</v>
      </c>
      <c r="F50" s="41">
        <v>0</v>
      </c>
      <c r="G50" s="41" t="s">
        <v>426</v>
      </c>
      <c r="I50" s="42" t="s">
        <v>335</v>
      </c>
      <c r="J50" s="43">
        <f>SUMIF(Table11[LSOA21], I50,Table11[Household count])</f>
        <v>729</v>
      </c>
      <c r="K50" s="43">
        <f>SUMIF(Table11[LSOA21], I50,Table11[Household with access count])</f>
        <v>262</v>
      </c>
      <c r="L50" s="44">
        <f t="shared" si="0"/>
        <v>35.939643347050755</v>
      </c>
    </row>
    <row r="51" spans="1:12" x14ac:dyDescent="0.35">
      <c r="A51" s="41" t="s">
        <v>478</v>
      </c>
      <c r="B51" s="41" t="s">
        <v>138</v>
      </c>
      <c r="C51" s="41" t="s">
        <v>452</v>
      </c>
      <c r="D51" s="41">
        <v>104</v>
      </c>
      <c r="E51" s="41">
        <v>0</v>
      </c>
      <c r="F51" s="41">
        <v>0</v>
      </c>
      <c r="G51" s="41" t="s">
        <v>426</v>
      </c>
      <c r="I51" s="42" t="s">
        <v>100</v>
      </c>
      <c r="J51" s="43">
        <f>SUMIF(Table11[LSOA21], I51,Table11[Household count])</f>
        <v>652</v>
      </c>
      <c r="K51" s="43">
        <f>SUMIF(Table11[LSOA21], I51,Table11[Household with access count])</f>
        <v>0</v>
      </c>
      <c r="L51" s="44">
        <f t="shared" si="0"/>
        <v>0</v>
      </c>
    </row>
    <row r="52" spans="1:12" x14ac:dyDescent="0.35">
      <c r="A52" s="41" t="s">
        <v>479</v>
      </c>
      <c r="B52" s="41" t="s">
        <v>138</v>
      </c>
      <c r="C52" s="41" t="s">
        <v>452</v>
      </c>
      <c r="D52" s="41">
        <v>170</v>
      </c>
      <c r="E52" s="41">
        <v>0</v>
      </c>
      <c r="F52" s="41">
        <v>0</v>
      </c>
      <c r="G52" s="41" t="s">
        <v>426</v>
      </c>
      <c r="I52" s="42" t="s">
        <v>381</v>
      </c>
      <c r="J52" s="43">
        <f>SUMIF(Table11[LSOA21], I52,Table11[Household count])</f>
        <v>664</v>
      </c>
      <c r="K52" s="43">
        <f>SUMIF(Table11[LSOA21], I52,Table11[Household with access count])</f>
        <v>397</v>
      </c>
      <c r="L52" s="44">
        <f t="shared" si="0"/>
        <v>59.789156626506021</v>
      </c>
    </row>
    <row r="53" spans="1:12" x14ac:dyDescent="0.35">
      <c r="A53" s="41" t="s">
        <v>480</v>
      </c>
      <c r="B53" s="41" t="s">
        <v>333</v>
      </c>
      <c r="C53" s="41" t="s">
        <v>481</v>
      </c>
      <c r="D53" s="41">
        <v>159</v>
      </c>
      <c r="E53" s="41">
        <v>3</v>
      </c>
      <c r="F53" s="41">
        <v>1.89</v>
      </c>
      <c r="G53" s="41" t="s">
        <v>426</v>
      </c>
      <c r="I53" s="42" t="s">
        <v>182</v>
      </c>
      <c r="J53" s="43">
        <f>SUMIF(Table11[LSOA21], I53,Table11[Household count])</f>
        <v>698</v>
      </c>
      <c r="K53" s="43">
        <f>SUMIF(Table11[LSOA21], I53,Table11[Household with access count])</f>
        <v>37</v>
      </c>
      <c r="L53" s="44">
        <f t="shared" si="0"/>
        <v>5.3008595988538678</v>
      </c>
    </row>
    <row r="54" spans="1:12" x14ac:dyDescent="0.35">
      <c r="A54" s="41" t="s">
        <v>482</v>
      </c>
      <c r="B54" s="41" t="s">
        <v>333</v>
      </c>
      <c r="C54" s="41" t="s">
        <v>481</v>
      </c>
      <c r="D54" s="41">
        <v>121</v>
      </c>
      <c r="E54" s="41">
        <v>24</v>
      </c>
      <c r="F54" s="41">
        <v>19.829999999999998</v>
      </c>
      <c r="G54" s="41" t="s">
        <v>426</v>
      </c>
      <c r="I54" s="42" t="s">
        <v>271</v>
      </c>
      <c r="J54" s="43">
        <f>SUMIF(Table11[LSOA21], I54,Table11[Household count])</f>
        <v>734</v>
      </c>
      <c r="K54" s="43">
        <f>SUMIF(Table11[LSOA21], I54,Table11[Household with access count])</f>
        <v>136</v>
      </c>
      <c r="L54" s="44">
        <f t="shared" si="0"/>
        <v>18.528610354223432</v>
      </c>
    </row>
    <row r="55" spans="1:12" x14ac:dyDescent="0.35">
      <c r="A55" s="41" t="s">
        <v>483</v>
      </c>
      <c r="B55" s="41" t="s">
        <v>333</v>
      </c>
      <c r="C55" s="41" t="s">
        <v>481</v>
      </c>
      <c r="D55" s="41">
        <v>109</v>
      </c>
      <c r="E55" s="41">
        <v>0</v>
      </c>
      <c r="F55" s="41">
        <v>0</v>
      </c>
      <c r="G55" s="41" t="s">
        <v>426</v>
      </c>
      <c r="I55" s="42" t="s">
        <v>128</v>
      </c>
      <c r="J55" s="43">
        <f>SUMIF(Table11[LSOA21], I55,Table11[Household count])</f>
        <v>661</v>
      </c>
      <c r="K55" s="43">
        <f>SUMIF(Table11[LSOA21], I55,Table11[Household with access count])</f>
        <v>2</v>
      </c>
      <c r="L55" s="44">
        <f t="shared" si="0"/>
        <v>0.30257186081694404</v>
      </c>
    </row>
    <row r="56" spans="1:12" x14ac:dyDescent="0.35">
      <c r="A56" s="41" t="s">
        <v>484</v>
      </c>
      <c r="B56" s="41" t="s">
        <v>333</v>
      </c>
      <c r="C56" s="41" t="s">
        <v>481</v>
      </c>
      <c r="D56" s="41">
        <v>143</v>
      </c>
      <c r="E56" s="41">
        <v>95</v>
      </c>
      <c r="F56" s="41">
        <v>66.430000000000007</v>
      </c>
      <c r="G56" s="41" t="s">
        <v>426</v>
      </c>
      <c r="I56" s="42" t="s">
        <v>229</v>
      </c>
      <c r="J56" s="43">
        <f>SUMIF(Table11[LSOA21], I56,Table11[Household count])</f>
        <v>1070</v>
      </c>
      <c r="K56" s="43">
        <f>SUMIF(Table11[LSOA21], I56,Table11[Household with access count])</f>
        <v>132</v>
      </c>
      <c r="L56" s="44">
        <f t="shared" si="0"/>
        <v>12.33644859813084</v>
      </c>
    </row>
    <row r="57" spans="1:12" x14ac:dyDescent="0.35">
      <c r="A57" s="41" t="s">
        <v>485</v>
      </c>
      <c r="B57" s="41" t="s">
        <v>333</v>
      </c>
      <c r="C57" s="41" t="s">
        <v>481</v>
      </c>
      <c r="D57" s="41">
        <v>129</v>
      </c>
      <c r="E57" s="41">
        <v>66</v>
      </c>
      <c r="F57" s="41">
        <v>51.16</v>
      </c>
      <c r="G57" s="41" t="s">
        <v>426</v>
      </c>
      <c r="I57" s="42" t="s">
        <v>136</v>
      </c>
      <c r="J57" s="43">
        <f>SUMIF(Table11[LSOA21], I57,Table11[Household count])</f>
        <v>730</v>
      </c>
      <c r="K57" s="43">
        <f>SUMIF(Table11[LSOA21], I57,Table11[Household with access count])</f>
        <v>6</v>
      </c>
      <c r="L57" s="44">
        <f t="shared" si="0"/>
        <v>0.82191780821917804</v>
      </c>
    </row>
    <row r="58" spans="1:12" x14ac:dyDescent="0.35">
      <c r="A58" s="41" t="s">
        <v>486</v>
      </c>
      <c r="B58" s="41" t="s">
        <v>333</v>
      </c>
      <c r="C58" s="41" t="s">
        <v>481</v>
      </c>
      <c r="D58" s="41">
        <v>100</v>
      </c>
      <c r="E58" s="41">
        <v>85</v>
      </c>
      <c r="F58" s="41">
        <v>85</v>
      </c>
      <c r="G58" s="41" t="s">
        <v>426</v>
      </c>
      <c r="I58" s="42" t="s">
        <v>211</v>
      </c>
      <c r="J58" s="43">
        <f>SUMIF(Table11[LSOA21], I58,Table11[Household count])</f>
        <v>730</v>
      </c>
      <c r="K58" s="43">
        <f>SUMIF(Table11[LSOA21], I58,Table11[Household with access count])</f>
        <v>76</v>
      </c>
      <c r="L58" s="44">
        <f t="shared" si="0"/>
        <v>10.41095890410959</v>
      </c>
    </row>
    <row r="59" spans="1:12" x14ac:dyDescent="0.35">
      <c r="A59" s="41" t="s">
        <v>487</v>
      </c>
      <c r="B59" s="41" t="s">
        <v>209</v>
      </c>
      <c r="C59" s="41" t="s">
        <v>481</v>
      </c>
      <c r="D59" s="41">
        <v>135</v>
      </c>
      <c r="E59" s="41">
        <v>43</v>
      </c>
      <c r="F59" s="41">
        <v>31.85</v>
      </c>
      <c r="G59" s="41" t="s">
        <v>426</v>
      </c>
      <c r="I59" s="42" t="s">
        <v>161</v>
      </c>
      <c r="J59" s="43">
        <f>SUMIF(Table11[LSOA21], I59,Table11[Household count])</f>
        <v>603</v>
      </c>
      <c r="K59" s="43">
        <f>SUMIF(Table11[LSOA21], I59,Table11[Household with access count])</f>
        <v>15</v>
      </c>
      <c r="L59" s="44">
        <f t="shared" si="0"/>
        <v>2.4875621890547266</v>
      </c>
    </row>
    <row r="60" spans="1:12" x14ac:dyDescent="0.35">
      <c r="A60" s="41" t="s">
        <v>488</v>
      </c>
      <c r="B60" s="41" t="s">
        <v>209</v>
      </c>
      <c r="C60" s="41" t="s">
        <v>481</v>
      </c>
      <c r="D60" s="41">
        <v>128</v>
      </c>
      <c r="E60" s="41">
        <v>5</v>
      </c>
      <c r="F60" s="41">
        <v>3.91</v>
      </c>
      <c r="G60" s="41" t="s">
        <v>426</v>
      </c>
      <c r="I60" s="42" t="s">
        <v>273</v>
      </c>
      <c r="J60" s="43">
        <f>SUMIF(Table11[LSOA21], I60,Table11[Household count])</f>
        <v>699</v>
      </c>
      <c r="K60" s="43">
        <f>SUMIF(Table11[LSOA21], I60,Table11[Household with access count])</f>
        <v>139</v>
      </c>
      <c r="L60" s="44">
        <f t="shared" si="0"/>
        <v>19.885550786838341</v>
      </c>
    </row>
    <row r="61" spans="1:12" x14ac:dyDescent="0.35">
      <c r="A61" s="41" t="s">
        <v>489</v>
      </c>
      <c r="B61" s="41" t="s">
        <v>209</v>
      </c>
      <c r="C61" s="41" t="s">
        <v>481</v>
      </c>
      <c r="D61" s="41">
        <v>136</v>
      </c>
      <c r="E61" s="41">
        <v>0</v>
      </c>
      <c r="F61" s="41">
        <v>0</v>
      </c>
      <c r="G61" s="41" t="s">
        <v>426</v>
      </c>
      <c r="I61" s="42" t="s">
        <v>351</v>
      </c>
      <c r="J61" s="43">
        <f>SUMIF(Table11[LSOA21], I61,Table11[Household count])</f>
        <v>747</v>
      </c>
      <c r="K61" s="43">
        <f>SUMIF(Table11[LSOA21], I61,Table11[Household with access count])</f>
        <v>326</v>
      </c>
      <c r="L61" s="44">
        <f t="shared" si="0"/>
        <v>43.641231593038817</v>
      </c>
    </row>
    <row r="62" spans="1:12" x14ac:dyDescent="0.35">
      <c r="A62" s="41" t="s">
        <v>490</v>
      </c>
      <c r="B62" s="41" t="s">
        <v>209</v>
      </c>
      <c r="C62" s="41" t="s">
        <v>481</v>
      </c>
      <c r="D62" s="41">
        <v>124</v>
      </c>
      <c r="E62" s="41">
        <v>0</v>
      </c>
      <c r="F62" s="41">
        <v>0</v>
      </c>
      <c r="G62" s="41" t="s">
        <v>426</v>
      </c>
      <c r="I62" s="42" t="s">
        <v>283</v>
      </c>
      <c r="J62" s="43">
        <f>SUMIF(Table11[LSOA21], I62,Table11[Household count])</f>
        <v>742</v>
      </c>
      <c r="K62" s="43">
        <f>SUMIF(Table11[LSOA21], I62,Table11[Household with access count])</f>
        <v>167</v>
      </c>
      <c r="L62" s="44">
        <f t="shared" si="0"/>
        <v>22.506738544474395</v>
      </c>
    </row>
    <row r="63" spans="1:12" x14ac:dyDescent="0.35">
      <c r="A63" s="41" t="s">
        <v>491</v>
      </c>
      <c r="B63" s="41" t="s">
        <v>209</v>
      </c>
      <c r="C63" s="41" t="s">
        <v>481</v>
      </c>
      <c r="D63" s="41">
        <v>138</v>
      </c>
      <c r="E63" s="41">
        <v>0</v>
      </c>
      <c r="F63" s="41">
        <v>0</v>
      </c>
      <c r="G63" s="41" t="s">
        <v>426</v>
      </c>
      <c r="I63" s="42" t="s">
        <v>225</v>
      </c>
      <c r="J63" s="43">
        <f>SUMIF(Table11[LSOA21], I63,Table11[Household count])</f>
        <v>644</v>
      </c>
      <c r="K63" s="43">
        <f>SUMIF(Table11[LSOA21], I63,Table11[Household with access count])</f>
        <v>78</v>
      </c>
      <c r="L63" s="44">
        <f t="shared" si="0"/>
        <v>12.111801242236025</v>
      </c>
    </row>
    <row r="64" spans="1:12" x14ac:dyDescent="0.35">
      <c r="A64" s="41" t="s">
        <v>492</v>
      </c>
      <c r="B64" s="41" t="s">
        <v>209</v>
      </c>
      <c r="C64" s="41" t="s">
        <v>481</v>
      </c>
      <c r="D64" s="41">
        <v>131</v>
      </c>
      <c r="E64" s="41">
        <v>34</v>
      </c>
      <c r="F64" s="41">
        <v>25.95</v>
      </c>
      <c r="G64" s="41" t="s">
        <v>426</v>
      </c>
      <c r="I64" s="42" t="s">
        <v>339</v>
      </c>
      <c r="J64" s="43">
        <f>SUMIF(Table11[LSOA21], I64,Table11[Household count])</f>
        <v>747</v>
      </c>
      <c r="K64" s="43">
        <f>SUMIF(Table11[LSOA21], I64,Table11[Household with access count])</f>
        <v>273</v>
      </c>
      <c r="L64" s="44">
        <f t="shared" si="0"/>
        <v>36.546184738955823</v>
      </c>
    </row>
    <row r="65" spans="1:12" x14ac:dyDescent="0.35">
      <c r="A65" s="41" t="s">
        <v>493</v>
      </c>
      <c r="B65" s="41" t="s">
        <v>305</v>
      </c>
      <c r="C65" s="41" t="s">
        <v>481</v>
      </c>
      <c r="D65" s="41">
        <v>218</v>
      </c>
      <c r="E65" s="41">
        <v>21</v>
      </c>
      <c r="F65" s="41">
        <v>9.6300000000000008</v>
      </c>
      <c r="G65" s="41" t="s">
        <v>426</v>
      </c>
      <c r="I65" s="42" t="s">
        <v>227</v>
      </c>
      <c r="J65" s="43">
        <f>SUMIF(Table11[LSOA21], I65,Table11[Household count])</f>
        <v>675</v>
      </c>
      <c r="K65" s="43">
        <f>SUMIF(Table11[LSOA21], I65,Table11[Household with access count])</f>
        <v>82</v>
      </c>
      <c r="L65" s="44">
        <f t="shared" si="0"/>
        <v>12.148148148148149</v>
      </c>
    </row>
    <row r="66" spans="1:12" x14ac:dyDescent="0.35">
      <c r="A66" s="41" t="s">
        <v>494</v>
      </c>
      <c r="B66" s="41" t="s">
        <v>305</v>
      </c>
      <c r="C66" s="41" t="s">
        <v>481</v>
      </c>
      <c r="D66" s="41">
        <v>124</v>
      </c>
      <c r="E66" s="41">
        <v>102</v>
      </c>
      <c r="F66" s="41">
        <v>82.26</v>
      </c>
      <c r="G66" s="41" t="s">
        <v>426</v>
      </c>
      <c r="I66" s="42" t="s">
        <v>201</v>
      </c>
      <c r="J66" s="43">
        <f>SUMIF(Table11[LSOA21], I66,Table11[Household count])</f>
        <v>609</v>
      </c>
      <c r="K66" s="43">
        <f>SUMIF(Table11[LSOA21], I66,Table11[Household with access count])</f>
        <v>47</v>
      </c>
      <c r="L66" s="44">
        <f t="shared" ref="L66:L129" si="1">(K66/J66)*100</f>
        <v>7.7175697865353037</v>
      </c>
    </row>
    <row r="67" spans="1:12" x14ac:dyDescent="0.35">
      <c r="A67" s="41" t="s">
        <v>495</v>
      </c>
      <c r="B67" s="41" t="s">
        <v>305</v>
      </c>
      <c r="C67" s="41" t="s">
        <v>481</v>
      </c>
      <c r="D67" s="41">
        <v>143</v>
      </c>
      <c r="E67" s="41">
        <v>21</v>
      </c>
      <c r="F67" s="41">
        <v>14.69</v>
      </c>
      <c r="G67" s="41" t="s">
        <v>426</v>
      </c>
      <c r="I67" s="42" t="s">
        <v>347</v>
      </c>
      <c r="J67" s="43">
        <f>SUMIF(Table11[LSOA21], I67,Table11[Household count])</f>
        <v>658</v>
      </c>
      <c r="K67" s="43">
        <f>SUMIF(Table11[LSOA21], I67,Table11[Household with access count])</f>
        <v>263</v>
      </c>
      <c r="L67" s="44">
        <f t="shared" si="1"/>
        <v>39.969604863221889</v>
      </c>
    </row>
    <row r="68" spans="1:12" x14ac:dyDescent="0.35">
      <c r="A68" s="41" t="s">
        <v>496</v>
      </c>
      <c r="B68" s="41" t="s">
        <v>305</v>
      </c>
      <c r="C68" s="41" t="s">
        <v>481</v>
      </c>
      <c r="D68" s="41">
        <v>116</v>
      </c>
      <c r="E68" s="41">
        <v>62</v>
      </c>
      <c r="F68" s="41">
        <v>53.45</v>
      </c>
      <c r="G68" s="41" t="s">
        <v>426</v>
      </c>
      <c r="I68" s="42" t="s">
        <v>349</v>
      </c>
      <c r="J68" s="43">
        <f>SUMIF(Table11[LSOA21], I68,Table11[Household count])</f>
        <v>832</v>
      </c>
      <c r="K68" s="43">
        <f>SUMIF(Table11[LSOA21], I68,Table11[Household with access count])</f>
        <v>338</v>
      </c>
      <c r="L68" s="44">
        <f t="shared" si="1"/>
        <v>40.625</v>
      </c>
    </row>
    <row r="69" spans="1:12" x14ac:dyDescent="0.35">
      <c r="A69" s="41" t="s">
        <v>497</v>
      </c>
      <c r="B69" s="41" t="s">
        <v>305</v>
      </c>
      <c r="C69" s="41" t="s">
        <v>481</v>
      </c>
      <c r="D69" s="41">
        <v>133</v>
      </c>
      <c r="E69" s="41">
        <v>6</v>
      </c>
      <c r="F69" s="41">
        <v>4.51</v>
      </c>
      <c r="G69" s="41" t="s">
        <v>426</v>
      </c>
      <c r="I69" s="42" t="s">
        <v>219</v>
      </c>
      <c r="J69" s="43">
        <f>SUMIF(Table11[LSOA21], I69,Table11[Household count])</f>
        <v>585</v>
      </c>
      <c r="K69" s="43">
        <f>SUMIF(Table11[LSOA21], I69,Table11[Household with access count])</f>
        <v>69</v>
      </c>
      <c r="L69" s="44">
        <f t="shared" si="1"/>
        <v>11.794871794871794</v>
      </c>
    </row>
    <row r="70" spans="1:12" x14ac:dyDescent="0.35">
      <c r="A70" s="41" t="s">
        <v>498</v>
      </c>
      <c r="B70" s="41" t="s">
        <v>173</v>
      </c>
      <c r="C70" s="41" t="s">
        <v>481</v>
      </c>
      <c r="D70" s="41">
        <v>127</v>
      </c>
      <c r="E70" s="41">
        <v>0</v>
      </c>
      <c r="F70" s="41">
        <v>0</v>
      </c>
      <c r="G70" s="41" t="s">
        <v>426</v>
      </c>
      <c r="I70" s="42" t="s">
        <v>329</v>
      </c>
      <c r="J70" s="43">
        <f>SUMIF(Table11[LSOA21], I70,Table11[Household count])</f>
        <v>632</v>
      </c>
      <c r="K70" s="43">
        <f>SUMIF(Table11[LSOA21], I70,Table11[Household with access count])</f>
        <v>223</v>
      </c>
      <c r="L70" s="44">
        <f t="shared" si="1"/>
        <v>35.284810126582279</v>
      </c>
    </row>
    <row r="71" spans="1:12" x14ac:dyDescent="0.35">
      <c r="A71" s="41" t="s">
        <v>499</v>
      </c>
      <c r="B71" s="41" t="s">
        <v>173</v>
      </c>
      <c r="C71" s="41" t="s">
        <v>481</v>
      </c>
      <c r="D71" s="41">
        <v>122</v>
      </c>
      <c r="E71" s="41">
        <v>12</v>
      </c>
      <c r="F71" s="41">
        <v>9.84</v>
      </c>
      <c r="G71" s="41" t="s">
        <v>426</v>
      </c>
      <c r="I71" s="42" t="s">
        <v>118</v>
      </c>
      <c r="J71" s="43">
        <f>SUMIF(Table11[LSOA21], I71,Table11[Household count])</f>
        <v>1265</v>
      </c>
      <c r="K71" s="43">
        <f>SUMIF(Table11[LSOA21], I71,Table11[Household with access count])</f>
        <v>0</v>
      </c>
      <c r="L71" s="44">
        <f t="shared" si="1"/>
        <v>0</v>
      </c>
    </row>
    <row r="72" spans="1:12" x14ac:dyDescent="0.35">
      <c r="A72" s="41" t="s">
        <v>500</v>
      </c>
      <c r="B72" s="41" t="s">
        <v>173</v>
      </c>
      <c r="C72" s="41" t="s">
        <v>481</v>
      </c>
      <c r="D72" s="41">
        <v>218</v>
      </c>
      <c r="E72" s="41">
        <v>0</v>
      </c>
      <c r="F72" s="41">
        <v>0</v>
      </c>
      <c r="G72" s="41" t="s">
        <v>426</v>
      </c>
      <c r="I72" s="42" t="s">
        <v>367</v>
      </c>
      <c r="J72" s="43">
        <f>SUMIF(Table11[LSOA21], I72,Table11[Household count])</f>
        <v>650</v>
      </c>
      <c r="K72" s="43">
        <f>SUMIF(Table11[LSOA21], I72,Table11[Household with access count])</f>
        <v>331</v>
      </c>
      <c r="L72" s="44">
        <f t="shared" si="1"/>
        <v>50.923076923076927</v>
      </c>
    </row>
    <row r="73" spans="1:12" x14ac:dyDescent="0.35">
      <c r="A73" s="41" t="s">
        <v>501</v>
      </c>
      <c r="B73" s="41" t="s">
        <v>173</v>
      </c>
      <c r="C73" s="41" t="s">
        <v>481</v>
      </c>
      <c r="D73" s="41">
        <v>124</v>
      </c>
      <c r="E73" s="41">
        <v>15</v>
      </c>
      <c r="F73" s="41">
        <v>12.1</v>
      </c>
      <c r="G73" s="41" t="s">
        <v>426</v>
      </c>
      <c r="I73" s="42" t="s">
        <v>189</v>
      </c>
      <c r="J73" s="43">
        <f>SUMIF(Table11[LSOA21], I73,Table11[Household count])</f>
        <v>690</v>
      </c>
      <c r="K73" s="43">
        <f>SUMIF(Table11[LSOA21], I73,Table11[Household with access count])</f>
        <v>43</v>
      </c>
      <c r="L73" s="44">
        <f t="shared" si="1"/>
        <v>6.2318840579710146</v>
      </c>
    </row>
    <row r="74" spans="1:12" x14ac:dyDescent="0.35">
      <c r="A74" s="41" t="s">
        <v>502</v>
      </c>
      <c r="B74" s="41" t="s">
        <v>173</v>
      </c>
      <c r="C74" s="41" t="s">
        <v>481</v>
      </c>
      <c r="D74" s="41">
        <v>103</v>
      </c>
      <c r="E74" s="41">
        <v>0</v>
      </c>
      <c r="F74" s="41">
        <v>0</v>
      </c>
      <c r="G74" s="41" t="s">
        <v>426</v>
      </c>
      <c r="I74" s="42" t="s">
        <v>257</v>
      </c>
      <c r="J74" s="43">
        <f>SUMIF(Table11[LSOA21], I74,Table11[Household count])</f>
        <v>653</v>
      </c>
      <c r="K74" s="43">
        <f>SUMIF(Table11[LSOA21], I74,Table11[Household with access count])</f>
        <v>108</v>
      </c>
      <c r="L74" s="44">
        <f t="shared" si="1"/>
        <v>16.539050535987748</v>
      </c>
    </row>
    <row r="75" spans="1:12" x14ac:dyDescent="0.35">
      <c r="A75" s="41" t="s">
        <v>503</v>
      </c>
      <c r="B75" s="41" t="s">
        <v>95</v>
      </c>
      <c r="C75" s="41" t="s">
        <v>481</v>
      </c>
      <c r="D75" s="41">
        <v>127</v>
      </c>
      <c r="E75" s="41">
        <v>0</v>
      </c>
      <c r="F75" s="41">
        <v>0</v>
      </c>
      <c r="G75" s="41" t="s">
        <v>426</v>
      </c>
      <c r="I75" s="42" t="s">
        <v>213</v>
      </c>
      <c r="J75" s="43">
        <f>SUMIF(Table11[LSOA21], I75,Table11[Household count])</f>
        <v>622</v>
      </c>
      <c r="K75" s="43">
        <f>SUMIF(Table11[LSOA21], I75,Table11[Household with access count])</f>
        <v>67</v>
      </c>
      <c r="L75" s="44">
        <f t="shared" si="1"/>
        <v>10.77170418006431</v>
      </c>
    </row>
    <row r="76" spans="1:12" x14ac:dyDescent="0.35">
      <c r="A76" s="41" t="s">
        <v>504</v>
      </c>
      <c r="B76" s="41" t="s">
        <v>95</v>
      </c>
      <c r="C76" s="41" t="s">
        <v>481</v>
      </c>
      <c r="D76" s="41">
        <v>140</v>
      </c>
      <c r="E76" s="41">
        <v>0</v>
      </c>
      <c r="F76" s="41">
        <v>0</v>
      </c>
      <c r="G76" s="41" t="s">
        <v>426</v>
      </c>
      <c r="I76" s="42" t="s">
        <v>121</v>
      </c>
      <c r="J76" s="43">
        <f>SUMIF(Table11[LSOA21], I76,Table11[Household count])</f>
        <v>1131</v>
      </c>
      <c r="K76" s="43">
        <f>SUMIF(Table11[LSOA21], I76,Table11[Household with access count])</f>
        <v>1</v>
      </c>
      <c r="L76" s="44">
        <f t="shared" si="1"/>
        <v>8.8417329796640132E-2</v>
      </c>
    </row>
    <row r="77" spans="1:12" x14ac:dyDescent="0.35">
      <c r="A77" s="41" t="s">
        <v>505</v>
      </c>
      <c r="B77" s="41" t="s">
        <v>95</v>
      </c>
      <c r="C77" s="41" t="s">
        <v>481</v>
      </c>
      <c r="D77" s="41">
        <v>138</v>
      </c>
      <c r="E77" s="41">
        <v>0</v>
      </c>
      <c r="F77" s="41">
        <v>0</v>
      </c>
      <c r="G77" s="41" t="s">
        <v>426</v>
      </c>
      <c r="I77" s="42" t="s">
        <v>303</v>
      </c>
      <c r="J77" s="43">
        <f>SUMIF(Table11[LSOA21], I77,Table11[Household count])</f>
        <v>740</v>
      </c>
      <c r="K77" s="43">
        <f>SUMIF(Table11[LSOA21], I77,Table11[Household with access count])</f>
        <v>210</v>
      </c>
      <c r="L77" s="44">
        <f t="shared" si="1"/>
        <v>28.378378378378379</v>
      </c>
    </row>
    <row r="78" spans="1:12" x14ac:dyDescent="0.35">
      <c r="A78" s="41" t="s">
        <v>506</v>
      </c>
      <c r="B78" s="41" t="s">
        <v>95</v>
      </c>
      <c r="C78" s="41" t="s">
        <v>481</v>
      </c>
      <c r="D78" s="41">
        <v>128</v>
      </c>
      <c r="E78" s="41">
        <v>0</v>
      </c>
      <c r="F78" s="41">
        <v>0</v>
      </c>
      <c r="G78" s="41" t="s">
        <v>426</v>
      </c>
      <c r="I78" s="42" t="s">
        <v>395</v>
      </c>
      <c r="J78" s="43">
        <f>SUMIF(Table11[LSOA21], I78,Table11[Household count])</f>
        <v>682</v>
      </c>
      <c r="K78" s="43">
        <f>SUMIF(Table11[LSOA21], I78,Table11[Household with access count])</f>
        <v>481</v>
      </c>
      <c r="L78" s="44">
        <f t="shared" si="1"/>
        <v>70.52785923753666</v>
      </c>
    </row>
    <row r="79" spans="1:12" x14ac:dyDescent="0.35">
      <c r="A79" s="41" t="s">
        <v>507</v>
      </c>
      <c r="B79" s="41" t="s">
        <v>95</v>
      </c>
      <c r="C79" s="41" t="s">
        <v>481</v>
      </c>
      <c r="D79" s="41">
        <v>141</v>
      </c>
      <c r="E79" s="41">
        <v>0</v>
      </c>
      <c r="F79" s="41">
        <v>0</v>
      </c>
      <c r="G79" s="41" t="s">
        <v>426</v>
      </c>
      <c r="I79" s="42" t="s">
        <v>269</v>
      </c>
      <c r="J79" s="43">
        <f>SUMIF(Table11[LSOA21], I79,Table11[Household count])</f>
        <v>723</v>
      </c>
      <c r="K79" s="43">
        <f>SUMIF(Table11[LSOA21], I79,Table11[Household with access count])</f>
        <v>131</v>
      </c>
      <c r="L79" s="44">
        <f t="shared" si="1"/>
        <v>18.118948824343015</v>
      </c>
    </row>
    <row r="80" spans="1:12" x14ac:dyDescent="0.35">
      <c r="A80" s="41" t="s">
        <v>508</v>
      </c>
      <c r="B80" s="41" t="s">
        <v>331</v>
      </c>
      <c r="C80" s="41" t="s">
        <v>509</v>
      </c>
      <c r="D80" s="41">
        <v>149</v>
      </c>
      <c r="E80" s="41">
        <v>141</v>
      </c>
      <c r="F80" s="41">
        <v>94.63</v>
      </c>
      <c r="G80" s="41" t="s">
        <v>426</v>
      </c>
      <c r="I80" s="42" t="s">
        <v>130</v>
      </c>
      <c r="J80" s="43">
        <f>SUMIF(Table11[LSOA21], I80,Table11[Household count])</f>
        <v>657</v>
      </c>
      <c r="K80" s="43">
        <f>SUMIF(Table11[LSOA21], I80,Table11[Household with access count])</f>
        <v>3</v>
      </c>
      <c r="L80" s="44">
        <f t="shared" si="1"/>
        <v>0.45662100456621002</v>
      </c>
    </row>
    <row r="81" spans="1:12" x14ac:dyDescent="0.35">
      <c r="A81" s="41" t="s">
        <v>510</v>
      </c>
      <c r="B81" s="41" t="s">
        <v>331</v>
      </c>
      <c r="C81" s="41" t="s">
        <v>509</v>
      </c>
      <c r="D81" s="41">
        <v>133</v>
      </c>
      <c r="E81" s="41">
        <v>0</v>
      </c>
      <c r="F81" s="41">
        <v>0</v>
      </c>
      <c r="G81" s="41" t="s">
        <v>426</v>
      </c>
      <c r="I81" s="42" t="s">
        <v>313</v>
      </c>
      <c r="J81" s="43">
        <f>SUMIF(Table11[LSOA21], I81,Table11[Household count])</f>
        <v>807</v>
      </c>
      <c r="K81" s="43">
        <f>SUMIF(Table11[LSOA21], I81,Table11[Household with access count])</f>
        <v>250</v>
      </c>
      <c r="L81" s="44">
        <f t="shared" si="1"/>
        <v>30.978934324659228</v>
      </c>
    </row>
    <row r="82" spans="1:12" x14ac:dyDescent="0.35">
      <c r="A82" s="41" t="s">
        <v>511</v>
      </c>
      <c r="B82" s="41" t="s">
        <v>331</v>
      </c>
      <c r="C82" s="41" t="s">
        <v>509</v>
      </c>
      <c r="D82" s="41">
        <v>149</v>
      </c>
      <c r="E82" s="41">
        <v>77</v>
      </c>
      <c r="F82" s="41">
        <v>51.68</v>
      </c>
      <c r="G82" s="41" t="s">
        <v>426</v>
      </c>
      <c r="I82" s="42" t="s">
        <v>377</v>
      </c>
      <c r="J82" s="43">
        <f>SUMIF(Table11[LSOA21], I82,Table11[Household count])</f>
        <v>665</v>
      </c>
      <c r="K82" s="43">
        <f>SUMIF(Table11[LSOA21], I82,Table11[Household with access count])</f>
        <v>386</v>
      </c>
      <c r="L82" s="44">
        <f t="shared" si="1"/>
        <v>58.045112781954892</v>
      </c>
    </row>
    <row r="83" spans="1:12" x14ac:dyDescent="0.35">
      <c r="A83" s="41" t="s">
        <v>512</v>
      </c>
      <c r="B83" s="41" t="s">
        <v>331</v>
      </c>
      <c r="C83" s="41" t="s">
        <v>509</v>
      </c>
      <c r="D83" s="41">
        <v>114</v>
      </c>
      <c r="E83" s="41">
        <v>0</v>
      </c>
      <c r="F83" s="41">
        <v>0</v>
      </c>
      <c r="G83" s="41" t="s">
        <v>426</v>
      </c>
      <c r="I83" s="42" t="s">
        <v>175</v>
      </c>
      <c r="J83" s="43">
        <f>SUMIF(Table11[LSOA21], I83,Table11[Household count])</f>
        <v>605</v>
      </c>
      <c r="K83" s="43">
        <f>SUMIF(Table11[LSOA21], I83,Table11[Household with access count])</f>
        <v>28</v>
      </c>
      <c r="L83" s="44">
        <f t="shared" si="1"/>
        <v>4.6280991735537187</v>
      </c>
    </row>
    <row r="84" spans="1:12" x14ac:dyDescent="0.35">
      <c r="A84" s="41" t="s">
        <v>513</v>
      </c>
      <c r="B84" s="41" t="s">
        <v>331</v>
      </c>
      <c r="C84" s="41" t="s">
        <v>509</v>
      </c>
      <c r="D84" s="41">
        <v>125</v>
      </c>
      <c r="E84" s="41">
        <v>21</v>
      </c>
      <c r="F84" s="41">
        <v>16.8</v>
      </c>
      <c r="G84" s="41" t="s">
        <v>426</v>
      </c>
      <c r="I84" s="42" t="s">
        <v>371</v>
      </c>
      <c r="J84" s="43">
        <f>SUMIF(Table11[LSOA21], I84,Table11[Household count])</f>
        <v>656</v>
      </c>
      <c r="K84" s="43">
        <f>SUMIF(Table11[LSOA21], I84,Table11[Household with access count])</f>
        <v>358</v>
      </c>
      <c r="L84" s="44">
        <f t="shared" si="1"/>
        <v>54.573170731707322</v>
      </c>
    </row>
    <row r="85" spans="1:12" x14ac:dyDescent="0.35">
      <c r="A85" s="41" t="s">
        <v>514</v>
      </c>
      <c r="B85" s="41" t="s">
        <v>351</v>
      </c>
      <c r="C85" s="41" t="s">
        <v>509</v>
      </c>
      <c r="D85" s="41">
        <v>127</v>
      </c>
      <c r="E85" s="41">
        <v>91</v>
      </c>
      <c r="F85" s="41">
        <v>71.650000000000006</v>
      </c>
      <c r="G85" s="41" t="s">
        <v>426</v>
      </c>
      <c r="I85" s="42" t="s">
        <v>247</v>
      </c>
      <c r="J85" s="43">
        <f>SUMIF(Table11[LSOA21], I85,Table11[Household count])</f>
        <v>541</v>
      </c>
      <c r="K85" s="43">
        <f>SUMIF(Table11[LSOA21], I85,Table11[Household with access count])</f>
        <v>80</v>
      </c>
      <c r="L85" s="44">
        <f t="shared" si="1"/>
        <v>14.78743068391867</v>
      </c>
    </row>
    <row r="86" spans="1:12" x14ac:dyDescent="0.35">
      <c r="A86" s="41" t="s">
        <v>515</v>
      </c>
      <c r="B86" s="41" t="s">
        <v>351</v>
      </c>
      <c r="C86" s="41" t="s">
        <v>509</v>
      </c>
      <c r="D86" s="41">
        <v>170</v>
      </c>
      <c r="E86" s="41">
        <v>159</v>
      </c>
      <c r="F86" s="41">
        <v>93.53</v>
      </c>
      <c r="G86" s="41" t="s">
        <v>426</v>
      </c>
      <c r="I86" s="42" t="s">
        <v>309</v>
      </c>
      <c r="J86" s="43">
        <f>SUMIF(Table11[LSOA21], I86,Table11[Household count])</f>
        <v>750</v>
      </c>
      <c r="K86" s="43">
        <f>SUMIF(Table11[LSOA21], I86,Table11[Household with access count])</f>
        <v>229</v>
      </c>
      <c r="L86" s="44">
        <f t="shared" si="1"/>
        <v>30.533333333333335</v>
      </c>
    </row>
    <row r="87" spans="1:12" x14ac:dyDescent="0.35">
      <c r="A87" s="41" t="s">
        <v>516</v>
      </c>
      <c r="B87" s="41" t="s">
        <v>351</v>
      </c>
      <c r="C87" s="41" t="s">
        <v>509</v>
      </c>
      <c r="D87" s="41">
        <v>178</v>
      </c>
      <c r="E87" s="41">
        <v>10</v>
      </c>
      <c r="F87" s="41">
        <v>5.62</v>
      </c>
      <c r="G87" s="41" t="s">
        <v>426</v>
      </c>
      <c r="I87" s="42" t="s">
        <v>163</v>
      </c>
      <c r="J87" s="43">
        <f>SUMIF(Table11[LSOA21], I87,Table11[Household count])</f>
        <v>782</v>
      </c>
      <c r="K87" s="43">
        <f>SUMIF(Table11[LSOA21], I87,Table11[Household with access count])</f>
        <v>20</v>
      </c>
      <c r="L87" s="44">
        <f t="shared" si="1"/>
        <v>2.5575447570332481</v>
      </c>
    </row>
    <row r="88" spans="1:12" x14ac:dyDescent="0.35">
      <c r="A88" s="41" t="s">
        <v>517</v>
      </c>
      <c r="B88" s="41" t="s">
        <v>351</v>
      </c>
      <c r="C88" s="41" t="s">
        <v>509</v>
      </c>
      <c r="D88" s="41">
        <v>124</v>
      </c>
      <c r="E88" s="41">
        <v>64</v>
      </c>
      <c r="F88" s="41">
        <v>51.61</v>
      </c>
      <c r="G88" s="41" t="s">
        <v>426</v>
      </c>
      <c r="I88" s="42" t="s">
        <v>393</v>
      </c>
      <c r="J88" s="43">
        <f>SUMIF(Table11[LSOA21], I88,Table11[Household count])</f>
        <v>653</v>
      </c>
      <c r="K88" s="43">
        <f>SUMIF(Table11[LSOA21], I88,Table11[Household with access count])</f>
        <v>433</v>
      </c>
      <c r="L88" s="44">
        <f t="shared" si="1"/>
        <v>66.309341500765697</v>
      </c>
    </row>
    <row r="89" spans="1:12" x14ac:dyDescent="0.35">
      <c r="A89" s="41" t="s">
        <v>518</v>
      </c>
      <c r="B89" s="41" t="s">
        <v>351</v>
      </c>
      <c r="C89" s="41" t="s">
        <v>509</v>
      </c>
      <c r="D89" s="41">
        <v>148</v>
      </c>
      <c r="E89" s="41">
        <v>2</v>
      </c>
      <c r="F89" s="41">
        <v>1.35</v>
      </c>
      <c r="G89" s="41" t="s">
        <v>426</v>
      </c>
      <c r="I89" s="42" t="s">
        <v>140</v>
      </c>
      <c r="J89" s="43">
        <f>SUMIF(Table11[LSOA21], I89,Table11[Household count])</f>
        <v>617</v>
      </c>
      <c r="K89" s="43">
        <f>SUMIF(Table11[LSOA21], I89,Table11[Household with access count])</f>
        <v>8</v>
      </c>
      <c r="L89" s="44">
        <f t="shared" si="1"/>
        <v>1.2965964343598055</v>
      </c>
    </row>
    <row r="90" spans="1:12" x14ac:dyDescent="0.35">
      <c r="A90" s="41" t="s">
        <v>519</v>
      </c>
      <c r="B90" s="41" t="s">
        <v>283</v>
      </c>
      <c r="C90" s="41" t="s">
        <v>509</v>
      </c>
      <c r="D90" s="41">
        <v>159</v>
      </c>
      <c r="E90" s="41">
        <v>5</v>
      </c>
      <c r="F90" s="41">
        <v>3.14</v>
      </c>
      <c r="G90" s="41" t="s">
        <v>426</v>
      </c>
      <c r="I90" s="42" t="s">
        <v>169</v>
      </c>
      <c r="J90" s="43">
        <f>SUMIF(Table11[LSOA21], I90,Table11[Household count])</f>
        <v>761</v>
      </c>
      <c r="K90" s="43">
        <f>SUMIF(Table11[LSOA21], I90,Table11[Household with access count])</f>
        <v>26</v>
      </c>
      <c r="L90" s="44">
        <f t="shared" si="1"/>
        <v>3.4165571616294348</v>
      </c>
    </row>
    <row r="91" spans="1:12" x14ac:dyDescent="0.35">
      <c r="A91" s="41" t="s">
        <v>520</v>
      </c>
      <c r="B91" s="41" t="s">
        <v>283</v>
      </c>
      <c r="C91" s="41" t="s">
        <v>509</v>
      </c>
      <c r="D91" s="41">
        <v>192</v>
      </c>
      <c r="E91" s="41">
        <v>155</v>
      </c>
      <c r="F91" s="41">
        <v>80.73</v>
      </c>
      <c r="G91" s="41" t="s">
        <v>426</v>
      </c>
      <c r="I91" s="42" t="s">
        <v>265</v>
      </c>
      <c r="J91" s="43">
        <f>SUMIF(Table11[LSOA21], I91,Table11[Household count])</f>
        <v>686</v>
      </c>
      <c r="K91" s="43">
        <f>SUMIF(Table11[LSOA21], I91,Table11[Household with access count])</f>
        <v>117</v>
      </c>
      <c r="L91" s="44">
        <f t="shared" si="1"/>
        <v>17.055393586005831</v>
      </c>
    </row>
    <row r="92" spans="1:12" x14ac:dyDescent="0.35">
      <c r="A92" s="41" t="s">
        <v>521</v>
      </c>
      <c r="B92" s="41" t="s">
        <v>283</v>
      </c>
      <c r="C92" s="41" t="s">
        <v>509</v>
      </c>
      <c r="D92" s="41">
        <v>124</v>
      </c>
      <c r="E92" s="41">
        <v>0</v>
      </c>
      <c r="F92" s="41">
        <v>0</v>
      </c>
      <c r="G92" s="41" t="s">
        <v>426</v>
      </c>
      <c r="I92" s="42" t="s">
        <v>281</v>
      </c>
      <c r="J92" s="43">
        <f>SUMIF(Table11[LSOA21], I92,Table11[Household count])</f>
        <v>639</v>
      </c>
      <c r="K92" s="43">
        <f>SUMIF(Table11[LSOA21], I92,Table11[Household with access count])</f>
        <v>141</v>
      </c>
      <c r="L92" s="44">
        <f t="shared" si="1"/>
        <v>22.065727699530516</v>
      </c>
    </row>
    <row r="93" spans="1:12" x14ac:dyDescent="0.35">
      <c r="A93" s="41" t="s">
        <v>522</v>
      </c>
      <c r="B93" s="41" t="s">
        <v>283</v>
      </c>
      <c r="C93" s="41" t="s">
        <v>509</v>
      </c>
      <c r="D93" s="41">
        <v>119</v>
      </c>
      <c r="E93" s="41">
        <v>7</v>
      </c>
      <c r="F93" s="41">
        <v>5.88</v>
      </c>
      <c r="G93" s="41" t="s">
        <v>426</v>
      </c>
      <c r="I93" s="42" t="s">
        <v>261</v>
      </c>
      <c r="J93" s="43">
        <f>SUMIF(Table11[LSOA21], I93,Table11[Household count])</f>
        <v>670</v>
      </c>
      <c r="K93" s="43">
        <f>SUMIF(Table11[LSOA21], I93,Table11[Household with access count])</f>
        <v>112</v>
      </c>
      <c r="L93" s="44">
        <f t="shared" si="1"/>
        <v>16.716417910447763</v>
      </c>
    </row>
    <row r="94" spans="1:12" x14ac:dyDescent="0.35">
      <c r="A94" s="41" t="s">
        <v>523</v>
      </c>
      <c r="B94" s="41" t="s">
        <v>283</v>
      </c>
      <c r="C94" s="41" t="s">
        <v>509</v>
      </c>
      <c r="D94" s="41">
        <v>148</v>
      </c>
      <c r="E94" s="41">
        <v>0</v>
      </c>
      <c r="F94" s="41">
        <v>0</v>
      </c>
      <c r="G94" s="41" t="s">
        <v>426</v>
      </c>
      <c r="I94" s="42" t="s">
        <v>291</v>
      </c>
      <c r="J94" s="43">
        <f>SUMIF(Table11[LSOA21], I94,Table11[Household count])</f>
        <v>735</v>
      </c>
      <c r="K94" s="43">
        <f>SUMIF(Table11[LSOA21], I94,Table11[Household with access count])</f>
        <v>180</v>
      </c>
      <c r="L94" s="44">
        <f t="shared" si="1"/>
        <v>24.489795918367346</v>
      </c>
    </row>
    <row r="95" spans="1:12" x14ac:dyDescent="0.35">
      <c r="A95" s="41" t="s">
        <v>524</v>
      </c>
      <c r="B95" s="41" t="s">
        <v>225</v>
      </c>
      <c r="C95" s="41" t="s">
        <v>509</v>
      </c>
      <c r="D95" s="41">
        <v>110</v>
      </c>
      <c r="E95" s="41">
        <v>2</v>
      </c>
      <c r="F95" s="41">
        <v>1.82</v>
      </c>
      <c r="G95" s="41" t="s">
        <v>426</v>
      </c>
      <c r="I95" s="42" t="s">
        <v>337</v>
      </c>
      <c r="J95" s="43">
        <f>SUMIF(Table11[LSOA21], I95,Table11[Household count])</f>
        <v>616</v>
      </c>
      <c r="K95" s="43">
        <f>SUMIF(Table11[LSOA21], I95,Table11[Household with access count])</f>
        <v>224</v>
      </c>
      <c r="L95" s="44">
        <f t="shared" si="1"/>
        <v>36.363636363636367</v>
      </c>
    </row>
    <row r="96" spans="1:12" x14ac:dyDescent="0.35">
      <c r="A96" s="41" t="s">
        <v>525</v>
      </c>
      <c r="B96" s="41" t="s">
        <v>225</v>
      </c>
      <c r="C96" s="41" t="s">
        <v>509</v>
      </c>
      <c r="D96" s="41">
        <v>134</v>
      </c>
      <c r="E96" s="41">
        <v>76</v>
      </c>
      <c r="F96" s="41">
        <v>56.72</v>
      </c>
      <c r="G96" s="41" t="s">
        <v>426</v>
      </c>
      <c r="I96" s="42" t="s">
        <v>186</v>
      </c>
      <c r="J96" s="43">
        <f>SUMIF(Table11[LSOA21], I96,Table11[Household count])</f>
        <v>596</v>
      </c>
      <c r="K96" s="43">
        <f>SUMIF(Table11[LSOA21], I96,Table11[Household with access count])</f>
        <v>35</v>
      </c>
      <c r="L96" s="44">
        <f t="shared" si="1"/>
        <v>5.8724832214765099</v>
      </c>
    </row>
    <row r="97" spans="1:12" x14ac:dyDescent="0.35">
      <c r="A97" s="41" t="s">
        <v>526</v>
      </c>
      <c r="B97" s="41" t="s">
        <v>225</v>
      </c>
      <c r="C97" s="41" t="s">
        <v>509</v>
      </c>
      <c r="D97" s="41">
        <v>138</v>
      </c>
      <c r="E97" s="41">
        <v>0</v>
      </c>
      <c r="F97" s="41">
        <v>0</v>
      </c>
      <c r="G97" s="41" t="s">
        <v>426</v>
      </c>
      <c r="I97" s="42" t="s">
        <v>149</v>
      </c>
      <c r="J97" s="43">
        <f>SUMIF(Table11[LSOA21], I97,Table11[Household count])</f>
        <v>688</v>
      </c>
      <c r="K97" s="43">
        <f>SUMIF(Table11[LSOA21], I97,Table11[Household with access count])</f>
        <v>13</v>
      </c>
      <c r="L97" s="44">
        <f t="shared" si="1"/>
        <v>1.88953488372093</v>
      </c>
    </row>
    <row r="98" spans="1:12" x14ac:dyDescent="0.35">
      <c r="A98" s="41" t="s">
        <v>527</v>
      </c>
      <c r="B98" s="41" t="s">
        <v>225</v>
      </c>
      <c r="C98" s="41" t="s">
        <v>509</v>
      </c>
      <c r="D98" s="41">
        <v>132</v>
      </c>
      <c r="E98" s="41">
        <v>0</v>
      </c>
      <c r="F98" s="41">
        <v>0</v>
      </c>
      <c r="G98" s="41" t="s">
        <v>426</v>
      </c>
      <c r="I98" s="42" t="s">
        <v>293</v>
      </c>
      <c r="J98" s="43">
        <f>SUMIF(Table11[LSOA21], I98,Table11[Household count])</f>
        <v>641</v>
      </c>
      <c r="K98" s="43">
        <f>SUMIF(Table11[LSOA21], I98,Table11[Household with access count])</f>
        <v>159</v>
      </c>
      <c r="L98" s="44">
        <f t="shared" si="1"/>
        <v>24.804992199687987</v>
      </c>
    </row>
    <row r="99" spans="1:12" x14ac:dyDescent="0.35">
      <c r="A99" s="41" t="s">
        <v>528</v>
      </c>
      <c r="B99" s="41" t="s">
        <v>225</v>
      </c>
      <c r="C99" s="41" t="s">
        <v>509</v>
      </c>
      <c r="D99" s="41">
        <v>130</v>
      </c>
      <c r="E99" s="41">
        <v>0</v>
      </c>
      <c r="F99" s="41">
        <v>0</v>
      </c>
      <c r="G99" s="41" t="s">
        <v>426</v>
      </c>
      <c r="I99" s="42" t="s">
        <v>112</v>
      </c>
      <c r="J99" s="43">
        <f>SUMIF(Table11[LSOA21], I99,Table11[Household count])</f>
        <v>634</v>
      </c>
      <c r="K99" s="43">
        <f>SUMIF(Table11[LSOA21], I99,Table11[Household with access count])</f>
        <v>0</v>
      </c>
      <c r="L99" s="44">
        <f t="shared" si="1"/>
        <v>0</v>
      </c>
    </row>
    <row r="100" spans="1:12" x14ac:dyDescent="0.35">
      <c r="A100" s="41" t="s">
        <v>529</v>
      </c>
      <c r="B100" s="41" t="s">
        <v>219</v>
      </c>
      <c r="C100" s="41" t="s">
        <v>530</v>
      </c>
      <c r="D100" s="41">
        <v>117</v>
      </c>
      <c r="E100" s="41">
        <v>16</v>
      </c>
      <c r="F100" s="41">
        <v>13.68</v>
      </c>
      <c r="G100" s="41" t="s">
        <v>426</v>
      </c>
      <c r="I100" s="42" t="s">
        <v>79</v>
      </c>
      <c r="J100" s="43">
        <f>SUMIF(Table11[LSOA21], I100,Table11[Household count])</f>
        <v>664</v>
      </c>
      <c r="K100" s="43">
        <f>SUMIF(Table11[LSOA21], I100,Table11[Household with access count])</f>
        <v>0</v>
      </c>
      <c r="L100" s="44">
        <f t="shared" si="1"/>
        <v>0</v>
      </c>
    </row>
    <row r="101" spans="1:12" x14ac:dyDescent="0.35">
      <c r="A101" s="41" t="s">
        <v>531</v>
      </c>
      <c r="B101" s="41" t="s">
        <v>219</v>
      </c>
      <c r="C101" s="41" t="s">
        <v>530</v>
      </c>
      <c r="D101" s="41">
        <v>122</v>
      </c>
      <c r="E101" s="41">
        <v>0</v>
      </c>
      <c r="F101" s="41">
        <v>0</v>
      </c>
      <c r="G101" s="41" t="s">
        <v>426</v>
      </c>
      <c r="I101" s="42" t="s">
        <v>91</v>
      </c>
      <c r="J101" s="43">
        <f>SUMIF(Table11[LSOA21], I101,Table11[Household count])</f>
        <v>664</v>
      </c>
      <c r="K101" s="43">
        <f>SUMIF(Table11[LSOA21], I101,Table11[Household with access count])</f>
        <v>0</v>
      </c>
      <c r="L101" s="44">
        <f t="shared" si="1"/>
        <v>0</v>
      </c>
    </row>
    <row r="102" spans="1:12" x14ac:dyDescent="0.35">
      <c r="A102" s="41" t="s">
        <v>532</v>
      </c>
      <c r="B102" s="41" t="s">
        <v>219</v>
      </c>
      <c r="C102" s="41" t="s">
        <v>530</v>
      </c>
      <c r="D102" s="41">
        <v>117</v>
      </c>
      <c r="E102" s="41">
        <v>0</v>
      </c>
      <c r="F102" s="41">
        <v>0</v>
      </c>
      <c r="G102" s="41" t="s">
        <v>426</v>
      </c>
      <c r="I102" s="42" t="s">
        <v>279</v>
      </c>
      <c r="J102" s="43">
        <f>SUMIF(Table11[LSOA21], I102,Table11[Household count])</f>
        <v>840</v>
      </c>
      <c r="K102" s="43">
        <f>SUMIF(Table11[LSOA21], I102,Table11[Household with access count])</f>
        <v>180</v>
      </c>
      <c r="L102" s="44">
        <f t="shared" si="1"/>
        <v>21.428571428571427</v>
      </c>
    </row>
    <row r="103" spans="1:12" x14ac:dyDescent="0.35">
      <c r="A103" s="41" t="s">
        <v>533</v>
      </c>
      <c r="B103" s="41" t="s">
        <v>219</v>
      </c>
      <c r="C103" s="41" t="s">
        <v>530</v>
      </c>
      <c r="D103" s="41">
        <v>119</v>
      </c>
      <c r="E103" s="41">
        <v>9</v>
      </c>
      <c r="F103" s="41">
        <v>7.56</v>
      </c>
      <c r="G103" s="41" t="s">
        <v>426</v>
      </c>
      <c r="I103" s="42" t="s">
        <v>241</v>
      </c>
      <c r="J103" s="43">
        <f>SUMIF(Table11[LSOA21], I103,Table11[Household count])</f>
        <v>702</v>
      </c>
      <c r="K103" s="43">
        <f>SUMIF(Table11[LSOA21], I103,Table11[Household with access count])</f>
        <v>91</v>
      </c>
      <c r="L103" s="44">
        <f t="shared" si="1"/>
        <v>12.962962962962962</v>
      </c>
    </row>
    <row r="104" spans="1:12" x14ac:dyDescent="0.35">
      <c r="A104" s="41" t="s">
        <v>534</v>
      </c>
      <c r="B104" s="41" t="s">
        <v>219</v>
      </c>
      <c r="C104" s="41" t="s">
        <v>530</v>
      </c>
      <c r="D104" s="41">
        <v>110</v>
      </c>
      <c r="E104" s="41">
        <v>44</v>
      </c>
      <c r="F104" s="41">
        <v>40</v>
      </c>
      <c r="G104" s="41" t="s">
        <v>426</v>
      </c>
      <c r="I104" s="42" t="s">
        <v>233</v>
      </c>
      <c r="J104" s="43">
        <f>SUMIF(Table11[LSOA21], I104,Table11[Household count])</f>
        <v>631</v>
      </c>
      <c r="K104" s="43">
        <f>SUMIF(Table11[LSOA21], I104,Table11[Household with access count])</f>
        <v>78</v>
      </c>
      <c r="L104" s="44">
        <f t="shared" si="1"/>
        <v>12.361331220285262</v>
      </c>
    </row>
    <row r="105" spans="1:12" x14ac:dyDescent="0.35">
      <c r="A105" s="41" t="s">
        <v>535</v>
      </c>
      <c r="B105" s="41" t="s">
        <v>329</v>
      </c>
      <c r="C105" s="41" t="s">
        <v>530</v>
      </c>
      <c r="D105" s="41">
        <v>126</v>
      </c>
      <c r="E105" s="41">
        <v>53</v>
      </c>
      <c r="F105" s="41">
        <v>42.06</v>
      </c>
      <c r="G105" s="41" t="s">
        <v>426</v>
      </c>
      <c r="I105" s="42" t="s">
        <v>106</v>
      </c>
      <c r="J105" s="43">
        <f>SUMIF(Table11[LSOA21], I105,Table11[Household count])</f>
        <v>675</v>
      </c>
      <c r="K105" s="43">
        <f>SUMIF(Table11[LSOA21], I105,Table11[Household with access count])</f>
        <v>0</v>
      </c>
      <c r="L105" s="44">
        <f t="shared" si="1"/>
        <v>0</v>
      </c>
    </row>
    <row r="106" spans="1:12" x14ac:dyDescent="0.35">
      <c r="A106" s="41" t="s">
        <v>536</v>
      </c>
      <c r="B106" s="41" t="s">
        <v>329</v>
      </c>
      <c r="C106" s="41" t="s">
        <v>530</v>
      </c>
      <c r="D106" s="41">
        <v>141</v>
      </c>
      <c r="E106" s="41">
        <v>2</v>
      </c>
      <c r="F106" s="41">
        <v>1.42</v>
      </c>
      <c r="G106" s="41" t="s">
        <v>426</v>
      </c>
      <c r="I106" s="42" t="s">
        <v>143</v>
      </c>
      <c r="J106" s="43">
        <f>SUMIF(Table11[LSOA21], I106,Table11[Household count])</f>
        <v>649</v>
      </c>
      <c r="K106" s="43">
        <f>SUMIF(Table11[LSOA21], I106,Table11[Household with access count])</f>
        <v>9</v>
      </c>
      <c r="L106" s="44">
        <f t="shared" si="1"/>
        <v>1.386748844375963</v>
      </c>
    </row>
    <row r="107" spans="1:12" x14ac:dyDescent="0.35">
      <c r="A107" s="41" t="s">
        <v>537</v>
      </c>
      <c r="B107" s="41" t="s">
        <v>329</v>
      </c>
      <c r="C107" s="41" t="s">
        <v>530</v>
      </c>
      <c r="D107" s="41">
        <v>118</v>
      </c>
      <c r="E107" s="41">
        <v>36</v>
      </c>
      <c r="F107" s="41">
        <v>30.51</v>
      </c>
      <c r="G107" s="41" t="s">
        <v>426</v>
      </c>
      <c r="I107" s="42" t="s">
        <v>255</v>
      </c>
      <c r="J107" s="43">
        <f>SUMIF(Table11[LSOA21], I107,Table11[Household count])</f>
        <v>781</v>
      </c>
      <c r="K107" s="43">
        <f>SUMIF(Table11[LSOA21], I107,Table11[Household with access count])</f>
        <v>129</v>
      </c>
      <c r="L107" s="44">
        <f t="shared" si="1"/>
        <v>16.517285531370039</v>
      </c>
    </row>
    <row r="108" spans="1:12" x14ac:dyDescent="0.35">
      <c r="A108" s="41" t="s">
        <v>538</v>
      </c>
      <c r="B108" s="41" t="s">
        <v>329</v>
      </c>
      <c r="C108" s="41" t="s">
        <v>530</v>
      </c>
      <c r="D108" s="41">
        <v>128</v>
      </c>
      <c r="E108" s="41">
        <v>99</v>
      </c>
      <c r="F108" s="41">
        <v>77.34</v>
      </c>
      <c r="G108" s="41" t="s">
        <v>426</v>
      </c>
      <c r="I108" s="42" t="s">
        <v>409</v>
      </c>
      <c r="J108" s="43">
        <f>SUMIF(Table11[LSOA21], I108,Table11[Household count])</f>
        <v>685</v>
      </c>
      <c r="K108" s="43">
        <f>SUMIF(Table11[LSOA21], I108,Table11[Household with access count])</f>
        <v>646</v>
      </c>
      <c r="L108" s="44">
        <f t="shared" si="1"/>
        <v>94.306569343065689</v>
      </c>
    </row>
    <row r="109" spans="1:12" x14ac:dyDescent="0.35">
      <c r="A109" s="41" t="s">
        <v>539</v>
      </c>
      <c r="B109" s="41" t="s">
        <v>329</v>
      </c>
      <c r="C109" s="41" t="s">
        <v>530</v>
      </c>
      <c r="D109" s="41">
        <v>119</v>
      </c>
      <c r="E109" s="41">
        <v>33</v>
      </c>
      <c r="F109" s="41">
        <v>27.73</v>
      </c>
      <c r="G109" s="41" t="s">
        <v>426</v>
      </c>
      <c r="I109" s="42" t="s">
        <v>387</v>
      </c>
      <c r="J109" s="43">
        <f>SUMIF(Table11[LSOA21], I109,Table11[Household count])</f>
        <v>624</v>
      </c>
      <c r="K109" s="43">
        <f>SUMIF(Table11[LSOA21], I109,Table11[Household with access count])</f>
        <v>381</v>
      </c>
      <c r="L109" s="44">
        <f t="shared" si="1"/>
        <v>61.057692307692314</v>
      </c>
    </row>
    <row r="110" spans="1:12" x14ac:dyDescent="0.35">
      <c r="A110" s="41" t="s">
        <v>540</v>
      </c>
      <c r="B110" s="41" t="s">
        <v>118</v>
      </c>
      <c r="C110" s="41" t="s">
        <v>530</v>
      </c>
      <c r="D110" s="41">
        <v>168</v>
      </c>
      <c r="E110" s="41">
        <v>0</v>
      </c>
      <c r="F110" s="41">
        <v>0</v>
      </c>
      <c r="G110" s="41" t="s">
        <v>426</v>
      </c>
      <c r="I110" s="42" t="s">
        <v>249</v>
      </c>
      <c r="J110" s="43">
        <f>SUMIF(Table11[LSOA21], I110,Table11[Household count])</f>
        <v>1039</v>
      </c>
      <c r="K110" s="43">
        <f>SUMIF(Table11[LSOA21], I110,Table11[Household with access count])</f>
        <v>154</v>
      </c>
      <c r="L110" s="44">
        <f t="shared" si="1"/>
        <v>14.821944177093361</v>
      </c>
    </row>
    <row r="111" spans="1:12" x14ac:dyDescent="0.35">
      <c r="A111" s="41" t="s">
        <v>541</v>
      </c>
      <c r="B111" s="41" t="s">
        <v>118</v>
      </c>
      <c r="C111" s="41" t="s">
        <v>530</v>
      </c>
      <c r="D111" s="41">
        <v>280</v>
      </c>
      <c r="E111" s="41">
        <v>0</v>
      </c>
      <c r="F111" s="41">
        <v>0</v>
      </c>
      <c r="G111" s="41" t="s">
        <v>426</v>
      </c>
      <c r="I111" s="42" t="s">
        <v>103</v>
      </c>
      <c r="J111" s="43">
        <f>SUMIF(Table11[LSOA21], I111,Table11[Household count])</f>
        <v>697</v>
      </c>
      <c r="K111" s="43">
        <f>SUMIF(Table11[LSOA21], I111,Table11[Household with access count])</f>
        <v>0</v>
      </c>
      <c r="L111" s="44">
        <f t="shared" si="1"/>
        <v>0</v>
      </c>
    </row>
    <row r="112" spans="1:12" x14ac:dyDescent="0.35">
      <c r="A112" s="41" t="s">
        <v>542</v>
      </c>
      <c r="B112" s="41" t="s">
        <v>118</v>
      </c>
      <c r="C112" s="41" t="s">
        <v>530</v>
      </c>
      <c r="D112" s="41">
        <v>143</v>
      </c>
      <c r="E112" s="41">
        <v>0</v>
      </c>
      <c r="F112" s="41">
        <v>0</v>
      </c>
      <c r="G112" s="41" t="s">
        <v>426</v>
      </c>
      <c r="I112" s="42" t="s">
        <v>114</v>
      </c>
      <c r="J112" s="43">
        <f>SUMIF(Table11[LSOA21], I112,Table11[Household count])</f>
        <v>659</v>
      </c>
      <c r="K112" s="43">
        <f>SUMIF(Table11[LSOA21], I112,Table11[Household with access count])</f>
        <v>0</v>
      </c>
      <c r="L112" s="44">
        <f t="shared" si="1"/>
        <v>0</v>
      </c>
    </row>
    <row r="113" spans="1:12" x14ac:dyDescent="0.35">
      <c r="A113" s="41" t="s">
        <v>543</v>
      </c>
      <c r="B113" s="41" t="s">
        <v>118</v>
      </c>
      <c r="C113" s="41" t="s">
        <v>530</v>
      </c>
      <c r="D113" s="41">
        <v>63</v>
      </c>
      <c r="E113" s="41">
        <v>0</v>
      </c>
      <c r="F113" s="41">
        <v>0</v>
      </c>
      <c r="G113" s="41" t="s">
        <v>426</v>
      </c>
      <c r="I113" s="42" t="s">
        <v>171</v>
      </c>
      <c r="J113" s="43">
        <f>SUMIF(Table11[LSOA21], I113,Table11[Household count])</f>
        <v>763</v>
      </c>
      <c r="K113" s="43">
        <f>SUMIF(Table11[LSOA21], I113,Table11[Household with access count])</f>
        <v>27</v>
      </c>
      <c r="L113" s="44">
        <f t="shared" si="1"/>
        <v>3.5386631716906947</v>
      </c>
    </row>
    <row r="114" spans="1:12" x14ac:dyDescent="0.35">
      <c r="A114" s="41" t="s">
        <v>544</v>
      </c>
      <c r="B114" s="41" t="s">
        <v>118</v>
      </c>
      <c r="C114" s="41" t="s">
        <v>530</v>
      </c>
      <c r="D114" s="41">
        <v>230</v>
      </c>
      <c r="E114" s="41">
        <v>0</v>
      </c>
      <c r="F114" s="41">
        <v>0</v>
      </c>
      <c r="G114" s="41" t="s">
        <v>426</v>
      </c>
      <c r="I114" s="42" t="s">
        <v>307</v>
      </c>
      <c r="J114" s="43">
        <f>SUMIF(Table11[LSOA21], I114,Table11[Household count])</f>
        <v>678</v>
      </c>
      <c r="K114" s="43">
        <f>SUMIF(Table11[LSOA21], I114,Table11[Household with access count])</f>
        <v>207</v>
      </c>
      <c r="L114" s="44">
        <f t="shared" si="1"/>
        <v>30.53097345132743</v>
      </c>
    </row>
    <row r="115" spans="1:12" x14ac:dyDescent="0.35">
      <c r="A115" s="41" t="s">
        <v>545</v>
      </c>
      <c r="B115" s="41" t="s">
        <v>118</v>
      </c>
      <c r="C115" s="41" t="s">
        <v>530</v>
      </c>
      <c r="D115" s="41">
        <v>157</v>
      </c>
      <c r="E115" s="41">
        <v>0</v>
      </c>
      <c r="F115" s="41">
        <v>0</v>
      </c>
      <c r="G115" s="41" t="s">
        <v>426</v>
      </c>
      <c r="I115" s="42" t="s">
        <v>277</v>
      </c>
      <c r="J115" s="43">
        <f>SUMIF(Table11[LSOA21], I115,Table11[Household count])</f>
        <v>753</v>
      </c>
      <c r="K115" s="43">
        <f>SUMIF(Table11[LSOA21], I115,Table11[Household with access count])</f>
        <v>159</v>
      </c>
      <c r="L115" s="44">
        <f t="shared" si="1"/>
        <v>21.115537848605577</v>
      </c>
    </row>
    <row r="116" spans="1:12" x14ac:dyDescent="0.35">
      <c r="A116" s="41" t="s">
        <v>546</v>
      </c>
      <c r="B116" s="41" t="s">
        <v>118</v>
      </c>
      <c r="C116" s="41" t="s">
        <v>530</v>
      </c>
      <c r="D116" s="41">
        <v>224</v>
      </c>
      <c r="E116" s="41">
        <v>0</v>
      </c>
      <c r="F116" s="41">
        <v>0</v>
      </c>
      <c r="G116" s="41" t="s">
        <v>426</v>
      </c>
      <c r="I116" s="42" t="s">
        <v>215</v>
      </c>
      <c r="J116" s="43">
        <f>SUMIF(Table11[LSOA21], I116,Table11[Household count])</f>
        <v>943</v>
      </c>
      <c r="K116" s="43">
        <f>SUMIF(Table11[LSOA21], I116,Table11[Household with access count])</f>
        <v>104</v>
      </c>
      <c r="L116" s="44">
        <f t="shared" si="1"/>
        <v>11.028632025450689</v>
      </c>
    </row>
    <row r="117" spans="1:12" x14ac:dyDescent="0.35">
      <c r="A117" s="41" t="s">
        <v>547</v>
      </c>
      <c r="B117" s="41" t="s">
        <v>367</v>
      </c>
      <c r="C117" s="41" t="s">
        <v>530</v>
      </c>
      <c r="D117" s="41">
        <v>130</v>
      </c>
      <c r="E117" s="41">
        <v>122</v>
      </c>
      <c r="F117" s="41">
        <v>93.85</v>
      </c>
      <c r="G117" s="41" t="s">
        <v>426</v>
      </c>
      <c r="I117" s="42" t="s">
        <v>315</v>
      </c>
      <c r="J117" s="43">
        <f>SUMIF(Table11[LSOA21], I117,Table11[Household count])</f>
        <v>646</v>
      </c>
      <c r="K117" s="43">
        <f>SUMIF(Table11[LSOA21], I117,Table11[Household with access count])</f>
        <v>208</v>
      </c>
      <c r="L117" s="44">
        <f t="shared" si="1"/>
        <v>32.198142414860683</v>
      </c>
    </row>
    <row r="118" spans="1:12" x14ac:dyDescent="0.35">
      <c r="A118" s="41" t="s">
        <v>548</v>
      </c>
      <c r="B118" s="41" t="s">
        <v>367</v>
      </c>
      <c r="C118" s="41" t="s">
        <v>530</v>
      </c>
      <c r="D118" s="41">
        <v>107</v>
      </c>
      <c r="E118" s="41">
        <v>68</v>
      </c>
      <c r="F118" s="41">
        <v>63.55</v>
      </c>
      <c r="G118" s="41" t="s">
        <v>426</v>
      </c>
      <c r="I118" s="42" t="s">
        <v>133</v>
      </c>
      <c r="J118" s="43">
        <f>SUMIF(Table11[LSOA21], I118,Table11[Household count])</f>
        <v>677</v>
      </c>
      <c r="K118" s="43">
        <f>SUMIF(Table11[LSOA21], I118,Table11[Household with access count])</f>
        <v>4</v>
      </c>
      <c r="L118" s="44">
        <f t="shared" si="1"/>
        <v>0.59084194977843429</v>
      </c>
    </row>
    <row r="119" spans="1:12" x14ac:dyDescent="0.35">
      <c r="A119" s="41" t="s">
        <v>549</v>
      </c>
      <c r="B119" s="41" t="s">
        <v>367</v>
      </c>
      <c r="C119" s="41" t="s">
        <v>530</v>
      </c>
      <c r="D119" s="41">
        <v>131</v>
      </c>
      <c r="E119" s="41">
        <v>79</v>
      </c>
      <c r="F119" s="41">
        <v>60.31</v>
      </c>
      <c r="G119" s="41" t="s">
        <v>426</v>
      </c>
      <c r="I119" s="42" t="s">
        <v>327</v>
      </c>
      <c r="J119" s="43">
        <f>SUMIF(Table11[LSOA21], I119,Table11[Household count])</f>
        <v>774</v>
      </c>
      <c r="K119" s="43">
        <f>SUMIF(Table11[LSOA21], I119,Table11[Household with access count])</f>
        <v>272</v>
      </c>
      <c r="L119" s="44">
        <f t="shared" si="1"/>
        <v>35.142118863049092</v>
      </c>
    </row>
    <row r="120" spans="1:12" x14ac:dyDescent="0.35">
      <c r="A120" s="41" t="s">
        <v>550</v>
      </c>
      <c r="B120" s="41" t="s">
        <v>367</v>
      </c>
      <c r="C120" s="41" t="s">
        <v>530</v>
      </c>
      <c r="D120" s="41">
        <v>165</v>
      </c>
      <c r="E120" s="41">
        <v>0</v>
      </c>
      <c r="F120" s="41">
        <v>0</v>
      </c>
      <c r="G120" s="41" t="s">
        <v>426</v>
      </c>
      <c r="I120" s="42" t="s">
        <v>167</v>
      </c>
      <c r="J120" s="43">
        <f>SUMIF(Table11[LSOA21], I120,Table11[Household count])</f>
        <v>675</v>
      </c>
      <c r="K120" s="43">
        <f>SUMIF(Table11[LSOA21], I120,Table11[Household with access count])</f>
        <v>21</v>
      </c>
      <c r="L120" s="44">
        <f t="shared" si="1"/>
        <v>3.1111111111111112</v>
      </c>
    </row>
    <row r="121" spans="1:12" x14ac:dyDescent="0.35">
      <c r="A121" s="41" t="s">
        <v>551</v>
      </c>
      <c r="B121" s="41" t="s">
        <v>367</v>
      </c>
      <c r="C121" s="41" t="s">
        <v>530</v>
      </c>
      <c r="D121" s="41">
        <v>117</v>
      </c>
      <c r="E121" s="41">
        <v>62</v>
      </c>
      <c r="F121" s="41">
        <v>52.99</v>
      </c>
      <c r="G121" s="41" t="s">
        <v>426</v>
      </c>
      <c r="I121" s="42" t="s">
        <v>77</v>
      </c>
      <c r="J121" s="43">
        <f>SUMIF(Table11[LSOA21], I121,Table11[Household count])</f>
        <v>642</v>
      </c>
      <c r="K121" s="43">
        <f>SUMIF(Table11[LSOA21], I121,Table11[Household with access count])</f>
        <v>0</v>
      </c>
      <c r="L121" s="44">
        <f t="shared" si="1"/>
        <v>0</v>
      </c>
    </row>
    <row r="122" spans="1:12" x14ac:dyDescent="0.35">
      <c r="A122" s="41" t="s">
        <v>552</v>
      </c>
      <c r="B122" s="41" t="s">
        <v>189</v>
      </c>
      <c r="C122" s="41" t="s">
        <v>530</v>
      </c>
      <c r="D122" s="41">
        <v>122</v>
      </c>
      <c r="E122" s="41">
        <v>0</v>
      </c>
      <c r="F122" s="41">
        <v>0</v>
      </c>
      <c r="G122" s="41" t="s">
        <v>426</v>
      </c>
      <c r="I122" s="42" t="s">
        <v>65</v>
      </c>
      <c r="J122" s="43">
        <f>SUMIF(Table11[LSOA21], I122,Table11[Household count])</f>
        <v>695</v>
      </c>
      <c r="K122" s="43">
        <f>SUMIF(Table11[LSOA21], I122,Table11[Household with access count])</f>
        <v>0</v>
      </c>
      <c r="L122" s="44">
        <f t="shared" si="1"/>
        <v>0</v>
      </c>
    </row>
    <row r="123" spans="1:12" x14ac:dyDescent="0.35">
      <c r="A123" s="41" t="s">
        <v>553</v>
      </c>
      <c r="B123" s="41" t="s">
        <v>189</v>
      </c>
      <c r="C123" s="41" t="s">
        <v>530</v>
      </c>
      <c r="D123" s="41">
        <v>134</v>
      </c>
      <c r="E123" s="41">
        <v>0</v>
      </c>
      <c r="F123" s="41">
        <v>0</v>
      </c>
      <c r="G123" s="41" t="s">
        <v>426</v>
      </c>
      <c r="I123" s="42" t="s">
        <v>217</v>
      </c>
      <c r="J123" s="43">
        <f>SUMIF(Table11[LSOA21], I123,Table11[Household count])</f>
        <v>582</v>
      </c>
      <c r="K123" s="43">
        <f>SUMIF(Table11[LSOA21], I123,Table11[Household with access count])</f>
        <v>66</v>
      </c>
      <c r="L123" s="44">
        <f t="shared" si="1"/>
        <v>11.340206185567011</v>
      </c>
    </row>
    <row r="124" spans="1:12" x14ac:dyDescent="0.35">
      <c r="A124" s="41" t="s">
        <v>554</v>
      </c>
      <c r="B124" s="41" t="s">
        <v>189</v>
      </c>
      <c r="C124" s="41" t="s">
        <v>530</v>
      </c>
      <c r="D124" s="41">
        <v>97</v>
      </c>
      <c r="E124" s="41">
        <v>20</v>
      </c>
      <c r="F124" s="41">
        <v>20.62</v>
      </c>
      <c r="G124" s="41" t="s">
        <v>426</v>
      </c>
      <c r="I124" s="42" t="s">
        <v>235</v>
      </c>
      <c r="J124" s="43">
        <f>SUMIF(Table11[LSOA21], I124,Table11[Household count])</f>
        <v>756</v>
      </c>
      <c r="K124" s="43">
        <f>SUMIF(Table11[LSOA21], I124,Table11[Household with access count])</f>
        <v>94</v>
      </c>
      <c r="L124" s="44">
        <f t="shared" si="1"/>
        <v>12.433862433862434</v>
      </c>
    </row>
    <row r="125" spans="1:12" x14ac:dyDescent="0.35">
      <c r="A125" s="41" t="s">
        <v>555</v>
      </c>
      <c r="B125" s="41" t="s">
        <v>189</v>
      </c>
      <c r="C125" s="41" t="s">
        <v>530</v>
      </c>
      <c r="D125" s="41">
        <v>166</v>
      </c>
      <c r="E125" s="41">
        <v>13</v>
      </c>
      <c r="F125" s="41">
        <v>7.83</v>
      </c>
      <c r="G125" s="41" t="s">
        <v>426</v>
      </c>
      <c r="I125" s="42" t="s">
        <v>299</v>
      </c>
      <c r="J125" s="43">
        <f>SUMIF(Table11[LSOA21], I125,Table11[Household count])</f>
        <v>524</v>
      </c>
      <c r="K125" s="43">
        <f>SUMIF(Table11[LSOA21], I125,Table11[Household with access count])</f>
        <v>136</v>
      </c>
      <c r="L125" s="44">
        <f t="shared" si="1"/>
        <v>25.954198473282442</v>
      </c>
    </row>
    <row r="126" spans="1:12" x14ac:dyDescent="0.35">
      <c r="A126" s="41" t="s">
        <v>556</v>
      </c>
      <c r="B126" s="41" t="s">
        <v>189</v>
      </c>
      <c r="C126" s="41" t="s">
        <v>530</v>
      </c>
      <c r="D126" s="41">
        <v>171</v>
      </c>
      <c r="E126" s="41">
        <v>10</v>
      </c>
      <c r="F126" s="41">
        <v>5.85</v>
      </c>
      <c r="G126" s="41" t="s">
        <v>426</v>
      </c>
      <c r="I126" s="42" t="s">
        <v>193</v>
      </c>
      <c r="J126" s="43">
        <f>SUMIF(Table11[LSOA21], I126,Table11[Household count])</f>
        <v>690</v>
      </c>
      <c r="K126" s="43">
        <f>SUMIF(Table11[LSOA21], I126,Table11[Household with access count])</f>
        <v>45</v>
      </c>
      <c r="L126" s="44">
        <f t="shared" si="1"/>
        <v>6.5217391304347823</v>
      </c>
    </row>
    <row r="127" spans="1:12" x14ac:dyDescent="0.35">
      <c r="A127" s="41" t="s">
        <v>557</v>
      </c>
      <c r="B127" s="41" t="s">
        <v>339</v>
      </c>
      <c r="C127" s="41" t="s">
        <v>558</v>
      </c>
      <c r="D127" s="41">
        <v>127</v>
      </c>
      <c r="E127" s="41">
        <v>0</v>
      </c>
      <c r="F127" s="41">
        <v>0</v>
      </c>
      <c r="G127" s="41" t="s">
        <v>426</v>
      </c>
      <c r="I127" s="42" t="s">
        <v>195</v>
      </c>
      <c r="J127" s="43">
        <f>SUMIF(Table11[LSOA21], I127,Table11[Household count])</f>
        <v>642</v>
      </c>
      <c r="K127" s="43">
        <f>SUMIF(Table11[LSOA21], I127,Table11[Household with access count])</f>
        <v>44</v>
      </c>
      <c r="L127" s="44">
        <f t="shared" si="1"/>
        <v>6.8535825545171329</v>
      </c>
    </row>
    <row r="128" spans="1:12" x14ac:dyDescent="0.35">
      <c r="A128" s="41" t="s">
        <v>559</v>
      </c>
      <c r="B128" s="41" t="s">
        <v>339</v>
      </c>
      <c r="C128" s="41" t="s">
        <v>558</v>
      </c>
      <c r="D128" s="41">
        <v>132</v>
      </c>
      <c r="E128" s="41">
        <v>77</v>
      </c>
      <c r="F128" s="41">
        <v>58.33</v>
      </c>
      <c r="G128" s="41" t="s">
        <v>426</v>
      </c>
      <c r="I128" s="42" t="s">
        <v>98</v>
      </c>
      <c r="J128" s="43">
        <f>SUMIF(Table11[LSOA21], I128,Table11[Household count])</f>
        <v>681</v>
      </c>
      <c r="K128" s="43">
        <f>SUMIF(Table11[LSOA21], I128,Table11[Household with access count])</f>
        <v>0</v>
      </c>
      <c r="L128" s="44">
        <f t="shared" si="1"/>
        <v>0</v>
      </c>
    </row>
    <row r="129" spans="1:12" x14ac:dyDescent="0.35">
      <c r="A129" s="41" t="s">
        <v>560</v>
      </c>
      <c r="B129" s="41" t="s">
        <v>339</v>
      </c>
      <c r="C129" s="41" t="s">
        <v>558</v>
      </c>
      <c r="D129" s="41">
        <v>121</v>
      </c>
      <c r="E129" s="41">
        <v>28</v>
      </c>
      <c r="F129" s="41">
        <v>23.14</v>
      </c>
      <c r="G129" s="41" t="s">
        <v>426</v>
      </c>
      <c r="I129" s="42" t="s">
        <v>399</v>
      </c>
      <c r="J129" s="43">
        <f>SUMIF(Table11[LSOA21], I129,Table11[Household count])</f>
        <v>1109</v>
      </c>
      <c r="K129" s="43">
        <f>SUMIF(Table11[LSOA21], I129,Table11[Household with access count])</f>
        <v>832</v>
      </c>
      <c r="L129" s="44">
        <f t="shared" si="1"/>
        <v>75.022542831379624</v>
      </c>
    </row>
    <row r="130" spans="1:12" x14ac:dyDescent="0.35">
      <c r="A130" s="41" t="s">
        <v>561</v>
      </c>
      <c r="B130" s="41" t="s">
        <v>339</v>
      </c>
      <c r="C130" s="41" t="s">
        <v>558</v>
      </c>
      <c r="D130" s="41">
        <v>137</v>
      </c>
      <c r="E130" s="41">
        <v>124</v>
      </c>
      <c r="F130" s="41">
        <v>90.51</v>
      </c>
      <c r="G130" s="41" t="s">
        <v>426</v>
      </c>
      <c r="I130" s="42" t="s">
        <v>177</v>
      </c>
      <c r="J130" s="43">
        <f>SUMIF(Table11[LSOA21], I130,Table11[Household count])</f>
        <v>2373</v>
      </c>
      <c r="K130" s="43">
        <f>SUMIF(Table11[LSOA21], I130,Table11[Household with access count])</f>
        <v>112</v>
      </c>
      <c r="L130" s="44">
        <f t="shared" ref="L130:L165" si="2">(K130/J130)*100</f>
        <v>4.71976401179941</v>
      </c>
    </row>
    <row r="131" spans="1:12" x14ac:dyDescent="0.35">
      <c r="A131" s="41" t="s">
        <v>562</v>
      </c>
      <c r="B131" s="41" t="s">
        <v>339</v>
      </c>
      <c r="C131" s="41" t="s">
        <v>558</v>
      </c>
      <c r="D131" s="41">
        <v>112</v>
      </c>
      <c r="E131" s="41">
        <v>0</v>
      </c>
      <c r="F131" s="41">
        <v>0</v>
      </c>
      <c r="G131" s="41" t="s">
        <v>426</v>
      </c>
      <c r="I131" s="42" t="s">
        <v>343</v>
      </c>
      <c r="J131" s="43">
        <f>SUMIF(Table11[LSOA21], I131,Table11[Household count])</f>
        <v>1167</v>
      </c>
      <c r="K131" s="43">
        <f>SUMIF(Table11[LSOA21], I131,Table11[Household with access count])</f>
        <v>453</v>
      </c>
      <c r="L131" s="44">
        <f t="shared" si="2"/>
        <v>38.817480719794347</v>
      </c>
    </row>
    <row r="132" spans="1:12" x14ac:dyDescent="0.35">
      <c r="A132" s="41" t="s">
        <v>563</v>
      </c>
      <c r="B132" s="41" t="s">
        <v>339</v>
      </c>
      <c r="C132" s="41" t="s">
        <v>558</v>
      </c>
      <c r="D132" s="41">
        <v>118</v>
      </c>
      <c r="E132" s="41">
        <v>44</v>
      </c>
      <c r="F132" s="41">
        <v>37.29</v>
      </c>
      <c r="G132" s="41" t="s">
        <v>426</v>
      </c>
      <c r="I132" s="42" t="s">
        <v>89</v>
      </c>
      <c r="J132" s="43">
        <f>SUMIF(Table11[LSOA21], I132,Table11[Household count])</f>
        <v>1112</v>
      </c>
      <c r="K132" s="43">
        <f>SUMIF(Table11[LSOA21], I132,Table11[Household with access count])</f>
        <v>0</v>
      </c>
      <c r="L132" s="44">
        <f t="shared" si="2"/>
        <v>0</v>
      </c>
    </row>
    <row r="133" spans="1:12" x14ac:dyDescent="0.35">
      <c r="A133" s="41" t="s">
        <v>564</v>
      </c>
      <c r="B133" s="41" t="s">
        <v>201</v>
      </c>
      <c r="C133" s="41" t="s">
        <v>558</v>
      </c>
      <c r="D133" s="41">
        <v>132</v>
      </c>
      <c r="E133" s="41">
        <v>47</v>
      </c>
      <c r="F133" s="41">
        <v>35.61</v>
      </c>
      <c r="G133" s="41" t="s">
        <v>426</v>
      </c>
      <c r="I133" s="42" t="s">
        <v>405</v>
      </c>
      <c r="J133" s="43">
        <f>SUMIF(Table11[LSOA21], I133,Table11[Household count])</f>
        <v>1870</v>
      </c>
      <c r="K133" s="43">
        <f>SUMIF(Table11[LSOA21], I133,Table11[Household with access count])</f>
        <v>1689</v>
      </c>
      <c r="L133" s="44">
        <f t="shared" si="2"/>
        <v>90.320855614973254</v>
      </c>
    </row>
    <row r="134" spans="1:12" x14ac:dyDescent="0.35">
      <c r="A134" s="41" t="s">
        <v>565</v>
      </c>
      <c r="B134" s="41" t="s">
        <v>201</v>
      </c>
      <c r="C134" s="41" t="s">
        <v>558</v>
      </c>
      <c r="D134" s="41">
        <v>133</v>
      </c>
      <c r="E134" s="41">
        <v>0</v>
      </c>
      <c r="F134" s="41">
        <v>0</v>
      </c>
      <c r="G134" s="41" t="s">
        <v>426</v>
      </c>
      <c r="I134" s="42" t="s">
        <v>391</v>
      </c>
      <c r="J134" s="43">
        <f>SUMIF(Table11[LSOA21], I134,Table11[Household count])</f>
        <v>835</v>
      </c>
      <c r="K134" s="43">
        <f>SUMIF(Table11[LSOA21], I134,Table11[Household with access count])</f>
        <v>535</v>
      </c>
      <c r="L134" s="44">
        <f t="shared" si="2"/>
        <v>64.071856287425149</v>
      </c>
    </row>
    <row r="135" spans="1:12" x14ac:dyDescent="0.35">
      <c r="A135" s="41" t="s">
        <v>566</v>
      </c>
      <c r="B135" s="41" t="s">
        <v>201</v>
      </c>
      <c r="C135" s="41" t="s">
        <v>558</v>
      </c>
      <c r="D135" s="41">
        <v>126</v>
      </c>
      <c r="E135" s="41">
        <v>0</v>
      </c>
      <c r="F135" s="41">
        <v>0</v>
      </c>
      <c r="G135" s="41" t="s">
        <v>426</v>
      </c>
      <c r="I135" s="42" t="s">
        <v>365</v>
      </c>
      <c r="J135" s="43">
        <f>SUMIF(Table11[LSOA21], I135,Table11[Household count])</f>
        <v>657</v>
      </c>
      <c r="K135" s="43">
        <f>SUMIF(Table11[LSOA21], I135,Table11[Household with access count])</f>
        <v>333</v>
      </c>
      <c r="L135" s="44">
        <f t="shared" si="2"/>
        <v>50.684931506849317</v>
      </c>
    </row>
    <row r="136" spans="1:12" x14ac:dyDescent="0.35">
      <c r="A136" s="41" t="s">
        <v>567</v>
      </c>
      <c r="B136" s="41" t="s">
        <v>201</v>
      </c>
      <c r="C136" s="41" t="s">
        <v>558</v>
      </c>
      <c r="D136" s="41">
        <v>111</v>
      </c>
      <c r="E136" s="41">
        <v>0</v>
      </c>
      <c r="F136" s="41">
        <v>0</v>
      </c>
      <c r="G136" s="41" t="s">
        <v>426</v>
      </c>
      <c r="I136" s="42" t="s">
        <v>357</v>
      </c>
      <c r="J136" s="43">
        <f>SUMIF(Table11[LSOA21], I136,Table11[Household count])</f>
        <v>752</v>
      </c>
      <c r="K136" s="43">
        <f>SUMIF(Table11[LSOA21], I136,Table11[Household with access count])</f>
        <v>333</v>
      </c>
      <c r="L136" s="44">
        <f t="shared" si="2"/>
        <v>44.281914893617021</v>
      </c>
    </row>
    <row r="137" spans="1:12" x14ac:dyDescent="0.35">
      <c r="A137" s="41" t="s">
        <v>568</v>
      </c>
      <c r="B137" s="41" t="s">
        <v>201</v>
      </c>
      <c r="C137" s="41" t="s">
        <v>558</v>
      </c>
      <c r="D137" s="41">
        <v>107</v>
      </c>
      <c r="E137" s="41">
        <v>0</v>
      </c>
      <c r="F137" s="41">
        <v>0</v>
      </c>
      <c r="G137" s="41" t="s">
        <v>426</v>
      </c>
      <c r="I137" s="42" t="s">
        <v>389</v>
      </c>
      <c r="J137" s="43">
        <f>SUMIF(Table11[LSOA21], I137,Table11[Household count])</f>
        <v>667</v>
      </c>
      <c r="K137" s="43">
        <f>SUMIF(Table11[LSOA21], I137,Table11[Household with access count])</f>
        <v>415</v>
      </c>
      <c r="L137" s="44">
        <f t="shared" si="2"/>
        <v>62.218890554722641</v>
      </c>
    </row>
    <row r="138" spans="1:12" x14ac:dyDescent="0.35">
      <c r="A138" s="41" t="s">
        <v>569</v>
      </c>
      <c r="B138" s="41" t="s">
        <v>347</v>
      </c>
      <c r="C138" s="41" t="s">
        <v>558</v>
      </c>
      <c r="D138" s="41">
        <v>132</v>
      </c>
      <c r="E138" s="41">
        <v>22</v>
      </c>
      <c r="F138" s="41">
        <v>16.670000000000002</v>
      </c>
      <c r="G138" s="41" t="s">
        <v>426</v>
      </c>
      <c r="I138" s="42" t="s">
        <v>173</v>
      </c>
      <c r="J138" s="43">
        <f>SUMIF(Table11[LSOA21], I138,Table11[Household count])</f>
        <v>694</v>
      </c>
      <c r="K138" s="43">
        <f>SUMIF(Table11[LSOA21], I138,Table11[Household with access count])</f>
        <v>27</v>
      </c>
      <c r="L138" s="44">
        <f t="shared" si="2"/>
        <v>3.8904899135446689</v>
      </c>
    </row>
    <row r="139" spans="1:12" x14ac:dyDescent="0.35">
      <c r="A139" s="41" t="s">
        <v>570</v>
      </c>
      <c r="B139" s="41" t="s">
        <v>347</v>
      </c>
      <c r="C139" s="41" t="s">
        <v>558</v>
      </c>
      <c r="D139" s="41">
        <v>137</v>
      </c>
      <c r="E139" s="41">
        <v>0</v>
      </c>
      <c r="F139" s="41">
        <v>0</v>
      </c>
      <c r="G139" s="41" t="s">
        <v>426</v>
      </c>
      <c r="I139" s="42" t="s">
        <v>123</v>
      </c>
      <c r="J139" s="43">
        <f>SUMIF(Table11[LSOA21], I139,Table11[Household count])</f>
        <v>779</v>
      </c>
      <c r="K139" s="43">
        <f>SUMIF(Table11[LSOA21], I139,Table11[Household with access count])</f>
        <v>1</v>
      </c>
      <c r="L139" s="44">
        <f t="shared" si="2"/>
        <v>0.12836970474967907</v>
      </c>
    </row>
    <row r="140" spans="1:12" x14ac:dyDescent="0.35">
      <c r="A140" s="41" t="s">
        <v>571</v>
      </c>
      <c r="B140" s="41" t="s">
        <v>347</v>
      </c>
      <c r="C140" s="41" t="s">
        <v>558</v>
      </c>
      <c r="D140" s="41">
        <v>136</v>
      </c>
      <c r="E140" s="41">
        <v>109</v>
      </c>
      <c r="F140" s="41">
        <v>80.150000000000006</v>
      </c>
      <c r="G140" s="41" t="s">
        <v>426</v>
      </c>
      <c r="I140" s="42" t="s">
        <v>95</v>
      </c>
      <c r="J140" s="43">
        <f>SUMIF(Table11[LSOA21], I140,Table11[Household count])</f>
        <v>674</v>
      </c>
      <c r="K140" s="43">
        <f>SUMIF(Table11[LSOA21], I140,Table11[Household with access count])</f>
        <v>0</v>
      </c>
      <c r="L140" s="44">
        <f t="shared" si="2"/>
        <v>0</v>
      </c>
    </row>
    <row r="141" spans="1:12" x14ac:dyDescent="0.35">
      <c r="A141" s="41" t="s">
        <v>572</v>
      </c>
      <c r="B141" s="41" t="s">
        <v>347</v>
      </c>
      <c r="C141" s="41" t="s">
        <v>558</v>
      </c>
      <c r="D141" s="41">
        <v>120</v>
      </c>
      <c r="E141" s="41">
        <v>66</v>
      </c>
      <c r="F141" s="41">
        <v>55</v>
      </c>
      <c r="G141" s="41" t="s">
        <v>426</v>
      </c>
      <c r="I141" s="42" t="s">
        <v>138</v>
      </c>
      <c r="J141" s="43">
        <f>SUMIF(Table11[LSOA21], I141,Table11[Household count])</f>
        <v>988</v>
      </c>
      <c r="K141" s="43">
        <f>SUMIF(Table11[LSOA21], I141,Table11[Household with access count])</f>
        <v>9</v>
      </c>
      <c r="L141" s="44">
        <f t="shared" si="2"/>
        <v>0.91093117408906876</v>
      </c>
    </row>
    <row r="142" spans="1:12" x14ac:dyDescent="0.35">
      <c r="A142" s="41" t="s">
        <v>573</v>
      </c>
      <c r="B142" s="41" t="s">
        <v>347</v>
      </c>
      <c r="C142" s="41" t="s">
        <v>558</v>
      </c>
      <c r="D142" s="41">
        <v>133</v>
      </c>
      <c r="E142" s="41">
        <v>66</v>
      </c>
      <c r="F142" s="41">
        <v>49.62</v>
      </c>
      <c r="G142" s="41" t="s">
        <v>426</v>
      </c>
      <c r="I142" s="42" t="s">
        <v>363</v>
      </c>
      <c r="J142" s="43">
        <f>SUMIF(Table11[LSOA21], I142,Table11[Household count])</f>
        <v>741</v>
      </c>
      <c r="K142" s="43">
        <f>SUMIF(Table11[LSOA21], I142,Table11[Household with access count])</f>
        <v>345</v>
      </c>
      <c r="L142" s="44">
        <f t="shared" si="2"/>
        <v>46.558704453441294</v>
      </c>
    </row>
    <row r="143" spans="1:12" x14ac:dyDescent="0.35">
      <c r="A143" s="41" t="s">
        <v>574</v>
      </c>
      <c r="B143" s="41" t="s">
        <v>299</v>
      </c>
      <c r="C143" s="41" t="s">
        <v>558</v>
      </c>
      <c r="D143" s="41">
        <v>116</v>
      </c>
      <c r="E143" s="41">
        <v>68</v>
      </c>
      <c r="F143" s="41">
        <v>58.62</v>
      </c>
      <c r="G143" s="41" t="s">
        <v>426</v>
      </c>
      <c r="I143" s="42" t="s">
        <v>317</v>
      </c>
      <c r="J143" s="43">
        <f>SUMIF(Table11[LSOA21], I143,Table11[Household count])</f>
        <v>928</v>
      </c>
      <c r="K143" s="43">
        <f>SUMIF(Table11[LSOA21], I143,Table11[Household with access count])</f>
        <v>302</v>
      </c>
      <c r="L143" s="44">
        <f t="shared" si="2"/>
        <v>32.543103448275865</v>
      </c>
    </row>
    <row r="144" spans="1:12" x14ac:dyDescent="0.35">
      <c r="A144" s="41" t="s">
        <v>575</v>
      </c>
      <c r="B144" s="41" t="s">
        <v>299</v>
      </c>
      <c r="C144" s="41" t="s">
        <v>558</v>
      </c>
      <c r="D144" s="41">
        <v>138</v>
      </c>
      <c r="E144" s="41">
        <v>0</v>
      </c>
      <c r="F144" s="41">
        <v>0</v>
      </c>
      <c r="G144" s="41" t="s">
        <v>426</v>
      </c>
      <c r="I144" s="42" t="s">
        <v>407</v>
      </c>
      <c r="J144" s="43">
        <f>SUMIF(Table11[LSOA21], I144,Table11[Household count])</f>
        <v>946</v>
      </c>
      <c r="K144" s="43">
        <f>SUMIF(Table11[LSOA21], I144,Table11[Household with access count])</f>
        <v>870</v>
      </c>
      <c r="L144" s="44">
        <f t="shared" si="2"/>
        <v>91.966173361522195</v>
      </c>
    </row>
    <row r="145" spans="1:12" x14ac:dyDescent="0.35">
      <c r="A145" s="41" t="s">
        <v>576</v>
      </c>
      <c r="B145" s="41" t="s">
        <v>299</v>
      </c>
      <c r="C145" s="41" t="s">
        <v>558</v>
      </c>
      <c r="D145" s="41">
        <v>147</v>
      </c>
      <c r="E145" s="41">
        <v>31</v>
      </c>
      <c r="F145" s="41">
        <v>21.09</v>
      </c>
      <c r="G145" s="41" t="s">
        <v>426</v>
      </c>
      <c r="I145" s="42" t="s">
        <v>311</v>
      </c>
      <c r="J145" s="43">
        <f>SUMIF(Table11[LSOA21], I145,Table11[Household count])</f>
        <v>847</v>
      </c>
      <c r="K145" s="43">
        <f>SUMIF(Table11[LSOA21], I145,Table11[Household with access count])</f>
        <v>260</v>
      </c>
      <c r="L145" s="44">
        <f t="shared" si="2"/>
        <v>30.696576151121608</v>
      </c>
    </row>
    <row r="146" spans="1:12" x14ac:dyDescent="0.35">
      <c r="A146" s="41" t="s">
        <v>577</v>
      </c>
      <c r="B146" s="41" t="s">
        <v>299</v>
      </c>
      <c r="C146" s="41" t="s">
        <v>558</v>
      </c>
      <c r="D146" s="41">
        <v>123</v>
      </c>
      <c r="E146" s="41">
        <v>37</v>
      </c>
      <c r="F146" s="41">
        <v>30.08</v>
      </c>
      <c r="G146" s="41" t="s">
        <v>426</v>
      </c>
      <c r="I146" s="42" t="s">
        <v>385</v>
      </c>
      <c r="J146" s="43">
        <f>SUMIF(Table11[LSOA21], I146,Table11[Household count])</f>
        <v>960</v>
      </c>
      <c r="K146" s="43">
        <f>SUMIF(Table11[LSOA21], I146,Table11[Household with access count])</f>
        <v>584</v>
      </c>
      <c r="L146" s="44">
        <f t="shared" si="2"/>
        <v>60.833333333333329</v>
      </c>
    </row>
    <row r="147" spans="1:12" x14ac:dyDescent="0.35">
      <c r="A147" s="41" t="s">
        <v>578</v>
      </c>
      <c r="B147" s="41" t="s">
        <v>193</v>
      </c>
      <c r="C147" s="41" t="s">
        <v>558</v>
      </c>
      <c r="D147" s="41">
        <v>145</v>
      </c>
      <c r="E147" s="41">
        <v>45</v>
      </c>
      <c r="F147" s="41">
        <v>31.03</v>
      </c>
      <c r="G147" s="41" t="s">
        <v>426</v>
      </c>
      <c r="I147" s="42" t="s">
        <v>403</v>
      </c>
      <c r="J147" s="43">
        <f>SUMIF(Table11[LSOA21], I147,Table11[Household count])</f>
        <v>1002</v>
      </c>
      <c r="K147" s="43">
        <f>SUMIF(Table11[LSOA21], I147,Table11[Household with access count])</f>
        <v>867</v>
      </c>
      <c r="L147" s="44">
        <f t="shared" si="2"/>
        <v>86.526946107784426</v>
      </c>
    </row>
    <row r="148" spans="1:12" x14ac:dyDescent="0.35">
      <c r="A148" s="41" t="s">
        <v>579</v>
      </c>
      <c r="B148" s="41" t="s">
        <v>193</v>
      </c>
      <c r="C148" s="41" t="s">
        <v>558</v>
      </c>
      <c r="D148" s="41">
        <v>128</v>
      </c>
      <c r="E148" s="41">
        <v>0</v>
      </c>
      <c r="F148" s="41">
        <v>0</v>
      </c>
      <c r="G148" s="41" t="s">
        <v>426</v>
      </c>
      <c r="I148" s="42" t="s">
        <v>341</v>
      </c>
      <c r="J148" s="43">
        <f>SUMIF(Table11[LSOA21], I148,Table11[Household count])</f>
        <v>834</v>
      </c>
      <c r="K148" s="43">
        <f>SUMIF(Table11[LSOA21], I148,Table11[Household with access count])</f>
        <v>311</v>
      </c>
      <c r="L148" s="44">
        <f t="shared" si="2"/>
        <v>37.290167865707438</v>
      </c>
    </row>
    <row r="149" spans="1:12" x14ac:dyDescent="0.35">
      <c r="A149" s="41" t="s">
        <v>580</v>
      </c>
      <c r="B149" s="41" t="s">
        <v>193</v>
      </c>
      <c r="C149" s="41" t="s">
        <v>558</v>
      </c>
      <c r="D149" s="41">
        <v>153</v>
      </c>
      <c r="E149" s="41">
        <v>0</v>
      </c>
      <c r="F149" s="41">
        <v>0</v>
      </c>
      <c r="G149" s="41" t="s">
        <v>426</v>
      </c>
      <c r="I149" s="42" t="s">
        <v>125</v>
      </c>
      <c r="J149" s="43">
        <f>SUMIF(Table11[LSOA21], I149,Table11[Household count])</f>
        <v>722</v>
      </c>
      <c r="K149" s="43">
        <f>SUMIF(Table11[LSOA21], I149,Table11[Household with access count])</f>
        <v>2</v>
      </c>
      <c r="L149" s="44">
        <f t="shared" si="2"/>
        <v>0.2770083102493075</v>
      </c>
    </row>
    <row r="150" spans="1:12" x14ac:dyDescent="0.35">
      <c r="A150" s="41" t="s">
        <v>581</v>
      </c>
      <c r="B150" s="41" t="s">
        <v>193</v>
      </c>
      <c r="C150" s="41" t="s">
        <v>558</v>
      </c>
      <c r="D150" s="41">
        <v>127</v>
      </c>
      <c r="E150" s="41">
        <v>0</v>
      </c>
      <c r="F150" s="41">
        <v>0</v>
      </c>
      <c r="G150" s="41" t="s">
        <v>426</v>
      </c>
      <c r="I150" s="42" t="s">
        <v>206</v>
      </c>
      <c r="J150" s="43">
        <f>SUMIF(Table11[LSOA21], I150,Table11[Household count])</f>
        <v>776</v>
      </c>
      <c r="K150" s="43">
        <f>SUMIF(Table11[LSOA21], I150,Table11[Household with access count])</f>
        <v>69</v>
      </c>
      <c r="L150" s="44">
        <f t="shared" si="2"/>
        <v>8.891752577319588</v>
      </c>
    </row>
    <row r="151" spans="1:12" x14ac:dyDescent="0.35">
      <c r="A151" s="41" t="s">
        <v>582</v>
      </c>
      <c r="B151" s="41" t="s">
        <v>193</v>
      </c>
      <c r="C151" s="41" t="s">
        <v>558</v>
      </c>
      <c r="D151" s="41">
        <v>137</v>
      </c>
      <c r="E151" s="41">
        <v>0</v>
      </c>
      <c r="F151" s="41">
        <v>0</v>
      </c>
      <c r="G151" s="41" t="s">
        <v>426</v>
      </c>
      <c r="I151" s="42" t="s">
        <v>361</v>
      </c>
      <c r="J151" s="43">
        <f>SUMIF(Table11[LSOA21], I151,Table11[Household count])</f>
        <v>640</v>
      </c>
      <c r="K151" s="43">
        <f>SUMIF(Table11[LSOA21], I151,Table11[Household with access count])</f>
        <v>287</v>
      </c>
      <c r="L151" s="44">
        <f t="shared" si="2"/>
        <v>44.84375</v>
      </c>
    </row>
    <row r="152" spans="1:12" x14ac:dyDescent="0.35">
      <c r="A152" s="41" t="s">
        <v>583</v>
      </c>
      <c r="B152" s="41" t="s">
        <v>231</v>
      </c>
      <c r="C152" s="41" t="s">
        <v>584</v>
      </c>
      <c r="D152" s="41">
        <v>121</v>
      </c>
      <c r="E152" s="41">
        <v>2</v>
      </c>
      <c r="F152" s="41">
        <v>1.65</v>
      </c>
      <c r="G152" s="41" t="s">
        <v>426</v>
      </c>
      <c r="I152" s="42" t="s">
        <v>345</v>
      </c>
      <c r="J152" s="43">
        <f>SUMIF(Table11[LSOA21], I152,Table11[Household count])</f>
        <v>814</v>
      </c>
      <c r="K152" s="43">
        <f>SUMIF(Table11[LSOA21], I152,Table11[Household with access count])</f>
        <v>325</v>
      </c>
      <c r="L152" s="44">
        <f t="shared" si="2"/>
        <v>39.926289926289925</v>
      </c>
    </row>
    <row r="153" spans="1:12" x14ac:dyDescent="0.35">
      <c r="A153" s="41" t="s">
        <v>585</v>
      </c>
      <c r="B153" s="41" t="s">
        <v>231</v>
      </c>
      <c r="C153" s="41" t="s">
        <v>584</v>
      </c>
      <c r="D153" s="41">
        <v>120</v>
      </c>
      <c r="E153" s="41">
        <v>16</v>
      </c>
      <c r="F153" s="41">
        <v>13.33</v>
      </c>
      <c r="G153" s="41" t="s">
        <v>426</v>
      </c>
      <c r="I153" s="42" t="s">
        <v>379</v>
      </c>
      <c r="J153" s="43">
        <f>SUMIF(Table11[LSOA21], I153,Table11[Household count])</f>
        <v>940</v>
      </c>
      <c r="K153" s="43">
        <f>SUMIF(Table11[LSOA21], I153,Table11[Household with access count])</f>
        <v>554</v>
      </c>
      <c r="L153" s="44">
        <f t="shared" si="2"/>
        <v>58.936170212765958</v>
      </c>
    </row>
    <row r="154" spans="1:12" x14ac:dyDescent="0.35">
      <c r="A154" s="41" t="s">
        <v>586</v>
      </c>
      <c r="B154" s="41" t="s">
        <v>231</v>
      </c>
      <c r="C154" s="41" t="s">
        <v>584</v>
      </c>
      <c r="D154" s="41">
        <v>129</v>
      </c>
      <c r="E154" s="41">
        <v>1</v>
      </c>
      <c r="F154" s="41">
        <v>0.78</v>
      </c>
      <c r="G154" s="41" t="s">
        <v>426</v>
      </c>
      <c r="I154" s="42" t="s">
        <v>383</v>
      </c>
      <c r="J154" s="43">
        <f>SUMIF(Table11[LSOA21], I154,Table11[Household count])</f>
        <v>877</v>
      </c>
      <c r="K154" s="43">
        <f>SUMIF(Table11[LSOA21], I154,Table11[Household with access count])</f>
        <v>527</v>
      </c>
      <c r="L154" s="44">
        <f t="shared" si="2"/>
        <v>60.091220068415055</v>
      </c>
    </row>
    <row r="155" spans="1:12" x14ac:dyDescent="0.35">
      <c r="A155" s="41" t="s">
        <v>587</v>
      </c>
      <c r="B155" s="41" t="s">
        <v>231</v>
      </c>
      <c r="C155" s="41" t="s">
        <v>584</v>
      </c>
      <c r="D155" s="41">
        <v>126</v>
      </c>
      <c r="E155" s="41">
        <v>0</v>
      </c>
      <c r="F155" s="41">
        <v>0</v>
      </c>
      <c r="G155" s="41" t="s">
        <v>426</v>
      </c>
      <c r="I155" s="42" t="s">
        <v>253</v>
      </c>
      <c r="J155" s="43">
        <f>SUMIF(Table11[LSOA21], I155,Table11[Household count])</f>
        <v>1003</v>
      </c>
      <c r="K155" s="43">
        <f>SUMIF(Table11[LSOA21], I155,Table11[Household with access count])</f>
        <v>152</v>
      </c>
      <c r="L155" s="44">
        <f t="shared" si="2"/>
        <v>15.154536390827516</v>
      </c>
    </row>
    <row r="156" spans="1:12" x14ac:dyDescent="0.35">
      <c r="A156" s="41" t="s">
        <v>588</v>
      </c>
      <c r="B156" s="41" t="s">
        <v>231</v>
      </c>
      <c r="C156" s="41" t="s">
        <v>584</v>
      </c>
      <c r="D156" s="41">
        <v>120</v>
      </c>
      <c r="E156" s="41">
        <v>24</v>
      </c>
      <c r="F156" s="41">
        <v>20</v>
      </c>
      <c r="G156" s="41" t="s">
        <v>426</v>
      </c>
      <c r="I156" s="42" t="s">
        <v>301</v>
      </c>
      <c r="J156" s="43">
        <f>SUMIF(Table11[LSOA21], I156,Table11[Household count])</f>
        <v>1158</v>
      </c>
      <c r="K156" s="43">
        <f>SUMIF(Table11[LSOA21], I156,Table11[Household with access count])</f>
        <v>327</v>
      </c>
      <c r="L156" s="44">
        <f t="shared" si="2"/>
        <v>28.238341968911918</v>
      </c>
    </row>
    <row r="157" spans="1:12" x14ac:dyDescent="0.35">
      <c r="A157" s="41" t="s">
        <v>589</v>
      </c>
      <c r="B157" s="41" t="s">
        <v>231</v>
      </c>
      <c r="C157" s="41" t="s">
        <v>584</v>
      </c>
      <c r="D157" s="41">
        <v>177</v>
      </c>
      <c r="E157" s="41">
        <v>55</v>
      </c>
      <c r="F157" s="41">
        <v>31.07</v>
      </c>
      <c r="G157" s="41" t="s">
        <v>426</v>
      </c>
      <c r="I157" s="42" t="s">
        <v>275</v>
      </c>
      <c r="J157" s="43">
        <f>SUMIF(Table11[LSOA21], I157,Table11[Household count])</f>
        <v>957</v>
      </c>
      <c r="K157" s="43">
        <f>SUMIF(Table11[LSOA21], I157,Table11[Household with access count])</f>
        <v>198</v>
      </c>
      <c r="L157" s="44">
        <f t="shared" si="2"/>
        <v>20.689655172413794</v>
      </c>
    </row>
    <row r="158" spans="1:12" x14ac:dyDescent="0.35">
      <c r="A158" s="41" t="s">
        <v>590</v>
      </c>
      <c r="B158" s="41" t="s">
        <v>297</v>
      </c>
      <c r="C158" s="41" t="s">
        <v>584</v>
      </c>
      <c r="D158" s="41">
        <v>117</v>
      </c>
      <c r="E158" s="41">
        <v>37</v>
      </c>
      <c r="F158" s="41">
        <v>31.62</v>
      </c>
      <c r="G158" s="41" t="s">
        <v>426</v>
      </c>
      <c r="I158" s="42" t="s">
        <v>369</v>
      </c>
      <c r="J158" s="43">
        <f>SUMIF(Table11[LSOA21], I158,Table11[Household count])</f>
        <v>849</v>
      </c>
      <c r="K158" s="43">
        <f>SUMIF(Table11[LSOA21], I158,Table11[Household with access count])</f>
        <v>438</v>
      </c>
      <c r="L158" s="44">
        <f t="shared" si="2"/>
        <v>51.590106007067135</v>
      </c>
    </row>
    <row r="159" spans="1:12" x14ac:dyDescent="0.35">
      <c r="A159" s="41" t="s">
        <v>591</v>
      </c>
      <c r="B159" s="41" t="s">
        <v>297</v>
      </c>
      <c r="C159" s="41" t="s">
        <v>584</v>
      </c>
      <c r="D159" s="41">
        <v>136</v>
      </c>
      <c r="E159" s="41">
        <v>53</v>
      </c>
      <c r="F159" s="41">
        <v>38.97</v>
      </c>
      <c r="G159" s="41" t="s">
        <v>426</v>
      </c>
      <c r="I159" s="42" t="s">
        <v>295</v>
      </c>
      <c r="J159" s="43">
        <f>SUMIF(Table11[LSOA21], I159,Table11[Household count])</f>
        <v>1242</v>
      </c>
      <c r="K159" s="43">
        <f>SUMIF(Table11[LSOA21], I159,Table11[Household with access count])</f>
        <v>311</v>
      </c>
      <c r="L159" s="44">
        <f t="shared" si="2"/>
        <v>25.0402576489533</v>
      </c>
    </row>
    <row r="160" spans="1:12" x14ac:dyDescent="0.35">
      <c r="A160" s="41" t="s">
        <v>592</v>
      </c>
      <c r="B160" s="41" t="s">
        <v>297</v>
      </c>
      <c r="C160" s="41" t="s">
        <v>584</v>
      </c>
      <c r="D160" s="41">
        <v>129</v>
      </c>
      <c r="E160" s="41">
        <v>21</v>
      </c>
      <c r="F160" s="41">
        <v>16.28</v>
      </c>
      <c r="G160" s="41" t="s">
        <v>426</v>
      </c>
      <c r="I160" s="42" t="s">
        <v>147</v>
      </c>
      <c r="J160" s="43">
        <f>SUMIF(Table11[LSOA21], I160,Table11[Household count])</f>
        <v>800</v>
      </c>
      <c r="K160" s="43">
        <f>SUMIF(Table11[LSOA21], I160,Table11[Household with access count])</f>
        <v>15</v>
      </c>
      <c r="L160" s="44">
        <f t="shared" si="2"/>
        <v>1.875</v>
      </c>
    </row>
    <row r="161" spans="1:12" x14ac:dyDescent="0.35">
      <c r="A161" s="41" t="s">
        <v>593</v>
      </c>
      <c r="B161" s="41" t="s">
        <v>297</v>
      </c>
      <c r="C161" s="41" t="s">
        <v>584</v>
      </c>
      <c r="D161" s="41">
        <v>204</v>
      </c>
      <c r="E161" s="41">
        <v>68</v>
      </c>
      <c r="F161" s="41">
        <v>33.33</v>
      </c>
      <c r="G161" s="41" t="s">
        <v>426</v>
      </c>
      <c r="I161" s="42" t="s">
        <v>287</v>
      </c>
      <c r="J161" s="43">
        <f>SUMIF(Table11[LSOA21], I161,Table11[Household count])</f>
        <v>493</v>
      </c>
      <c r="K161" s="43">
        <f>SUMIF(Table11[LSOA21], I161,Table11[Household with access count])</f>
        <v>117</v>
      </c>
      <c r="L161" s="44">
        <f t="shared" si="2"/>
        <v>23.732251521298174</v>
      </c>
    </row>
    <row r="162" spans="1:12" x14ac:dyDescent="0.35">
      <c r="A162" s="41" t="s">
        <v>594</v>
      </c>
      <c r="B162" s="41" t="s">
        <v>297</v>
      </c>
      <c r="C162" s="41" t="s">
        <v>584</v>
      </c>
      <c r="D162" s="41">
        <v>112</v>
      </c>
      <c r="E162" s="41">
        <v>53</v>
      </c>
      <c r="F162" s="41">
        <v>47.32</v>
      </c>
      <c r="G162" s="41" t="s">
        <v>426</v>
      </c>
      <c r="I162" s="42" t="s">
        <v>86</v>
      </c>
      <c r="J162" s="43">
        <f>SUMIF(Table11[LSOA21], I162,Table11[Household count])</f>
        <v>816</v>
      </c>
      <c r="K162" s="43">
        <f>SUMIF(Table11[LSOA21], I162,Table11[Household with access count])</f>
        <v>0</v>
      </c>
      <c r="L162" s="44">
        <f t="shared" si="2"/>
        <v>0</v>
      </c>
    </row>
    <row r="163" spans="1:12" x14ac:dyDescent="0.35">
      <c r="A163" s="41" t="s">
        <v>595</v>
      </c>
      <c r="B163" s="41" t="s">
        <v>297</v>
      </c>
      <c r="C163" s="41" t="s">
        <v>584</v>
      </c>
      <c r="D163" s="41">
        <v>122</v>
      </c>
      <c r="E163" s="41">
        <v>20</v>
      </c>
      <c r="F163" s="41">
        <v>16.39</v>
      </c>
      <c r="G163" s="41" t="s">
        <v>426</v>
      </c>
      <c r="I163" s="42" t="s">
        <v>359</v>
      </c>
      <c r="J163" s="43">
        <f>SUMIF(Table11[LSOA21], I163,Table11[Household count])</f>
        <v>1111</v>
      </c>
      <c r="K163" s="43">
        <f>SUMIF(Table11[LSOA21], I163,Table11[Household with access count])</f>
        <v>492</v>
      </c>
      <c r="L163" s="44">
        <f t="shared" si="2"/>
        <v>44.284428442844288</v>
      </c>
    </row>
    <row r="164" spans="1:12" x14ac:dyDescent="0.35">
      <c r="A164" s="41" t="s">
        <v>596</v>
      </c>
      <c r="B164" s="41" t="s">
        <v>297</v>
      </c>
      <c r="C164" s="41" t="s">
        <v>584</v>
      </c>
      <c r="D164" s="41">
        <v>113</v>
      </c>
      <c r="E164" s="41">
        <v>0</v>
      </c>
      <c r="F164" s="41">
        <v>0</v>
      </c>
      <c r="G164" s="41" t="s">
        <v>426</v>
      </c>
      <c r="I164" s="42" t="s">
        <v>411</v>
      </c>
      <c r="J164" s="43">
        <f>SUMIF(Table11[LSOA21], I164,Table11[Household count])</f>
        <v>931</v>
      </c>
      <c r="K164" s="43">
        <f>SUMIF(Table11[LSOA21], I164,Table11[Household with access count])</f>
        <v>897</v>
      </c>
      <c r="L164" s="44">
        <f t="shared" si="2"/>
        <v>96.348012889366274</v>
      </c>
    </row>
    <row r="165" spans="1:12" x14ac:dyDescent="0.35">
      <c r="A165" s="41" t="s">
        <v>597</v>
      </c>
      <c r="B165" s="41" t="s">
        <v>297</v>
      </c>
      <c r="C165" s="41" t="s">
        <v>584</v>
      </c>
      <c r="D165" s="41">
        <v>156</v>
      </c>
      <c r="E165" s="41">
        <v>0</v>
      </c>
      <c r="F165" s="41">
        <v>0</v>
      </c>
      <c r="G165" s="41" t="s">
        <v>426</v>
      </c>
      <c r="I165" s="42" t="s">
        <v>110</v>
      </c>
      <c r="J165" s="43">
        <f>SUMIF(Table11[LSOA21], I165,Table11[Household count])</f>
        <v>785</v>
      </c>
      <c r="K165" s="43">
        <f>SUMIF(Table11[LSOA21], I165,Table11[Household with access count])</f>
        <v>0</v>
      </c>
      <c r="L165" s="44">
        <f t="shared" si="2"/>
        <v>0</v>
      </c>
    </row>
    <row r="166" spans="1:12" x14ac:dyDescent="0.35">
      <c r="A166" s="41" t="s">
        <v>598</v>
      </c>
      <c r="B166" s="41" t="s">
        <v>297</v>
      </c>
      <c r="C166" s="41" t="s">
        <v>584</v>
      </c>
      <c r="D166" s="41">
        <v>121</v>
      </c>
      <c r="E166" s="41">
        <v>54</v>
      </c>
      <c r="F166" s="41">
        <v>44.63</v>
      </c>
      <c r="G166" s="41" t="s">
        <v>426</v>
      </c>
    </row>
    <row r="167" spans="1:12" x14ac:dyDescent="0.35">
      <c r="A167" s="41" t="s">
        <v>599</v>
      </c>
      <c r="B167" s="41" t="s">
        <v>273</v>
      </c>
      <c r="C167" s="41" t="s">
        <v>584</v>
      </c>
      <c r="D167" s="41">
        <v>147</v>
      </c>
      <c r="E167" s="41">
        <v>49</v>
      </c>
      <c r="F167" s="41">
        <v>33.33</v>
      </c>
      <c r="G167" s="41" t="s">
        <v>426</v>
      </c>
    </row>
    <row r="168" spans="1:12" x14ac:dyDescent="0.35">
      <c r="A168" s="41" t="s">
        <v>600</v>
      </c>
      <c r="B168" s="41" t="s">
        <v>273</v>
      </c>
      <c r="C168" s="41" t="s">
        <v>584</v>
      </c>
      <c r="D168" s="41">
        <v>144</v>
      </c>
      <c r="E168" s="41">
        <v>15</v>
      </c>
      <c r="F168" s="41">
        <v>10.42</v>
      </c>
      <c r="G168" s="41" t="s">
        <v>426</v>
      </c>
    </row>
    <row r="169" spans="1:12" x14ac:dyDescent="0.35">
      <c r="A169" s="41" t="s">
        <v>601</v>
      </c>
      <c r="B169" s="41" t="s">
        <v>273</v>
      </c>
      <c r="C169" s="41" t="s">
        <v>584</v>
      </c>
      <c r="D169" s="41">
        <v>132</v>
      </c>
      <c r="E169" s="41">
        <v>0</v>
      </c>
      <c r="F169" s="41">
        <v>0</v>
      </c>
      <c r="G169" s="41" t="s">
        <v>426</v>
      </c>
    </row>
    <row r="170" spans="1:12" x14ac:dyDescent="0.35">
      <c r="A170" s="41" t="s">
        <v>602</v>
      </c>
      <c r="B170" s="41" t="s">
        <v>273</v>
      </c>
      <c r="C170" s="41" t="s">
        <v>584</v>
      </c>
      <c r="D170" s="41">
        <v>141</v>
      </c>
      <c r="E170" s="41">
        <v>2</v>
      </c>
      <c r="F170" s="41">
        <v>1.42</v>
      </c>
      <c r="G170" s="41" t="s">
        <v>426</v>
      </c>
    </row>
    <row r="171" spans="1:12" x14ac:dyDescent="0.35">
      <c r="A171" s="41" t="s">
        <v>603</v>
      </c>
      <c r="B171" s="41" t="s">
        <v>273</v>
      </c>
      <c r="C171" s="41" t="s">
        <v>584</v>
      </c>
      <c r="D171" s="41">
        <v>135</v>
      </c>
      <c r="E171" s="41">
        <v>73</v>
      </c>
      <c r="F171" s="41">
        <v>54.07</v>
      </c>
      <c r="G171" s="41" t="s">
        <v>426</v>
      </c>
    </row>
    <row r="172" spans="1:12" x14ac:dyDescent="0.35">
      <c r="A172" s="41" t="s">
        <v>604</v>
      </c>
      <c r="B172" s="41" t="s">
        <v>227</v>
      </c>
      <c r="C172" s="41" t="s">
        <v>584</v>
      </c>
      <c r="D172" s="41">
        <v>122</v>
      </c>
      <c r="E172" s="41">
        <v>0</v>
      </c>
      <c r="F172" s="41">
        <v>0</v>
      </c>
      <c r="G172" s="41" t="s">
        <v>426</v>
      </c>
    </row>
    <row r="173" spans="1:12" x14ac:dyDescent="0.35">
      <c r="A173" s="41" t="s">
        <v>605</v>
      </c>
      <c r="B173" s="41" t="s">
        <v>227</v>
      </c>
      <c r="C173" s="41" t="s">
        <v>584</v>
      </c>
      <c r="D173" s="41">
        <v>125</v>
      </c>
      <c r="E173" s="41">
        <v>0</v>
      </c>
      <c r="F173" s="41">
        <v>0</v>
      </c>
      <c r="G173" s="41" t="s">
        <v>426</v>
      </c>
    </row>
    <row r="174" spans="1:12" x14ac:dyDescent="0.35">
      <c r="A174" s="41" t="s">
        <v>606</v>
      </c>
      <c r="B174" s="41" t="s">
        <v>227</v>
      </c>
      <c r="C174" s="41" t="s">
        <v>584</v>
      </c>
      <c r="D174" s="41">
        <v>131</v>
      </c>
      <c r="E174" s="41">
        <v>7</v>
      </c>
      <c r="F174" s="41">
        <v>5.34</v>
      </c>
      <c r="G174" s="41" t="s">
        <v>426</v>
      </c>
    </row>
    <row r="175" spans="1:12" x14ac:dyDescent="0.35">
      <c r="A175" s="41" t="s">
        <v>607</v>
      </c>
      <c r="B175" s="41" t="s">
        <v>227</v>
      </c>
      <c r="C175" s="41" t="s">
        <v>584</v>
      </c>
      <c r="D175" s="41">
        <v>169</v>
      </c>
      <c r="E175" s="41">
        <v>49</v>
      </c>
      <c r="F175" s="41">
        <v>28.99</v>
      </c>
      <c r="G175" s="41" t="s">
        <v>426</v>
      </c>
    </row>
    <row r="176" spans="1:12" x14ac:dyDescent="0.35">
      <c r="A176" s="41" t="s">
        <v>608</v>
      </c>
      <c r="B176" s="41" t="s">
        <v>227</v>
      </c>
      <c r="C176" s="41" t="s">
        <v>584</v>
      </c>
      <c r="D176" s="41">
        <v>128</v>
      </c>
      <c r="E176" s="41">
        <v>26</v>
      </c>
      <c r="F176" s="41">
        <v>20.309999999999999</v>
      </c>
      <c r="G176" s="41" t="s">
        <v>426</v>
      </c>
    </row>
    <row r="177" spans="1:7" x14ac:dyDescent="0.35">
      <c r="A177" s="41" t="s">
        <v>609</v>
      </c>
      <c r="B177" s="41" t="s">
        <v>349</v>
      </c>
      <c r="C177" s="41" t="s">
        <v>584</v>
      </c>
      <c r="D177" s="41">
        <v>122</v>
      </c>
      <c r="E177" s="41">
        <v>0</v>
      </c>
      <c r="F177" s="41">
        <v>0</v>
      </c>
      <c r="G177" s="41" t="s">
        <v>426</v>
      </c>
    </row>
    <row r="178" spans="1:7" x14ac:dyDescent="0.35">
      <c r="A178" s="41" t="s">
        <v>610</v>
      </c>
      <c r="B178" s="41" t="s">
        <v>349</v>
      </c>
      <c r="C178" s="41" t="s">
        <v>584</v>
      </c>
      <c r="D178" s="41">
        <v>181</v>
      </c>
      <c r="E178" s="41">
        <v>149</v>
      </c>
      <c r="F178" s="41">
        <v>82.32</v>
      </c>
      <c r="G178" s="41" t="s">
        <v>426</v>
      </c>
    </row>
    <row r="179" spans="1:7" x14ac:dyDescent="0.35">
      <c r="A179" s="41" t="s">
        <v>611</v>
      </c>
      <c r="B179" s="41" t="s">
        <v>349</v>
      </c>
      <c r="C179" s="41" t="s">
        <v>584</v>
      </c>
      <c r="D179" s="41">
        <v>135</v>
      </c>
      <c r="E179" s="41">
        <v>64</v>
      </c>
      <c r="F179" s="41">
        <v>47.41</v>
      </c>
      <c r="G179" s="41" t="s">
        <v>426</v>
      </c>
    </row>
    <row r="180" spans="1:7" x14ac:dyDescent="0.35">
      <c r="A180" s="41" t="s">
        <v>612</v>
      </c>
      <c r="B180" s="41" t="s">
        <v>349</v>
      </c>
      <c r="C180" s="41" t="s">
        <v>584</v>
      </c>
      <c r="D180" s="41">
        <v>152</v>
      </c>
      <c r="E180" s="41">
        <v>33</v>
      </c>
      <c r="F180" s="41">
        <v>21.71</v>
      </c>
      <c r="G180" s="41" t="s">
        <v>426</v>
      </c>
    </row>
    <row r="181" spans="1:7" x14ac:dyDescent="0.35">
      <c r="A181" s="41" t="s">
        <v>613</v>
      </c>
      <c r="B181" s="41" t="s">
        <v>349</v>
      </c>
      <c r="C181" s="41" t="s">
        <v>584</v>
      </c>
      <c r="D181" s="41">
        <v>125</v>
      </c>
      <c r="E181" s="41">
        <v>42</v>
      </c>
      <c r="F181" s="41">
        <v>33.6</v>
      </c>
      <c r="G181" s="41" t="s">
        <v>426</v>
      </c>
    </row>
    <row r="182" spans="1:7" x14ac:dyDescent="0.35">
      <c r="A182" s="41" t="s">
        <v>614</v>
      </c>
      <c r="B182" s="41" t="s">
        <v>349</v>
      </c>
      <c r="C182" s="41" t="s">
        <v>584</v>
      </c>
      <c r="D182" s="41">
        <v>117</v>
      </c>
      <c r="E182" s="41">
        <v>50</v>
      </c>
      <c r="F182" s="41">
        <v>42.74</v>
      </c>
      <c r="G182" s="41" t="s">
        <v>426</v>
      </c>
    </row>
    <row r="183" spans="1:7" x14ac:dyDescent="0.35">
      <c r="A183" s="41" t="s">
        <v>615</v>
      </c>
      <c r="B183" s="41" t="s">
        <v>154</v>
      </c>
      <c r="C183" s="41" t="s">
        <v>616</v>
      </c>
      <c r="D183" s="41">
        <v>302</v>
      </c>
      <c r="E183" s="41">
        <v>0</v>
      </c>
      <c r="F183" s="41">
        <v>0</v>
      </c>
      <c r="G183" s="41" t="s">
        <v>426</v>
      </c>
    </row>
    <row r="184" spans="1:7" x14ac:dyDescent="0.35">
      <c r="A184" s="41" t="s">
        <v>617</v>
      </c>
      <c r="B184" s="41" t="s">
        <v>154</v>
      </c>
      <c r="C184" s="41" t="s">
        <v>616</v>
      </c>
      <c r="D184" s="41">
        <v>158</v>
      </c>
      <c r="E184" s="41">
        <v>16</v>
      </c>
      <c r="F184" s="41">
        <v>10.130000000000001</v>
      </c>
      <c r="G184" s="41" t="s">
        <v>426</v>
      </c>
    </row>
    <row r="185" spans="1:7" x14ac:dyDescent="0.35">
      <c r="A185" s="41" t="s">
        <v>618</v>
      </c>
      <c r="B185" s="41" t="s">
        <v>154</v>
      </c>
      <c r="C185" s="41" t="s">
        <v>616</v>
      </c>
      <c r="D185" s="41">
        <v>115</v>
      </c>
      <c r="E185" s="41">
        <v>2</v>
      </c>
      <c r="F185" s="41">
        <v>1.74</v>
      </c>
      <c r="G185" s="41" t="s">
        <v>426</v>
      </c>
    </row>
    <row r="186" spans="1:7" x14ac:dyDescent="0.35">
      <c r="A186" s="41" t="s">
        <v>619</v>
      </c>
      <c r="B186" s="41" t="s">
        <v>154</v>
      </c>
      <c r="C186" s="41" t="s">
        <v>616</v>
      </c>
      <c r="D186" s="41">
        <v>122</v>
      </c>
      <c r="E186" s="41">
        <v>0</v>
      </c>
      <c r="F186" s="41">
        <v>0</v>
      </c>
      <c r="G186" s="41" t="s">
        <v>426</v>
      </c>
    </row>
    <row r="187" spans="1:7" x14ac:dyDescent="0.35">
      <c r="A187" s="41" t="s">
        <v>620</v>
      </c>
      <c r="B187" s="41" t="s">
        <v>154</v>
      </c>
      <c r="C187" s="41" t="s">
        <v>616</v>
      </c>
      <c r="D187" s="41">
        <v>127</v>
      </c>
      <c r="E187" s="41">
        <v>0</v>
      </c>
      <c r="F187" s="41">
        <v>0</v>
      </c>
      <c r="G187" s="41" t="s">
        <v>426</v>
      </c>
    </row>
    <row r="188" spans="1:7" x14ac:dyDescent="0.35">
      <c r="A188" s="41" t="s">
        <v>621</v>
      </c>
      <c r="B188" s="41" t="s">
        <v>154</v>
      </c>
      <c r="C188" s="41" t="s">
        <v>616</v>
      </c>
      <c r="D188" s="41">
        <v>94</v>
      </c>
      <c r="E188" s="41">
        <v>0</v>
      </c>
      <c r="F188" s="41">
        <v>0</v>
      </c>
      <c r="G188" s="41" t="s">
        <v>426</v>
      </c>
    </row>
    <row r="189" spans="1:7" x14ac:dyDescent="0.35">
      <c r="A189" s="41" t="s">
        <v>622</v>
      </c>
      <c r="B189" s="41" t="s">
        <v>156</v>
      </c>
      <c r="C189" s="41" t="s">
        <v>616</v>
      </c>
      <c r="D189" s="41">
        <v>106</v>
      </c>
      <c r="E189" s="41">
        <v>0</v>
      </c>
      <c r="F189" s="41">
        <v>0</v>
      </c>
      <c r="G189" s="41" t="s">
        <v>426</v>
      </c>
    </row>
    <row r="190" spans="1:7" x14ac:dyDescent="0.35">
      <c r="A190" s="41" t="s">
        <v>623</v>
      </c>
      <c r="B190" s="41" t="s">
        <v>156</v>
      </c>
      <c r="C190" s="41" t="s">
        <v>616</v>
      </c>
      <c r="D190" s="41">
        <v>141</v>
      </c>
      <c r="E190" s="41">
        <v>15</v>
      </c>
      <c r="F190" s="41">
        <v>10.64</v>
      </c>
      <c r="G190" s="41" t="s">
        <v>426</v>
      </c>
    </row>
    <row r="191" spans="1:7" x14ac:dyDescent="0.35">
      <c r="A191" s="41" t="s">
        <v>624</v>
      </c>
      <c r="B191" s="41" t="s">
        <v>156</v>
      </c>
      <c r="C191" s="41" t="s">
        <v>616</v>
      </c>
      <c r="D191" s="41">
        <v>124</v>
      </c>
      <c r="E191" s="41">
        <v>0</v>
      </c>
      <c r="F191" s="41">
        <v>0</v>
      </c>
      <c r="G191" s="41" t="s">
        <v>426</v>
      </c>
    </row>
    <row r="192" spans="1:7" x14ac:dyDescent="0.35">
      <c r="A192" s="41" t="s">
        <v>625</v>
      </c>
      <c r="B192" s="41" t="s">
        <v>156</v>
      </c>
      <c r="C192" s="41" t="s">
        <v>616</v>
      </c>
      <c r="D192" s="41">
        <v>114</v>
      </c>
      <c r="E192" s="41">
        <v>0</v>
      </c>
      <c r="F192" s="41">
        <v>0</v>
      </c>
      <c r="G192" s="41" t="s">
        <v>426</v>
      </c>
    </row>
    <row r="193" spans="1:7" x14ac:dyDescent="0.35">
      <c r="A193" s="41" t="s">
        <v>626</v>
      </c>
      <c r="B193" s="41" t="s">
        <v>156</v>
      </c>
      <c r="C193" s="41" t="s">
        <v>616</v>
      </c>
      <c r="D193" s="41">
        <v>132</v>
      </c>
      <c r="E193" s="41">
        <v>0</v>
      </c>
      <c r="F193" s="41">
        <v>0</v>
      </c>
      <c r="G193" s="41" t="s">
        <v>426</v>
      </c>
    </row>
    <row r="194" spans="1:7" x14ac:dyDescent="0.35">
      <c r="A194" s="41" t="s">
        <v>627</v>
      </c>
      <c r="B194" s="41" t="s">
        <v>156</v>
      </c>
      <c r="C194" s="41" t="s">
        <v>616</v>
      </c>
      <c r="D194" s="41">
        <v>125</v>
      </c>
      <c r="E194" s="41">
        <v>0</v>
      </c>
      <c r="F194" s="41">
        <v>0</v>
      </c>
      <c r="G194" s="41" t="s">
        <v>426</v>
      </c>
    </row>
    <row r="195" spans="1:7" x14ac:dyDescent="0.35">
      <c r="A195" s="41" t="s">
        <v>628</v>
      </c>
      <c r="B195" s="41" t="s">
        <v>74</v>
      </c>
      <c r="C195" s="41" t="s">
        <v>616</v>
      </c>
      <c r="D195" s="41">
        <v>122</v>
      </c>
      <c r="E195" s="41">
        <v>0</v>
      </c>
      <c r="F195" s="41">
        <v>0</v>
      </c>
      <c r="G195" s="41" t="s">
        <v>426</v>
      </c>
    </row>
    <row r="196" spans="1:7" x14ac:dyDescent="0.35">
      <c r="A196" s="41" t="s">
        <v>629</v>
      </c>
      <c r="B196" s="41" t="s">
        <v>74</v>
      </c>
      <c r="C196" s="41" t="s">
        <v>616</v>
      </c>
      <c r="D196" s="41">
        <v>124</v>
      </c>
      <c r="E196" s="41">
        <v>0</v>
      </c>
      <c r="F196" s="41">
        <v>0</v>
      </c>
      <c r="G196" s="41" t="s">
        <v>426</v>
      </c>
    </row>
    <row r="197" spans="1:7" x14ac:dyDescent="0.35">
      <c r="A197" s="41" t="s">
        <v>630</v>
      </c>
      <c r="B197" s="41" t="s">
        <v>74</v>
      </c>
      <c r="C197" s="41" t="s">
        <v>616</v>
      </c>
      <c r="D197" s="41">
        <v>114</v>
      </c>
      <c r="E197" s="41">
        <v>0</v>
      </c>
      <c r="F197" s="41">
        <v>0</v>
      </c>
      <c r="G197" s="41" t="s">
        <v>426</v>
      </c>
    </row>
    <row r="198" spans="1:7" x14ac:dyDescent="0.35">
      <c r="A198" s="41" t="s">
        <v>631</v>
      </c>
      <c r="B198" s="41" t="s">
        <v>74</v>
      </c>
      <c r="C198" s="41" t="s">
        <v>616</v>
      </c>
      <c r="D198" s="41">
        <v>165</v>
      </c>
      <c r="E198" s="41">
        <v>0</v>
      </c>
      <c r="F198" s="41">
        <v>0</v>
      </c>
      <c r="G198" s="41" t="s">
        <v>426</v>
      </c>
    </row>
    <row r="199" spans="1:7" x14ac:dyDescent="0.35">
      <c r="A199" s="41" t="s">
        <v>632</v>
      </c>
      <c r="B199" s="41" t="s">
        <v>74</v>
      </c>
      <c r="C199" s="41" t="s">
        <v>616</v>
      </c>
      <c r="D199" s="41">
        <v>139</v>
      </c>
      <c r="E199" s="41">
        <v>0</v>
      </c>
      <c r="F199" s="41">
        <v>0</v>
      </c>
      <c r="G199" s="41" t="s">
        <v>426</v>
      </c>
    </row>
    <row r="200" spans="1:7" x14ac:dyDescent="0.35">
      <c r="A200" s="41" t="s">
        <v>633</v>
      </c>
      <c r="B200" s="41" t="s">
        <v>335</v>
      </c>
      <c r="C200" s="41" t="s">
        <v>616</v>
      </c>
      <c r="D200" s="41">
        <v>159</v>
      </c>
      <c r="E200" s="41">
        <v>151</v>
      </c>
      <c r="F200" s="41">
        <v>94.97</v>
      </c>
      <c r="G200" s="41" t="s">
        <v>426</v>
      </c>
    </row>
    <row r="201" spans="1:7" x14ac:dyDescent="0.35">
      <c r="A201" s="41" t="s">
        <v>634</v>
      </c>
      <c r="B201" s="41" t="s">
        <v>335</v>
      </c>
      <c r="C201" s="41" t="s">
        <v>616</v>
      </c>
      <c r="D201" s="41">
        <v>150</v>
      </c>
      <c r="E201" s="41">
        <v>101</v>
      </c>
      <c r="F201" s="41">
        <v>67.33</v>
      </c>
      <c r="G201" s="41" t="s">
        <v>426</v>
      </c>
    </row>
    <row r="202" spans="1:7" x14ac:dyDescent="0.35">
      <c r="A202" s="41" t="s">
        <v>635</v>
      </c>
      <c r="B202" s="41" t="s">
        <v>335</v>
      </c>
      <c r="C202" s="41" t="s">
        <v>616</v>
      </c>
      <c r="D202" s="41">
        <v>160</v>
      </c>
      <c r="E202" s="41">
        <v>0</v>
      </c>
      <c r="F202" s="41">
        <v>0</v>
      </c>
      <c r="G202" s="41" t="s">
        <v>426</v>
      </c>
    </row>
    <row r="203" spans="1:7" x14ac:dyDescent="0.35">
      <c r="A203" s="41" t="s">
        <v>636</v>
      </c>
      <c r="B203" s="41" t="s">
        <v>335</v>
      </c>
      <c r="C203" s="41" t="s">
        <v>616</v>
      </c>
      <c r="D203" s="41">
        <v>118</v>
      </c>
      <c r="E203" s="41">
        <v>10</v>
      </c>
      <c r="F203" s="41">
        <v>8.4700000000000006</v>
      </c>
      <c r="G203" s="41" t="s">
        <v>426</v>
      </c>
    </row>
    <row r="204" spans="1:7" x14ac:dyDescent="0.35">
      <c r="A204" s="41" t="s">
        <v>637</v>
      </c>
      <c r="B204" s="41" t="s">
        <v>335</v>
      </c>
      <c r="C204" s="41" t="s">
        <v>616</v>
      </c>
      <c r="D204" s="41">
        <v>142</v>
      </c>
      <c r="E204" s="41">
        <v>0</v>
      </c>
      <c r="F204" s="41">
        <v>0</v>
      </c>
      <c r="G204" s="41" t="s">
        <v>426</v>
      </c>
    </row>
    <row r="205" spans="1:7" x14ac:dyDescent="0.35">
      <c r="A205" s="41" t="s">
        <v>638</v>
      </c>
      <c r="B205" s="41" t="s">
        <v>128</v>
      </c>
      <c r="C205" s="41" t="s">
        <v>639</v>
      </c>
      <c r="D205" s="41">
        <v>133</v>
      </c>
      <c r="E205" s="41">
        <v>2</v>
      </c>
      <c r="F205" s="41">
        <v>1.5</v>
      </c>
      <c r="G205" s="41" t="s">
        <v>426</v>
      </c>
    </row>
    <row r="206" spans="1:7" x14ac:dyDescent="0.35">
      <c r="A206" s="41" t="s">
        <v>640</v>
      </c>
      <c r="B206" s="41" t="s">
        <v>128</v>
      </c>
      <c r="C206" s="41" t="s">
        <v>639</v>
      </c>
      <c r="D206" s="41">
        <v>126</v>
      </c>
      <c r="E206" s="41">
        <v>0</v>
      </c>
      <c r="F206" s="41">
        <v>0</v>
      </c>
      <c r="G206" s="41" t="s">
        <v>426</v>
      </c>
    </row>
    <row r="207" spans="1:7" x14ac:dyDescent="0.35">
      <c r="A207" s="41" t="s">
        <v>641</v>
      </c>
      <c r="B207" s="41" t="s">
        <v>128</v>
      </c>
      <c r="C207" s="41" t="s">
        <v>639</v>
      </c>
      <c r="D207" s="41">
        <v>117</v>
      </c>
      <c r="E207" s="41">
        <v>0</v>
      </c>
      <c r="F207" s="41">
        <v>0</v>
      </c>
      <c r="G207" s="41" t="s">
        <v>426</v>
      </c>
    </row>
    <row r="208" spans="1:7" x14ac:dyDescent="0.35">
      <c r="A208" s="41" t="s">
        <v>642</v>
      </c>
      <c r="B208" s="41" t="s">
        <v>128</v>
      </c>
      <c r="C208" s="41" t="s">
        <v>639</v>
      </c>
      <c r="D208" s="41">
        <v>156</v>
      </c>
      <c r="E208" s="41">
        <v>0</v>
      </c>
      <c r="F208" s="41">
        <v>0</v>
      </c>
      <c r="G208" s="41" t="s">
        <v>426</v>
      </c>
    </row>
    <row r="209" spans="1:7" x14ac:dyDescent="0.35">
      <c r="A209" s="41" t="s">
        <v>643</v>
      </c>
      <c r="B209" s="41" t="s">
        <v>128</v>
      </c>
      <c r="C209" s="41" t="s">
        <v>639</v>
      </c>
      <c r="D209" s="41">
        <v>129</v>
      </c>
      <c r="E209" s="41">
        <v>0</v>
      </c>
      <c r="F209" s="41">
        <v>0</v>
      </c>
      <c r="G209" s="41" t="s">
        <v>426</v>
      </c>
    </row>
    <row r="210" spans="1:7" x14ac:dyDescent="0.35">
      <c r="A210" s="41" t="s">
        <v>644</v>
      </c>
      <c r="B210" s="41" t="s">
        <v>167</v>
      </c>
      <c r="C210" s="41" t="s">
        <v>639</v>
      </c>
      <c r="D210" s="41">
        <v>126</v>
      </c>
      <c r="E210" s="41">
        <v>0</v>
      </c>
      <c r="F210" s="41">
        <v>0</v>
      </c>
      <c r="G210" s="41" t="s">
        <v>426</v>
      </c>
    </row>
    <row r="211" spans="1:7" x14ac:dyDescent="0.35">
      <c r="A211" s="41" t="s">
        <v>645</v>
      </c>
      <c r="B211" s="41" t="s">
        <v>167</v>
      </c>
      <c r="C211" s="41" t="s">
        <v>639</v>
      </c>
      <c r="D211" s="41">
        <v>143</v>
      </c>
      <c r="E211" s="41">
        <v>0</v>
      </c>
      <c r="F211" s="41">
        <v>0</v>
      </c>
      <c r="G211" s="41" t="s">
        <v>426</v>
      </c>
    </row>
    <row r="212" spans="1:7" x14ac:dyDescent="0.35">
      <c r="A212" s="41" t="s">
        <v>646</v>
      </c>
      <c r="B212" s="41" t="s">
        <v>167</v>
      </c>
      <c r="C212" s="41" t="s">
        <v>639</v>
      </c>
      <c r="D212" s="41">
        <v>140</v>
      </c>
      <c r="E212" s="41">
        <v>0</v>
      </c>
      <c r="F212" s="41">
        <v>0</v>
      </c>
      <c r="G212" s="41" t="s">
        <v>426</v>
      </c>
    </row>
    <row r="213" spans="1:7" x14ac:dyDescent="0.35">
      <c r="A213" s="41" t="s">
        <v>647</v>
      </c>
      <c r="B213" s="41" t="s">
        <v>167</v>
      </c>
      <c r="C213" s="41" t="s">
        <v>639</v>
      </c>
      <c r="D213" s="41">
        <v>132</v>
      </c>
      <c r="E213" s="41">
        <v>0</v>
      </c>
      <c r="F213" s="41">
        <v>0</v>
      </c>
      <c r="G213" s="41" t="s">
        <v>426</v>
      </c>
    </row>
    <row r="214" spans="1:7" x14ac:dyDescent="0.35">
      <c r="A214" s="41" t="s">
        <v>648</v>
      </c>
      <c r="B214" s="41" t="s">
        <v>167</v>
      </c>
      <c r="C214" s="41" t="s">
        <v>639</v>
      </c>
      <c r="D214" s="41">
        <v>134</v>
      </c>
      <c r="E214" s="41">
        <v>21</v>
      </c>
      <c r="F214" s="41">
        <v>15.67</v>
      </c>
      <c r="G214" s="41" t="s">
        <v>426</v>
      </c>
    </row>
    <row r="215" spans="1:7" x14ac:dyDescent="0.35">
      <c r="A215" s="41" t="s">
        <v>649</v>
      </c>
      <c r="B215" s="41" t="s">
        <v>77</v>
      </c>
      <c r="C215" s="41" t="s">
        <v>639</v>
      </c>
      <c r="D215" s="41">
        <v>143</v>
      </c>
      <c r="E215" s="41">
        <v>0</v>
      </c>
      <c r="F215" s="41">
        <v>0</v>
      </c>
      <c r="G215" s="41" t="s">
        <v>426</v>
      </c>
    </row>
    <row r="216" spans="1:7" x14ac:dyDescent="0.35">
      <c r="A216" s="41" t="s">
        <v>650</v>
      </c>
      <c r="B216" s="41" t="s">
        <v>77</v>
      </c>
      <c r="C216" s="41" t="s">
        <v>639</v>
      </c>
      <c r="D216" s="41">
        <v>112</v>
      </c>
      <c r="E216" s="41">
        <v>0</v>
      </c>
      <c r="F216" s="41">
        <v>0</v>
      </c>
      <c r="G216" s="41" t="s">
        <v>426</v>
      </c>
    </row>
    <row r="217" spans="1:7" x14ac:dyDescent="0.35">
      <c r="A217" s="41" t="s">
        <v>651</v>
      </c>
      <c r="B217" s="41" t="s">
        <v>77</v>
      </c>
      <c r="C217" s="41" t="s">
        <v>639</v>
      </c>
      <c r="D217" s="41">
        <v>121</v>
      </c>
      <c r="E217" s="41">
        <v>0</v>
      </c>
      <c r="F217" s="41">
        <v>0</v>
      </c>
      <c r="G217" s="41" t="s">
        <v>426</v>
      </c>
    </row>
    <row r="218" spans="1:7" x14ac:dyDescent="0.35">
      <c r="A218" s="41" t="s">
        <v>652</v>
      </c>
      <c r="B218" s="41" t="s">
        <v>77</v>
      </c>
      <c r="C218" s="41" t="s">
        <v>639</v>
      </c>
      <c r="D218" s="41">
        <v>125</v>
      </c>
      <c r="E218" s="41">
        <v>0</v>
      </c>
      <c r="F218" s="41">
        <v>0</v>
      </c>
      <c r="G218" s="41" t="s">
        <v>426</v>
      </c>
    </row>
    <row r="219" spans="1:7" x14ac:dyDescent="0.35">
      <c r="A219" s="41" t="s">
        <v>653</v>
      </c>
      <c r="B219" s="41" t="s">
        <v>77</v>
      </c>
      <c r="C219" s="41" t="s">
        <v>639</v>
      </c>
      <c r="D219" s="41">
        <v>141</v>
      </c>
      <c r="E219" s="41">
        <v>0</v>
      </c>
      <c r="F219" s="41">
        <v>0</v>
      </c>
      <c r="G219" s="41" t="s">
        <v>426</v>
      </c>
    </row>
    <row r="220" spans="1:7" x14ac:dyDescent="0.35">
      <c r="A220" s="41" t="s">
        <v>654</v>
      </c>
      <c r="B220" s="41" t="s">
        <v>65</v>
      </c>
      <c r="C220" s="41" t="s">
        <v>639</v>
      </c>
      <c r="D220" s="41">
        <v>150</v>
      </c>
      <c r="E220" s="41">
        <v>0</v>
      </c>
      <c r="F220" s="41">
        <v>0</v>
      </c>
      <c r="G220" s="41" t="s">
        <v>426</v>
      </c>
    </row>
    <row r="221" spans="1:7" x14ac:dyDescent="0.35">
      <c r="A221" s="41" t="s">
        <v>655</v>
      </c>
      <c r="B221" s="41" t="s">
        <v>65</v>
      </c>
      <c r="C221" s="41" t="s">
        <v>639</v>
      </c>
      <c r="D221" s="41">
        <v>130</v>
      </c>
      <c r="E221" s="41">
        <v>0</v>
      </c>
      <c r="F221" s="41">
        <v>0</v>
      </c>
      <c r="G221" s="41" t="s">
        <v>426</v>
      </c>
    </row>
    <row r="222" spans="1:7" x14ac:dyDescent="0.35">
      <c r="A222" s="41" t="s">
        <v>656</v>
      </c>
      <c r="B222" s="41" t="s">
        <v>65</v>
      </c>
      <c r="C222" s="41" t="s">
        <v>639</v>
      </c>
      <c r="D222" s="41">
        <v>117</v>
      </c>
      <c r="E222" s="41">
        <v>0</v>
      </c>
      <c r="F222" s="41">
        <v>0</v>
      </c>
      <c r="G222" s="41" t="s">
        <v>426</v>
      </c>
    </row>
    <row r="223" spans="1:7" x14ac:dyDescent="0.35">
      <c r="A223" s="41" t="s">
        <v>657</v>
      </c>
      <c r="B223" s="41" t="s">
        <v>65</v>
      </c>
      <c r="C223" s="41" t="s">
        <v>639</v>
      </c>
      <c r="D223" s="41">
        <v>126</v>
      </c>
      <c r="E223" s="41">
        <v>0</v>
      </c>
      <c r="F223" s="41">
        <v>0</v>
      </c>
      <c r="G223" s="41" t="s">
        <v>426</v>
      </c>
    </row>
    <row r="224" spans="1:7" x14ac:dyDescent="0.35">
      <c r="A224" s="41" t="s">
        <v>658</v>
      </c>
      <c r="B224" s="41" t="s">
        <v>65</v>
      </c>
      <c r="C224" s="41" t="s">
        <v>639</v>
      </c>
      <c r="D224" s="41">
        <v>172</v>
      </c>
      <c r="E224" s="41">
        <v>0</v>
      </c>
      <c r="F224" s="41">
        <v>0</v>
      </c>
      <c r="G224" s="41" t="s">
        <v>426</v>
      </c>
    </row>
    <row r="225" spans="1:7" x14ac:dyDescent="0.35">
      <c r="A225" s="41" t="s">
        <v>659</v>
      </c>
      <c r="B225" s="41" t="s">
        <v>235</v>
      </c>
      <c r="C225" s="41" t="s">
        <v>639</v>
      </c>
      <c r="D225" s="41">
        <v>167</v>
      </c>
      <c r="E225" s="41">
        <v>17</v>
      </c>
      <c r="F225" s="41">
        <v>10.18</v>
      </c>
      <c r="G225" s="41" t="s">
        <v>426</v>
      </c>
    </row>
    <row r="226" spans="1:7" x14ac:dyDescent="0.35">
      <c r="A226" s="41" t="s">
        <v>660</v>
      </c>
      <c r="B226" s="41" t="s">
        <v>235</v>
      </c>
      <c r="C226" s="41" t="s">
        <v>639</v>
      </c>
      <c r="D226" s="41">
        <v>123</v>
      </c>
      <c r="E226" s="41">
        <v>12</v>
      </c>
      <c r="F226" s="41">
        <v>9.76</v>
      </c>
      <c r="G226" s="41" t="s">
        <v>426</v>
      </c>
    </row>
    <row r="227" spans="1:7" x14ac:dyDescent="0.35">
      <c r="A227" s="41" t="s">
        <v>661</v>
      </c>
      <c r="B227" s="41" t="s">
        <v>235</v>
      </c>
      <c r="C227" s="41" t="s">
        <v>639</v>
      </c>
      <c r="D227" s="41">
        <v>180</v>
      </c>
      <c r="E227" s="41">
        <v>0</v>
      </c>
      <c r="F227" s="41">
        <v>0</v>
      </c>
      <c r="G227" s="41" t="s">
        <v>426</v>
      </c>
    </row>
    <row r="228" spans="1:7" x14ac:dyDescent="0.35">
      <c r="A228" s="41" t="s">
        <v>662</v>
      </c>
      <c r="B228" s="41" t="s">
        <v>235</v>
      </c>
      <c r="C228" s="41" t="s">
        <v>639</v>
      </c>
      <c r="D228" s="41">
        <v>146</v>
      </c>
      <c r="E228" s="41">
        <v>65</v>
      </c>
      <c r="F228" s="41">
        <v>44.52</v>
      </c>
      <c r="G228" s="41" t="s">
        <v>426</v>
      </c>
    </row>
    <row r="229" spans="1:7" x14ac:dyDescent="0.35">
      <c r="A229" s="41" t="s">
        <v>663</v>
      </c>
      <c r="B229" s="41" t="s">
        <v>235</v>
      </c>
      <c r="C229" s="41" t="s">
        <v>639</v>
      </c>
      <c r="D229" s="41">
        <v>140</v>
      </c>
      <c r="E229" s="41">
        <v>0</v>
      </c>
      <c r="F229" s="41">
        <v>0</v>
      </c>
      <c r="G229" s="41" t="s">
        <v>426</v>
      </c>
    </row>
    <row r="230" spans="1:7" x14ac:dyDescent="0.35">
      <c r="A230" s="41" t="s">
        <v>664</v>
      </c>
      <c r="B230" s="41" t="s">
        <v>195</v>
      </c>
      <c r="C230" s="41" t="s">
        <v>639</v>
      </c>
      <c r="D230" s="41">
        <v>127</v>
      </c>
      <c r="E230" s="41">
        <v>0</v>
      </c>
      <c r="F230" s="41">
        <v>0</v>
      </c>
      <c r="G230" s="41" t="s">
        <v>426</v>
      </c>
    </row>
    <row r="231" spans="1:7" x14ac:dyDescent="0.35">
      <c r="A231" s="41" t="s">
        <v>665</v>
      </c>
      <c r="B231" s="41" t="s">
        <v>195</v>
      </c>
      <c r="C231" s="41" t="s">
        <v>639</v>
      </c>
      <c r="D231" s="41">
        <v>129</v>
      </c>
      <c r="E231" s="41">
        <v>44</v>
      </c>
      <c r="F231" s="41">
        <v>34.11</v>
      </c>
      <c r="G231" s="41" t="s">
        <v>426</v>
      </c>
    </row>
    <row r="232" spans="1:7" x14ac:dyDescent="0.35">
      <c r="A232" s="41" t="s">
        <v>666</v>
      </c>
      <c r="B232" s="41" t="s">
        <v>195</v>
      </c>
      <c r="C232" s="41" t="s">
        <v>639</v>
      </c>
      <c r="D232" s="41">
        <v>137</v>
      </c>
      <c r="E232" s="41">
        <v>0</v>
      </c>
      <c r="F232" s="41">
        <v>0</v>
      </c>
      <c r="G232" s="41" t="s">
        <v>426</v>
      </c>
    </row>
    <row r="233" spans="1:7" x14ac:dyDescent="0.35">
      <c r="A233" s="41" t="s">
        <v>667</v>
      </c>
      <c r="B233" s="41" t="s">
        <v>195</v>
      </c>
      <c r="C233" s="41" t="s">
        <v>639</v>
      </c>
      <c r="D233" s="41">
        <v>119</v>
      </c>
      <c r="E233" s="41">
        <v>0</v>
      </c>
      <c r="F233" s="41">
        <v>0</v>
      </c>
      <c r="G233" s="41" t="s">
        <v>426</v>
      </c>
    </row>
    <row r="234" spans="1:7" x14ac:dyDescent="0.35">
      <c r="A234" s="41" t="s">
        <v>668</v>
      </c>
      <c r="B234" s="41" t="s">
        <v>195</v>
      </c>
      <c r="C234" s="41" t="s">
        <v>639</v>
      </c>
      <c r="D234" s="41">
        <v>130</v>
      </c>
      <c r="E234" s="41">
        <v>0</v>
      </c>
      <c r="F234" s="41">
        <v>0</v>
      </c>
      <c r="G234" s="41" t="s">
        <v>426</v>
      </c>
    </row>
    <row r="235" spans="1:7" x14ac:dyDescent="0.35">
      <c r="A235" s="41" t="s">
        <v>669</v>
      </c>
      <c r="B235" s="41" t="s">
        <v>98</v>
      </c>
      <c r="C235" s="41" t="s">
        <v>639</v>
      </c>
      <c r="D235" s="41">
        <v>149</v>
      </c>
      <c r="E235" s="41">
        <v>0</v>
      </c>
      <c r="F235" s="41">
        <v>0</v>
      </c>
      <c r="G235" s="41" t="s">
        <v>426</v>
      </c>
    </row>
    <row r="236" spans="1:7" x14ac:dyDescent="0.35">
      <c r="A236" s="41" t="s">
        <v>670</v>
      </c>
      <c r="B236" s="41" t="s">
        <v>98</v>
      </c>
      <c r="C236" s="41" t="s">
        <v>639</v>
      </c>
      <c r="D236" s="41">
        <v>149</v>
      </c>
      <c r="E236" s="41">
        <v>0</v>
      </c>
      <c r="F236" s="41">
        <v>0</v>
      </c>
      <c r="G236" s="41" t="s">
        <v>426</v>
      </c>
    </row>
    <row r="237" spans="1:7" x14ac:dyDescent="0.35">
      <c r="A237" s="41" t="s">
        <v>671</v>
      </c>
      <c r="B237" s="41" t="s">
        <v>98</v>
      </c>
      <c r="C237" s="41" t="s">
        <v>639</v>
      </c>
      <c r="D237" s="41">
        <v>125</v>
      </c>
      <c r="E237" s="41">
        <v>0</v>
      </c>
      <c r="F237" s="41">
        <v>0</v>
      </c>
      <c r="G237" s="41" t="s">
        <v>426</v>
      </c>
    </row>
    <row r="238" spans="1:7" x14ac:dyDescent="0.35">
      <c r="A238" s="41" t="s">
        <v>672</v>
      </c>
      <c r="B238" s="41" t="s">
        <v>98</v>
      </c>
      <c r="C238" s="41" t="s">
        <v>639</v>
      </c>
      <c r="D238" s="41">
        <v>127</v>
      </c>
      <c r="E238" s="41">
        <v>0</v>
      </c>
      <c r="F238" s="41">
        <v>0</v>
      </c>
      <c r="G238" s="41" t="s">
        <v>426</v>
      </c>
    </row>
    <row r="239" spans="1:7" x14ac:dyDescent="0.35">
      <c r="A239" s="41" t="s">
        <v>673</v>
      </c>
      <c r="B239" s="41" t="s">
        <v>98</v>
      </c>
      <c r="C239" s="41" t="s">
        <v>639</v>
      </c>
      <c r="D239" s="41">
        <v>131</v>
      </c>
      <c r="E239" s="41">
        <v>0</v>
      </c>
      <c r="F239" s="41">
        <v>0</v>
      </c>
      <c r="G239" s="41" t="s">
        <v>426</v>
      </c>
    </row>
    <row r="240" spans="1:7" x14ac:dyDescent="0.35">
      <c r="A240" s="41" t="s">
        <v>674</v>
      </c>
      <c r="B240" s="41" t="s">
        <v>263</v>
      </c>
      <c r="C240" s="41" t="s">
        <v>675</v>
      </c>
      <c r="D240" s="41">
        <v>123</v>
      </c>
      <c r="E240" s="41">
        <v>0</v>
      </c>
      <c r="F240" s="41">
        <v>0</v>
      </c>
      <c r="G240" s="41" t="s">
        <v>426</v>
      </c>
    </row>
    <row r="241" spans="1:7" x14ac:dyDescent="0.35">
      <c r="A241" s="41" t="s">
        <v>676</v>
      </c>
      <c r="B241" s="41" t="s">
        <v>263</v>
      </c>
      <c r="C241" s="41" t="s">
        <v>675</v>
      </c>
      <c r="D241" s="41">
        <v>139</v>
      </c>
      <c r="E241" s="41">
        <v>0</v>
      </c>
      <c r="F241" s="41">
        <v>0</v>
      </c>
      <c r="G241" s="41" t="s">
        <v>426</v>
      </c>
    </row>
    <row r="242" spans="1:7" x14ac:dyDescent="0.35">
      <c r="A242" s="41" t="s">
        <v>677</v>
      </c>
      <c r="B242" s="41" t="s">
        <v>263</v>
      </c>
      <c r="C242" s="41" t="s">
        <v>675</v>
      </c>
      <c r="D242" s="41">
        <v>119</v>
      </c>
      <c r="E242" s="41">
        <v>0</v>
      </c>
      <c r="F242" s="41">
        <v>0</v>
      </c>
      <c r="G242" s="41" t="s">
        <v>426</v>
      </c>
    </row>
    <row r="243" spans="1:7" x14ac:dyDescent="0.35">
      <c r="A243" s="41" t="s">
        <v>678</v>
      </c>
      <c r="B243" s="41" t="s">
        <v>263</v>
      </c>
      <c r="C243" s="41" t="s">
        <v>675</v>
      </c>
      <c r="D243" s="41">
        <v>122</v>
      </c>
      <c r="E243" s="41">
        <v>4</v>
      </c>
      <c r="F243" s="41">
        <v>3.28</v>
      </c>
      <c r="G243" s="41" t="s">
        <v>426</v>
      </c>
    </row>
    <row r="244" spans="1:7" x14ac:dyDescent="0.35">
      <c r="A244" s="41" t="s">
        <v>679</v>
      </c>
      <c r="B244" s="41" t="s">
        <v>263</v>
      </c>
      <c r="C244" s="41" t="s">
        <v>675</v>
      </c>
      <c r="D244" s="41">
        <v>187</v>
      </c>
      <c r="E244" s="41">
        <v>113</v>
      </c>
      <c r="F244" s="41">
        <v>60.43</v>
      </c>
      <c r="G244" s="41" t="s">
        <v>426</v>
      </c>
    </row>
    <row r="245" spans="1:7" x14ac:dyDescent="0.35">
      <c r="A245" s="41" t="s">
        <v>680</v>
      </c>
      <c r="B245" s="41" t="s">
        <v>108</v>
      </c>
      <c r="C245" s="41" t="s">
        <v>675</v>
      </c>
      <c r="D245" s="41">
        <v>120</v>
      </c>
      <c r="E245" s="41">
        <v>0</v>
      </c>
      <c r="F245" s="41">
        <v>0</v>
      </c>
      <c r="G245" s="41" t="s">
        <v>426</v>
      </c>
    </row>
    <row r="246" spans="1:7" x14ac:dyDescent="0.35">
      <c r="A246" s="41" t="s">
        <v>681</v>
      </c>
      <c r="B246" s="41" t="s">
        <v>108</v>
      </c>
      <c r="C246" s="41" t="s">
        <v>675</v>
      </c>
      <c r="D246" s="41">
        <v>139</v>
      </c>
      <c r="E246" s="41">
        <v>0</v>
      </c>
      <c r="F246" s="41">
        <v>0</v>
      </c>
      <c r="G246" s="41" t="s">
        <v>426</v>
      </c>
    </row>
    <row r="247" spans="1:7" x14ac:dyDescent="0.35">
      <c r="A247" s="41" t="s">
        <v>682</v>
      </c>
      <c r="B247" s="41" t="s">
        <v>108</v>
      </c>
      <c r="C247" s="41" t="s">
        <v>675</v>
      </c>
      <c r="D247" s="41">
        <v>136</v>
      </c>
      <c r="E247" s="41">
        <v>0</v>
      </c>
      <c r="F247" s="41">
        <v>0</v>
      </c>
      <c r="G247" s="41" t="s">
        <v>426</v>
      </c>
    </row>
    <row r="248" spans="1:7" x14ac:dyDescent="0.35">
      <c r="A248" s="41" t="s">
        <v>683</v>
      </c>
      <c r="B248" s="41" t="s">
        <v>108</v>
      </c>
      <c r="C248" s="41" t="s">
        <v>675</v>
      </c>
      <c r="D248" s="41">
        <v>57</v>
      </c>
      <c r="E248" s="41">
        <v>0</v>
      </c>
      <c r="F248" s="41">
        <v>0</v>
      </c>
      <c r="G248" s="41" t="s">
        <v>426</v>
      </c>
    </row>
    <row r="249" spans="1:7" x14ac:dyDescent="0.35">
      <c r="A249" s="41" t="s">
        <v>684</v>
      </c>
      <c r="B249" s="41" t="s">
        <v>108</v>
      </c>
      <c r="C249" s="41" t="s">
        <v>675</v>
      </c>
      <c r="D249" s="41">
        <v>98</v>
      </c>
      <c r="E249" s="41">
        <v>0</v>
      </c>
      <c r="F249" s="41">
        <v>0</v>
      </c>
      <c r="G249" s="41" t="s">
        <v>426</v>
      </c>
    </row>
    <row r="250" spans="1:7" x14ac:dyDescent="0.35">
      <c r="A250" s="41" t="s">
        <v>685</v>
      </c>
      <c r="B250" s="41" t="s">
        <v>108</v>
      </c>
      <c r="C250" s="41" t="s">
        <v>675</v>
      </c>
      <c r="D250" s="41">
        <v>91</v>
      </c>
      <c r="E250" s="41">
        <v>0</v>
      </c>
      <c r="F250" s="41">
        <v>0</v>
      </c>
      <c r="G250" s="41" t="s">
        <v>426</v>
      </c>
    </row>
    <row r="251" spans="1:7" x14ac:dyDescent="0.35">
      <c r="A251" s="41" t="s">
        <v>686</v>
      </c>
      <c r="B251" s="41" t="s">
        <v>145</v>
      </c>
      <c r="C251" s="41" t="s">
        <v>675</v>
      </c>
      <c r="D251" s="41">
        <v>111</v>
      </c>
      <c r="E251" s="41">
        <v>0</v>
      </c>
      <c r="F251" s="41">
        <v>0</v>
      </c>
      <c r="G251" s="41" t="s">
        <v>426</v>
      </c>
    </row>
    <row r="252" spans="1:7" x14ac:dyDescent="0.35">
      <c r="A252" s="41" t="s">
        <v>687</v>
      </c>
      <c r="B252" s="41" t="s">
        <v>145</v>
      </c>
      <c r="C252" s="41" t="s">
        <v>675</v>
      </c>
      <c r="D252" s="41">
        <v>104</v>
      </c>
      <c r="E252" s="41">
        <v>12</v>
      </c>
      <c r="F252" s="41">
        <v>11.54</v>
      </c>
      <c r="G252" s="41" t="s">
        <v>426</v>
      </c>
    </row>
    <row r="253" spans="1:7" x14ac:dyDescent="0.35">
      <c r="A253" s="41" t="s">
        <v>688</v>
      </c>
      <c r="B253" s="41" t="s">
        <v>145</v>
      </c>
      <c r="C253" s="41" t="s">
        <v>675</v>
      </c>
      <c r="D253" s="41">
        <v>123</v>
      </c>
      <c r="E253" s="41">
        <v>0</v>
      </c>
      <c r="F253" s="41">
        <v>0</v>
      </c>
      <c r="G253" s="41" t="s">
        <v>426</v>
      </c>
    </row>
    <row r="254" spans="1:7" x14ac:dyDescent="0.35">
      <c r="A254" s="41" t="s">
        <v>689</v>
      </c>
      <c r="B254" s="41" t="s">
        <v>145</v>
      </c>
      <c r="C254" s="41" t="s">
        <v>675</v>
      </c>
      <c r="D254" s="41">
        <v>115</v>
      </c>
      <c r="E254" s="41">
        <v>0</v>
      </c>
      <c r="F254" s="41">
        <v>0</v>
      </c>
      <c r="G254" s="41" t="s">
        <v>426</v>
      </c>
    </row>
    <row r="255" spans="1:7" x14ac:dyDescent="0.35">
      <c r="A255" s="41" t="s">
        <v>690</v>
      </c>
      <c r="B255" s="41" t="s">
        <v>145</v>
      </c>
      <c r="C255" s="41" t="s">
        <v>675</v>
      </c>
      <c r="D255" s="41">
        <v>138</v>
      </c>
      <c r="E255" s="41">
        <v>0</v>
      </c>
      <c r="F255" s="41">
        <v>0</v>
      </c>
      <c r="G255" s="41" t="s">
        <v>426</v>
      </c>
    </row>
    <row r="256" spans="1:7" x14ac:dyDescent="0.35">
      <c r="A256" s="41" t="s">
        <v>691</v>
      </c>
      <c r="B256" s="41" t="s">
        <v>145</v>
      </c>
      <c r="C256" s="41" t="s">
        <v>675</v>
      </c>
      <c r="D256" s="41">
        <v>101</v>
      </c>
      <c r="E256" s="41">
        <v>0</v>
      </c>
      <c r="F256" s="41">
        <v>0</v>
      </c>
      <c r="G256" s="41" t="s">
        <v>426</v>
      </c>
    </row>
    <row r="257" spans="1:7" x14ac:dyDescent="0.35">
      <c r="A257" s="41" t="s">
        <v>692</v>
      </c>
      <c r="B257" s="41" t="s">
        <v>257</v>
      </c>
      <c r="C257" s="41" t="s">
        <v>675</v>
      </c>
      <c r="D257" s="41">
        <v>131</v>
      </c>
      <c r="E257" s="41">
        <v>0</v>
      </c>
      <c r="F257" s="41">
        <v>0</v>
      </c>
      <c r="G257" s="41" t="s">
        <v>426</v>
      </c>
    </row>
    <row r="258" spans="1:7" x14ac:dyDescent="0.35">
      <c r="A258" s="41" t="s">
        <v>693</v>
      </c>
      <c r="B258" s="41" t="s">
        <v>257</v>
      </c>
      <c r="C258" s="41" t="s">
        <v>675</v>
      </c>
      <c r="D258" s="41">
        <v>128</v>
      </c>
      <c r="E258" s="41">
        <v>0</v>
      </c>
      <c r="F258" s="41">
        <v>0</v>
      </c>
      <c r="G258" s="41" t="s">
        <v>426</v>
      </c>
    </row>
    <row r="259" spans="1:7" x14ac:dyDescent="0.35">
      <c r="A259" s="41" t="s">
        <v>694</v>
      </c>
      <c r="B259" s="41" t="s">
        <v>257</v>
      </c>
      <c r="C259" s="41" t="s">
        <v>675</v>
      </c>
      <c r="D259" s="41">
        <v>125</v>
      </c>
      <c r="E259" s="41">
        <v>0</v>
      </c>
      <c r="F259" s="41">
        <v>0</v>
      </c>
      <c r="G259" s="41" t="s">
        <v>426</v>
      </c>
    </row>
    <row r="260" spans="1:7" x14ac:dyDescent="0.35">
      <c r="A260" s="41" t="s">
        <v>695</v>
      </c>
      <c r="B260" s="41" t="s">
        <v>257</v>
      </c>
      <c r="C260" s="41" t="s">
        <v>675</v>
      </c>
      <c r="D260" s="41">
        <v>126</v>
      </c>
      <c r="E260" s="41">
        <v>22</v>
      </c>
      <c r="F260" s="41">
        <v>17.46</v>
      </c>
      <c r="G260" s="41" t="s">
        <v>426</v>
      </c>
    </row>
    <row r="261" spans="1:7" x14ac:dyDescent="0.35">
      <c r="A261" s="41" t="s">
        <v>696</v>
      </c>
      <c r="B261" s="41" t="s">
        <v>257</v>
      </c>
      <c r="C261" s="41" t="s">
        <v>675</v>
      </c>
      <c r="D261" s="41">
        <v>143</v>
      </c>
      <c r="E261" s="41">
        <v>86</v>
      </c>
      <c r="F261" s="41">
        <v>60.14</v>
      </c>
      <c r="G261" s="41" t="s">
        <v>426</v>
      </c>
    </row>
    <row r="262" spans="1:7" x14ac:dyDescent="0.35">
      <c r="A262" s="41" t="s">
        <v>697</v>
      </c>
      <c r="B262" s="41" t="s">
        <v>213</v>
      </c>
      <c r="C262" s="41" t="s">
        <v>675</v>
      </c>
      <c r="D262" s="41">
        <v>116</v>
      </c>
      <c r="E262" s="41">
        <v>4</v>
      </c>
      <c r="F262" s="41">
        <v>3.45</v>
      </c>
      <c r="G262" s="41" t="s">
        <v>426</v>
      </c>
    </row>
    <row r="263" spans="1:7" x14ac:dyDescent="0.35">
      <c r="A263" s="41" t="s">
        <v>698</v>
      </c>
      <c r="B263" s="41" t="s">
        <v>213</v>
      </c>
      <c r="C263" s="41" t="s">
        <v>675</v>
      </c>
      <c r="D263" s="41">
        <v>131</v>
      </c>
      <c r="E263" s="41">
        <v>16</v>
      </c>
      <c r="F263" s="41">
        <v>12.21</v>
      </c>
      <c r="G263" s="41" t="s">
        <v>426</v>
      </c>
    </row>
    <row r="264" spans="1:7" x14ac:dyDescent="0.35">
      <c r="A264" s="41" t="s">
        <v>699</v>
      </c>
      <c r="B264" s="41" t="s">
        <v>213</v>
      </c>
      <c r="C264" s="41" t="s">
        <v>675</v>
      </c>
      <c r="D264" s="41">
        <v>124</v>
      </c>
      <c r="E264" s="41">
        <v>8</v>
      </c>
      <c r="F264" s="41">
        <v>6.45</v>
      </c>
      <c r="G264" s="41" t="s">
        <v>426</v>
      </c>
    </row>
    <row r="265" spans="1:7" x14ac:dyDescent="0.35">
      <c r="A265" s="41" t="s">
        <v>700</v>
      </c>
      <c r="B265" s="41" t="s">
        <v>213</v>
      </c>
      <c r="C265" s="41" t="s">
        <v>675</v>
      </c>
      <c r="D265" s="41">
        <v>124</v>
      </c>
      <c r="E265" s="41">
        <v>12</v>
      </c>
      <c r="F265" s="41">
        <v>9.68</v>
      </c>
      <c r="G265" s="41" t="s">
        <v>426</v>
      </c>
    </row>
    <row r="266" spans="1:7" x14ac:dyDescent="0.35">
      <c r="A266" s="41" t="s">
        <v>701</v>
      </c>
      <c r="B266" s="41" t="s">
        <v>213</v>
      </c>
      <c r="C266" s="41" t="s">
        <v>675</v>
      </c>
      <c r="D266" s="41">
        <v>127</v>
      </c>
      <c r="E266" s="41">
        <v>27</v>
      </c>
      <c r="F266" s="41">
        <v>21.26</v>
      </c>
      <c r="G266" s="41" t="s">
        <v>426</v>
      </c>
    </row>
    <row r="267" spans="1:7" x14ac:dyDescent="0.35">
      <c r="A267" s="41" t="s">
        <v>702</v>
      </c>
      <c r="B267" s="41" t="s">
        <v>182</v>
      </c>
      <c r="C267" s="41" t="s">
        <v>703</v>
      </c>
      <c r="D267" s="41">
        <v>149</v>
      </c>
      <c r="E267" s="41">
        <v>0</v>
      </c>
      <c r="F267" s="41">
        <v>0</v>
      </c>
      <c r="G267" s="41" t="s">
        <v>426</v>
      </c>
    </row>
    <row r="268" spans="1:7" x14ac:dyDescent="0.35">
      <c r="A268" s="41" t="s">
        <v>704</v>
      </c>
      <c r="B268" s="41" t="s">
        <v>182</v>
      </c>
      <c r="C268" s="41" t="s">
        <v>703</v>
      </c>
      <c r="D268" s="41">
        <v>133</v>
      </c>
      <c r="E268" s="41">
        <v>0</v>
      </c>
      <c r="F268" s="41">
        <v>0</v>
      </c>
      <c r="G268" s="41" t="s">
        <v>426</v>
      </c>
    </row>
    <row r="269" spans="1:7" x14ac:dyDescent="0.35">
      <c r="A269" s="41" t="s">
        <v>705</v>
      </c>
      <c r="B269" s="41" t="s">
        <v>182</v>
      </c>
      <c r="C269" s="41" t="s">
        <v>703</v>
      </c>
      <c r="D269" s="41">
        <v>137</v>
      </c>
      <c r="E269" s="41">
        <v>0</v>
      </c>
      <c r="F269" s="41">
        <v>0</v>
      </c>
      <c r="G269" s="41" t="s">
        <v>426</v>
      </c>
    </row>
    <row r="270" spans="1:7" x14ac:dyDescent="0.35">
      <c r="A270" s="41" t="s">
        <v>706</v>
      </c>
      <c r="B270" s="41" t="s">
        <v>182</v>
      </c>
      <c r="C270" s="41" t="s">
        <v>703</v>
      </c>
      <c r="D270" s="41">
        <v>133</v>
      </c>
      <c r="E270" s="41">
        <v>0</v>
      </c>
      <c r="F270" s="41">
        <v>0</v>
      </c>
      <c r="G270" s="41" t="s">
        <v>426</v>
      </c>
    </row>
    <row r="271" spans="1:7" x14ac:dyDescent="0.35">
      <c r="A271" s="41" t="s">
        <v>707</v>
      </c>
      <c r="B271" s="41" t="s">
        <v>182</v>
      </c>
      <c r="C271" s="41" t="s">
        <v>703</v>
      </c>
      <c r="D271" s="41">
        <v>146</v>
      </c>
      <c r="E271" s="41">
        <v>37</v>
      </c>
      <c r="F271" s="41">
        <v>25.34</v>
      </c>
      <c r="G271" s="41" t="s">
        <v>426</v>
      </c>
    </row>
    <row r="272" spans="1:7" x14ac:dyDescent="0.35">
      <c r="A272" s="41" t="s">
        <v>708</v>
      </c>
      <c r="B272" s="41" t="s">
        <v>229</v>
      </c>
      <c r="C272" s="41" t="s">
        <v>703</v>
      </c>
      <c r="D272" s="41">
        <v>146</v>
      </c>
      <c r="E272" s="41">
        <v>0</v>
      </c>
      <c r="F272" s="41">
        <v>0</v>
      </c>
      <c r="G272" s="41" t="s">
        <v>426</v>
      </c>
    </row>
    <row r="273" spans="1:7" x14ac:dyDescent="0.35">
      <c r="A273" s="41" t="s">
        <v>709</v>
      </c>
      <c r="B273" s="41" t="s">
        <v>229</v>
      </c>
      <c r="C273" s="41" t="s">
        <v>703</v>
      </c>
      <c r="D273" s="41">
        <v>138</v>
      </c>
      <c r="E273" s="41">
        <v>0</v>
      </c>
      <c r="F273" s="41">
        <v>0</v>
      </c>
      <c r="G273" s="41" t="s">
        <v>426</v>
      </c>
    </row>
    <row r="274" spans="1:7" x14ac:dyDescent="0.35">
      <c r="A274" s="41" t="s">
        <v>710</v>
      </c>
      <c r="B274" s="41" t="s">
        <v>229</v>
      </c>
      <c r="C274" s="41" t="s">
        <v>703</v>
      </c>
      <c r="D274" s="41">
        <v>238</v>
      </c>
      <c r="E274" s="41">
        <v>28</v>
      </c>
      <c r="F274" s="41">
        <v>11.76</v>
      </c>
      <c r="G274" s="41" t="s">
        <v>426</v>
      </c>
    </row>
    <row r="275" spans="1:7" x14ac:dyDescent="0.35">
      <c r="A275" s="41" t="s">
        <v>711</v>
      </c>
      <c r="B275" s="41" t="s">
        <v>229</v>
      </c>
      <c r="C275" s="41" t="s">
        <v>703</v>
      </c>
      <c r="D275" s="41">
        <v>132</v>
      </c>
      <c r="E275" s="41">
        <v>42</v>
      </c>
      <c r="F275" s="41">
        <v>31.82</v>
      </c>
      <c r="G275" s="41" t="s">
        <v>426</v>
      </c>
    </row>
    <row r="276" spans="1:7" x14ac:dyDescent="0.35">
      <c r="A276" s="41" t="s">
        <v>712</v>
      </c>
      <c r="B276" s="41" t="s">
        <v>229</v>
      </c>
      <c r="C276" s="41" t="s">
        <v>703</v>
      </c>
      <c r="D276" s="41">
        <v>104</v>
      </c>
      <c r="E276" s="41">
        <v>0</v>
      </c>
      <c r="F276" s="41">
        <v>0</v>
      </c>
      <c r="G276" s="41" t="s">
        <v>426</v>
      </c>
    </row>
    <row r="277" spans="1:7" x14ac:dyDescent="0.35">
      <c r="A277" s="41" t="s">
        <v>713</v>
      </c>
      <c r="B277" s="41" t="s">
        <v>229</v>
      </c>
      <c r="C277" s="41" t="s">
        <v>703</v>
      </c>
      <c r="D277" s="41">
        <v>185</v>
      </c>
      <c r="E277" s="41">
        <v>62</v>
      </c>
      <c r="F277" s="41">
        <v>33.51</v>
      </c>
      <c r="G277" s="41" t="s">
        <v>426</v>
      </c>
    </row>
    <row r="278" spans="1:7" x14ac:dyDescent="0.35">
      <c r="A278" s="41" t="s">
        <v>714</v>
      </c>
      <c r="B278" s="41" t="s">
        <v>229</v>
      </c>
      <c r="C278" s="41" t="s">
        <v>703</v>
      </c>
      <c r="D278" s="41">
        <v>127</v>
      </c>
      <c r="E278" s="41">
        <v>0</v>
      </c>
      <c r="F278" s="41">
        <v>0</v>
      </c>
      <c r="G278" s="41" t="s">
        <v>426</v>
      </c>
    </row>
    <row r="279" spans="1:7" x14ac:dyDescent="0.35">
      <c r="A279" s="41" t="s">
        <v>715</v>
      </c>
      <c r="B279" s="41" t="s">
        <v>211</v>
      </c>
      <c r="C279" s="41" t="s">
        <v>703</v>
      </c>
      <c r="D279" s="41">
        <v>190</v>
      </c>
      <c r="E279" s="41">
        <v>72</v>
      </c>
      <c r="F279" s="41">
        <v>37.89</v>
      </c>
      <c r="G279" s="41" t="s">
        <v>426</v>
      </c>
    </row>
    <row r="280" spans="1:7" x14ac:dyDescent="0.35">
      <c r="A280" s="41" t="s">
        <v>716</v>
      </c>
      <c r="B280" s="41" t="s">
        <v>211</v>
      </c>
      <c r="C280" s="41" t="s">
        <v>703</v>
      </c>
      <c r="D280" s="41">
        <v>168</v>
      </c>
      <c r="E280" s="41">
        <v>1</v>
      </c>
      <c r="F280" s="41">
        <v>0.6</v>
      </c>
      <c r="G280" s="41" t="s">
        <v>426</v>
      </c>
    </row>
    <row r="281" spans="1:7" x14ac:dyDescent="0.35">
      <c r="A281" s="41" t="s">
        <v>717</v>
      </c>
      <c r="B281" s="41" t="s">
        <v>211</v>
      </c>
      <c r="C281" s="41" t="s">
        <v>703</v>
      </c>
      <c r="D281" s="41">
        <v>125</v>
      </c>
      <c r="E281" s="41">
        <v>3</v>
      </c>
      <c r="F281" s="41">
        <v>2.4</v>
      </c>
      <c r="G281" s="41" t="s">
        <v>426</v>
      </c>
    </row>
    <row r="282" spans="1:7" x14ac:dyDescent="0.35">
      <c r="A282" s="41" t="s">
        <v>718</v>
      </c>
      <c r="B282" s="41" t="s">
        <v>211</v>
      </c>
      <c r="C282" s="41" t="s">
        <v>703</v>
      </c>
      <c r="D282" s="41">
        <v>126</v>
      </c>
      <c r="E282" s="41">
        <v>0</v>
      </c>
      <c r="F282" s="41">
        <v>0</v>
      </c>
      <c r="G282" s="41" t="s">
        <v>426</v>
      </c>
    </row>
    <row r="283" spans="1:7" x14ac:dyDescent="0.35">
      <c r="A283" s="41" t="s">
        <v>719</v>
      </c>
      <c r="B283" s="41" t="s">
        <v>211</v>
      </c>
      <c r="C283" s="41" t="s">
        <v>703</v>
      </c>
      <c r="D283" s="41">
        <v>121</v>
      </c>
      <c r="E283" s="41">
        <v>0</v>
      </c>
      <c r="F283" s="41">
        <v>0</v>
      </c>
      <c r="G283" s="41" t="s">
        <v>426</v>
      </c>
    </row>
    <row r="284" spans="1:7" x14ac:dyDescent="0.35">
      <c r="A284" s="41" t="s">
        <v>720</v>
      </c>
      <c r="B284" s="41" t="s">
        <v>313</v>
      </c>
      <c r="C284" s="41" t="s">
        <v>703</v>
      </c>
      <c r="D284" s="41">
        <v>139</v>
      </c>
      <c r="E284" s="41">
        <v>41</v>
      </c>
      <c r="F284" s="41">
        <v>29.5</v>
      </c>
      <c r="G284" s="41" t="s">
        <v>426</v>
      </c>
    </row>
    <row r="285" spans="1:7" x14ac:dyDescent="0.35">
      <c r="A285" s="41" t="s">
        <v>721</v>
      </c>
      <c r="B285" s="41" t="s">
        <v>313</v>
      </c>
      <c r="C285" s="41" t="s">
        <v>703</v>
      </c>
      <c r="D285" s="41">
        <v>155</v>
      </c>
      <c r="E285" s="41">
        <v>84</v>
      </c>
      <c r="F285" s="41">
        <v>54.19</v>
      </c>
      <c r="G285" s="41" t="s">
        <v>426</v>
      </c>
    </row>
    <row r="286" spans="1:7" x14ac:dyDescent="0.35">
      <c r="A286" s="41" t="s">
        <v>722</v>
      </c>
      <c r="B286" s="41" t="s">
        <v>313</v>
      </c>
      <c r="C286" s="41" t="s">
        <v>703</v>
      </c>
      <c r="D286" s="41">
        <v>140</v>
      </c>
      <c r="E286" s="41">
        <v>121</v>
      </c>
      <c r="F286" s="41">
        <v>86.43</v>
      </c>
      <c r="G286" s="41" t="s">
        <v>426</v>
      </c>
    </row>
    <row r="287" spans="1:7" x14ac:dyDescent="0.35">
      <c r="A287" s="41" t="s">
        <v>723</v>
      </c>
      <c r="B287" s="41" t="s">
        <v>313</v>
      </c>
      <c r="C287" s="41" t="s">
        <v>703</v>
      </c>
      <c r="D287" s="41">
        <v>140</v>
      </c>
      <c r="E287" s="41">
        <v>2</v>
      </c>
      <c r="F287" s="41">
        <v>1.43</v>
      </c>
      <c r="G287" s="41" t="s">
        <v>426</v>
      </c>
    </row>
    <row r="288" spans="1:7" x14ac:dyDescent="0.35">
      <c r="A288" s="41" t="s">
        <v>724</v>
      </c>
      <c r="B288" s="41" t="s">
        <v>313</v>
      </c>
      <c r="C288" s="41" t="s">
        <v>703</v>
      </c>
      <c r="D288" s="41">
        <v>233</v>
      </c>
      <c r="E288" s="41">
        <v>2</v>
      </c>
      <c r="F288" s="41">
        <v>0.86</v>
      </c>
      <c r="G288" s="41" t="s">
        <v>426</v>
      </c>
    </row>
    <row r="289" spans="1:7" x14ac:dyDescent="0.35">
      <c r="A289" s="41" t="s">
        <v>725</v>
      </c>
      <c r="B289" s="41" t="s">
        <v>175</v>
      </c>
      <c r="C289" s="41" t="s">
        <v>703</v>
      </c>
      <c r="D289" s="41">
        <v>113</v>
      </c>
      <c r="E289" s="41">
        <v>0</v>
      </c>
      <c r="F289" s="41">
        <v>0</v>
      </c>
      <c r="G289" s="41" t="s">
        <v>426</v>
      </c>
    </row>
    <row r="290" spans="1:7" x14ac:dyDescent="0.35">
      <c r="A290" s="41" t="s">
        <v>726</v>
      </c>
      <c r="B290" s="41" t="s">
        <v>175</v>
      </c>
      <c r="C290" s="41" t="s">
        <v>703</v>
      </c>
      <c r="D290" s="41">
        <v>117</v>
      </c>
      <c r="E290" s="41">
        <v>21</v>
      </c>
      <c r="F290" s="41">
        <v>17.95</v>
      </c>
      <c r="G290" s="41" t="s">
        <v>426</v>
      </c>
    </row>
    <row r="291" spans="1:7" x14ac:dyDescent="0.35">
      <c r="A291" s="41" t="s">
        <v>727</v>
      </c>
      <c r="B291" s="41" t="s">
        <v>175</v>
      </c>
      <c r="C291" s="41" t="s">
        <v>703</v>
      </c>
      <c r="D291" s="41">
        <v>127</v>
      </c>
      <c r="E291" s="41">
        <v>0</v>
      </c>
      <c r="F291" s="41">
        <v>0</v>
      </c>
      <c r="G291" s="41" t="s">
        <v>426</v>
      </c>
    </row>
    <row r="292" spans="1:7" x14ac:dyDescent="0.35">
      <c r="A292" s="41" t="s">
        <v>728</v>
      </c>
      <c r="B292" s="41" t="s">
        <v>175</v>
      </c>
      <c r="C292" s="41" t="s">
        <v>703</v>
      </c>
      <c r="D292" s="41">
        <v>130</v>
      </c>
      <c r="E292" s="41">
        <v>0</v>
      </c>
      <c r="F292" s="41">
        <v>0</v>
      </c>
      <c r="G292" s="41" t="s">
        <v>426</v>
      </c>
    </row>
    <row r="293" spans="1:7" x14ac:dyDescent="0.35">
      <c r="A293" s="41" t="s">
        <v>729</v>
      </c>
      <c r="B293" s="41" t="s">
        <v>175</v>
      </c>
      <c r="C293" s="41" t="s">
        <v>703</v>
      </c>
      <c r="D293" s="41">
        <v>118</v>
      </c>
      <c r="E293" s="41">
        <v>7</v>
      </c>
      <c r="F293" s="41">
        <v>5.93</v>
      </c>
      <c r="G293" s="41" t="s">
        <v>426</v>
      </c>
    </row>
    <row r="294" spans="1:7" x14ac:dyDescent="0.35">
      <c r="A294" s="41" t="s">
        <v>730</v>
      </c>
      <c r="B294" s="41" t="s">
        <v>84</v>
      </c>
      <c r="C294" s="41" t="s">
        <v>731</v>
      </c>
      <c r="D294" s="41">
        <v>126</v>
      </c>
      <c r="E294" s="41">
        <v>0</v>
      </c>
      <c r="F294" s="41">
        <v>0</v>
      </c>
      <c r="G294" s="41" t="s">
        <v>426</v>
      </c>
    </row>
    <row r="295" spans="1:7" x14ac:dyDescent="0.35">
      <c r="A295" s="41" t="s">
        <v>732</v>
      </c>
      <c r="B295" s="41" t="s">
        <v>84</v>
      </c>
      <c r="C295" s="41" t="s">
        <v>731</v>
      </c>
      <c r="D295" s="41">
        <v>125</v>
      </c>
      <c r="E295" s="41">
        <v>0</v>
      </c>
      <c r="F295" s="41">
        <v>0</v>
      </c>
      <c r="G295" s="41" t="s">
        <v>426</v>
      </c>
    </row>
    <row r="296" spans="1:7" x14ac:dyDescent="0.35">
      <c r="A296" s="41" t="s">
        <v>733</v>
      </c>
      <c r="B296" s="41" t="s">
        <v>84</v>
      </c>
      <c r="C296" s="41" t="s">
        <v>731</v>
      </c>
      <c r="D296" s="41">
        <v>130</v>
      </c>
      <c r="E296" s="41">
        <v>0</v>
      </c>
      <c r="F296" s="41">
        <v>0</v>
      </c>
      <c r="G296" s="41" t="s">
        <v>426</v>
      </c>
    </row>
    <row r="297" spans="1:7" x14ac:dyDescent="0.35">
      <c r="A297" s="41" t="s">
        <v>734</v>
      </c>
      <c r="B297" s="41" t="s">
        <v>84</v>
      </c>
      <c r="C297" s="41" t="s">
        <v>731</v>
      </c>
      <c r="D297" s="41">
        <v>135</v>
      </c>
      <c r="E297" s="41">
        <v>0</v>
      </c>
      <c r="F297" s="41">
        <v>0</v>
      </c>
      <c r="G297" s="41" t="s">
        <v>426</v>
      </c>
    </row>
    <row r="298" spans="1:7" x14ac:dyDescent="0.35">
      <c r="A298" s="41" t="s">
        <v>735</v>
      </c>
      <c r="B298" s="41" t="s">
        <v>84</v>
      </c>
      <c r="C298" s="41" t="s">
        <v>731</v>
      </c>
      <c r="D298" s="41">
        <v>130</v>
      </c>
      <c r="E298" s="41">
        <v>0</v>
      </c>
      <c r="F298" s="41">
        <v>0</v>
      </c>
      <c r="G298" s="41" t="s">
        <v>426</v>
      </c>
    </row>
    <row r="299" spans="1:7" x14ac:dyDescent="0.35">
      <c r="A299" s="41" t="s">
        <v>736</v>
      </c>
      <c r="B299" s="41" t="s">
        <v>204</v>
      </c>
      <c r="C299" s="41" t="s">
        <v>731</v>
      </c>
      <c r="D299" s="41">
        <v>114</v>
      </c>
      <c r="E299" s="41">
        <v>0</v>
      </c>
      <c r="F299" s="41">
        <v>0</v>
      </c>
      <c r="G299" s="41" t="s">
        <v>426</v>
      </c>
    </row>
    <row r="300" spans="1:7" x14ac:dyDescent="0.35">
      <c r="A300" s="41" t="s">
        <v>737</v>
      </c>
      <c r="B300" s="41" t="s">
        <v>204</v>
      </c>
      <c r="C300" s="41" t="s">
        <v>731</v>
      </c>
      <c r="D300" s="41">
        <v>137</v>
      </c>
      <c r="E300" s="41">
        <v>41</v>
      </c>
      <c r="F300" s="41">
        <v>29.93</v>
      </c>
      <c r="G300" s="41" t="s">
        <v>426</v>
      </c>
    </row>
    <row r="301" spans="1:7" x14ac:dyDescent="0.35">
      <c r="A301" s="41" t="s">
        <v>738</v>
      </c>
      <c r="B301" s="41" t="s">
        <v>204</v>
      </c>
      <c r="C301" s="41" t="s">
        <v>731</v>
      </c>
      <c r="D301" s="41">
        <v>127</v>
      </c>
      <c r="E301" s="41">
        <v>7</v>
      </c>
      <c r="F301" s="41">
        <v>5.51</v>
      </c>
      <c r="G301" s="41" t="s">
        <v>426</v>
      </c>
    </row>
    <row r="302" spans="1:7" x14ac:dyDescent="0.35">
      <c r="A302" s="41" t="s">
        <v>739</v>
      </c>
      <c r="B302" s="41" t="s">
        <v>204</v>
      </c>
      <c r="C302" s="41" t="s">
        <v>731</v>
      </c>
      <c r="D302" s="41">
        <v>133</v>
      </c>
      <c r="E302" s="41">
        <v>0</v>
      </c>
      <c r="F302" s="41">
        <v>0</v>
      </c>
      <c r="G302" s="41" t="s">
        <v>426</v>
      </c>
    </row>
    <row r="303" spans="1:7" x14ac:dyDescent="0.35">
      <c r="A303" s="41" t="s">
        <v>740</v>
      </c>
      <c r="B303" s="41" t="s">
        <v>204</v>
      </c>
      <c r="C303" s="41" t="s">
        <v>731</v>
      </c>
      <c r="D303" s="41">
        <v>110</v>
      </c>
      <c r="E303" s="41">
        <v>0</v>
      </c>
      <c r="F303" s="41">
        <v>0</v>
      </c>
      <c r="G303" s="41" t="s">
        <v>426</v>
      </c>
    </row>
    <row r="304" spans="1:7" x14ac:dyDescent="0.35">
      <c r="A304" s="41" t="s">
        <v>741</v>
      </c>
      <c r="B304" s="41" t="s">
        <v>221</v>
      </c>
      <c r="C304" s="41" t="s">
        <v>731</v>
      </c>
      <c r="D304" s="41">
        <v>233</v>
      </c>
      <c r="E304" s="41">
        <v>58</v>
      </c>
      <c r="F304" s="41">
        <v>24.89</v>
      </c>
      <c r="G304" s="41" t="s">
        <v>426</v>
      </c>
    </row>
    <row r="305" spans="1:7" x14ac:dyDescent="0.35">
      <c r="A305" s="41" t="s">
        <v>742</v>
      </c>
      <c r="B305" s="41" t="s">
        <v>221</v>
      </c>
      <c r="C305" s="41" t="s">
        <v>731</v>
      </c>
      <c r="D305" s="41">
        <v>142</v>
      </c>
      <c r="E305" s="41">
        <v>0</v>
      </c>
      <c r="F305" s="41">
        <v>0</v>
      </c>
      <c r="G305" s="41" t="s">
        <v>426</v>
      </c>
    </row>
    <row r="306" spans="1:7" x14ac:dyDescent="0.35">
      <c r="A306" s="41" t="s">
        <v>743</v>
      </c>
      <c r="B306" s="41" t="s">
        <v>221</v>
      </c>
      <c r="C306" s="41" t="s">
        <v>731</v>
      </c>
      <c r="D306" s="41">
        <v>137</v>
      </c>
      <c r="E306" s="41">
        <v>0</v>
      </c>
      <c r="F306" s="41">
        <v>0</v>
      </c>
      <c r="G306" s="41" t="s">
        <v>426</v>
      </c>
    </row>
    <row r="307" spans="1:7" x14ac:dyDescent="0.35">
      <c r="A307" s="41" t="s">
        <v>744</v>
      </c>
      <c r="B307" s="41" t="s">
        <v>221</v>
      </c>
      <c r="C307" s="41" t="s">
        <v>731</v>
      </c>
      <c r="D307" s="41">
        <v>132</v>
      </c>
      <c r="E307" s="41">
        <v>18</v>
      </c>
      <c r="F307" s="41">
        <v>13.64</v>
      </c>
      <c r="G307" s="41" t="s">
        <v>426</v>
      </c>
    </row>
    <row r="308" spans="1:7" x14ac:dyDescent="0.35">
      <c r="A308" s="41" t="s">
        <v>745</v>
      </c>
      <c r="B308" s="41" t="s">
        <v>93</v>
      </c>
      <c r="C308" s="41" t="s">
        <v>731</v>
      </c>
      <c r="D308" s="41">
        <v>160</v>
      </c>
      <c r="E308" s="41">
        <v>0</v>
      </c>
      <c r="F308" s="41">
        <v>0</v>
      </c>
      <c r="G308" s="41" t="s">
        <v>426</v>
      </c>
    </row>
    <row r="309" spans="1:7" x14ac:dyDescent="0.35">
      <c r="A309" s="41" t="s">
        <v>746</v>
      </c>
      <c r="B309" s="41" t="s">
        <v>93</v>
      </c>
      <c r="C309" s="41" t="s">
        <v>731</v>
      </c>
      <c r="D309" s="41">
        <v>127</v>
      </c>
      <c r="E309" s="41">
        <v>0</v>
      </c>
      <c r="F309" s="41">
        <v>0</v>
      </c>
      <c r="G309" s="41" t="s">
        <v>426</v>
      </c>
    </row>
    <row r="310" spans="1:7" x14ac:dyDescent="0.35">
      <c r="A310" s="41" t="s">
        <v>747</v>
      </c>
      <c r="B310" s="41" t="s">
        <v>93</v>
      </c>
      <c r="C310" s="41" t="s">
        <v>731</v>
      </c>
      <c r="D310" s="41">
        <v>106</v>
      </c>
      <c r="E310" s="41">
        <v>0</v>
      </c>
      <c r="F310" s="41">
        <v>0</v>
      </c>
      <c r="G310" s="41" t="s">
        <v>426</v>
      </c>
    </row>
    <row r="311" spans="1:7" x14ac:dyDescent="0.35">
      <c r="A311" s="41" t="s">
        <v>748</v>
      </c>
      <c r="B311" s="41" t="s">
        <v>93</v>
      </c>
      <c r="C311" s="41" t="s">
        <v>731</v>
      </c>
      <c r="D311" s="41">
        <v>110</v>
      </c>
      <c r="E311" s="41">
        <v>0</v>
      </c>
      <c r="F311" s="41">
        <v>0</v>
      </c>
      <c r="G311" s="41" t="s">
        <v>426</v>
      </c>
    </row>
    <row r="312" spans="1:7" x14ac:dyDescent="0.35">
      <c r="A312" s="41" t="s">
        <v>749</v>
      </c>
      <c r="B312" s="41" t="s">
        <v>93</v>
      </c>
      <c r="C312" s="41" t="s">
        <v>731</v>
      </c>
      <c r="D312" s="41">
        <v>114</v>
      </c>
      <c r="E312" s="41">
        <v>0</v>
      </c>
      <c r="F312" s="41">
        <v>0</v>
      </c>
      <c r="G312" s="41" t="s">
        <v>426</v>
      </c>
    </row>
    <row r="313" spans="1:7" x14ac:dyDescent="0.35">
      <c r="A313" s="41" t="s">
        <v>750</v>
      </c>
      <c r="B313" s="41" t="s">
        <v>116</v>
      </c>
      <c r="C313" s="41" t="s">
        <v>731</v>
      </c>
      <c r="D313" s="41">
        <v>128</v>
      </c>
      <c r="E313" s="41">
        <v>0</v>
      </c>
      <c r="F313" s="41">
        <v>0</v>
      </c>
      <c r="G313" s="41" t="s">
        <v>426</v>
      </c>
    </row>
    <row r="314" spans="1:7" x14ac:dyDescent="0.35">
      <c r="A314" s="41" t="s">
        <v>751</v>
      </c>
      <c r="B314" s="41" t="s">
        <v>116</v>
      </c>
      <c r="C314" s="41" t="s">
        <v>731</v>
      </c>
      <c r="D314" s="41">
        <v>131</v>
      </c>
      <c r="E314" s="41">
        <v>0</v>
      </c>
      <c r="F314" s="41">
        <v>0</v>
      </c>
      <c r="G314" s="41" t="s">
        <v>426</v>
      </c>
    </row>
    <row r="315" spans="1:7" x14ac:dyDescent="0.35">
      <c r="A315" s="41" t="s">
        <v>752</v>
      </c>
      <c r="B315" s="41" t="s">
        <v>116</v>
      </c>
      <c r="C315" s="41" t="s">
        <v>731</v>
      </c>
      <c r="D315" s="41">
        <v>123</v>
      </c>
      <c r="E315" s="41">
        <v>0</v>
      </c>
      <c r="F315" s="41">
        <v>0</v>
      </c>
      <c r="G315" s="41" t="s">
        <v>426</v>
      </c>
    </row>
    <row r="316" spans="1:7" x14ac:dyDescent="0.35">
      <c r="A316" s="41" t="s">
        <v>753</v>
      </c>
      <c r="B316" s="41" t="s">
        <v>116</v>
      </c>
      <c r="C316" s="41" t="s">
        <v>731</v>
      </c>
      <c r="D316" s="41">
        <v>127</v>
      </c>
      <c r="E316" s="41">
        <v>0</v>
      </c>
      <c r="F316" s="41">
        <v>0</v>
      </c>
      <c r="G316" s="41" t="s">
        <v>426</v>
      </c>
    </row>
    <row r="317" spans="1:7" x14ac:dyDescent="0.35">
      <c r="A317" s="41" t="s">
        <v>754</v>
      </c>
      <c r="B317" s="41" t="s">
        <v>116</v>
      </c>
      <c r="C317" s="41" t="s">
        <v>731</v>
      </c>
      <c r="D317" s="41">
        <v>122</v>
      </c>
      <c r="E317" s="41">
        <v>0</v>
      </c>
      <c r="F317" s="41">
        <v>0</v>
      </c>
      <c r="G317" s="41" t="s">
        <v>426</v>
      </c>
    </row>
    <row r="318" spans="1:7" x14ac:dyDescent="0.35">
      <c r="A318" s="41" t="s">
        <v>755</v>
      </c>
      <c r="B318" s="41" t="s">
        <v>100</v>
      </c>
      <c r="C318" s="41" t="s">
        <v>756</v>
      </c>
      <c r="D318" s="41">
        <v>116</v>
      </c>
      <c r="E318" s="41">
        <v>0</v>
      </c>
      <c r="F318" s="41">
        <v>0</v>
      </c>
      <c r="G318" s="41" t="s">
        <v>426</v>
      </c>
    </row>
    <row r="319" spans="1:7" x14ac:dyDescent="0.35">
      <c r="A319" s="41" t="s">
        <v>757</v>
      </c>
      <c r="B319" s="41" t="s">
        <v>100</v>
      </c>
      <c r="C319" s="41" t="s">
        <v>756</v>
      </c>
      <c r="D319" s="41">
        <v>124</v>
      </c>
      <c r="E319" s="41">
        <v>0</v>
      </c>
      <c r="F319" s="41">
        <v>0</v>
      </c>
      <c r="G319" s="41" t="s">
        <v>426</v>
      </c>
    </row>
    <row r="320" spans="1:7" x14ac:dyDescent="0.35">
      <c r="A320" s="41" t="s">
        <v>758</v>
      </c>
      <c r="B320" s="41" t="s">
        <v>100</v>
      </c>
      <c r="C320" s="41" t="s">
        <v>756</v>
      </c>
      <c r="D320" s="41">
        <v>126</v>
      </c>
      <c r="E320" s="41">
        <v>0</v>
      </c>
      <c r="F320" s="41">
        <v>0</v>
      </c>
      <c r="G320" s="41" t="s">
        <v>426</v>
      </c>
    </row>
    <row r="321" spans="1:7" x14ac:dyDescent="0.35">
      <c r="A321" s="41" t="s">
        <v>759</v>
      </c>
      <c r="B321" s="41" t="s">
        <v>100</v>
      </c>
      <c r="C321" s="41" t="s">
        <v>756</v>
      </c>
      <c r="D321" s="41">
        <v>129</v>
      </c>
      <c r="E321" s="41">
        <v>0</v>
      </c>
      <c r="F321" s="41">
        <v>0</v>
      </c>
      <c r="G321" s="41" t="s">
        <v>426</v>
      </c>
    </row>
    <row r="322" spans="1:7" x14ac:dyDescent="0.35">
      <c r="A322" s="41" t="s">
        <v>760</v>
      </c>
      <c r="B322" s="41" t="s">
        <v>100</v>
      </c>
      <c r="C322" s="41" t="s">
        <v>756</v>
      </c>
      <c r="D322" s="41">
        <v>157</v>
      </c>
      <c r="E322" s="41">
        <v>0</v>
      </c>
      <c r="F322" s="41">
        <v>0</v>
      </c>
      <c r="G322" s="41" t="s">
        <v>426</v>
      </c>
    </row>
    <row r="323" spans="1:7" x14ac:dyDescent="0.35">
      <c r="A323" s="41" t="s">
        <v>761</v>
      </c>
      <c r="B323" s="41" t="s">
        <v>381</v>
      </c>
      <c r="C323" s="41" t="s">
        <v>756</v>
      </c>
      <c r="D323" s="41">
        <v>153</v>
      </c>
      <c r="E323" s="41">
        <v>94</v>
      </c>
      <c r="F323" s="41">
        <v>61.44</v>
      </c>
      <c r="G323" s="41" t="s">
        <v>426</v>
      </c>
    </row>
    <row r="324" spans="1:7" x14ac:dyDescent="0.35">
      <c r="A324" s="41" t="s">
        <v>762</v>
      </c>
      <c r="B324" s="41" t="s">
        <v>381</v>
      </c>
      <c r="C324" s="41" t="s">
        <v>756</v>
      </c>
      <c r="D324" s="41">
        <v>132</v>
      </c>
      <c r="E324" s="41">
        <v>124</v>
      </c>
      <c r="F324" s="41">
        <v>93.94</v>
      </c>
      <c r="G324" s="41" t="s">
        <v>426</v>
      </c>
    </row>
    <row r="325" spans="1:7" x14ac:dyDescent="0.35">
      <c r="A325" s="41" t="s">
        <v>763</v>
      </c>
      <c r="B325" s="41" t="s">
        <v>381</v>
      </c>
      <c r="C325" s="41" t="s">
        <v>756</v>
      </c>
      <c r="D325" s="41">
        <v>124</v>
      </c>
      <c r="E325" s="41">
        <v>122</v>
      </c>
      <c r="F325" s="41">
        <v>98.39</v>
      </c>
      <c r="G325" s="41" t="s">
        <v>426</v>
      </c>
    </row>
    <row r="326" spans="1:7" x14ac:dyDescent="0.35">
      <c r="A326" s="41" t="s">
        <v>764</v>
      </c>
      <c r="B326" s="41" t="s">
        <v>381</v>
      </c>
      <c r="C326" s="41" t="s">
        <v>756</v>
      </c>
      <c r="D326" s="41">
        <v>137</v>
      </c>
      <c r="E326" s="41">
        <v>55</v>
      </c>
      <c r="F326" s="41">
        <v>40.15</v>
      </c>
      <c r="G326" s="41" t="s">
        <v>426</v>
      </c>
    </row>
    <row r="327" spans="1:7" x14ac:dyDescent="0.35">
      <c r="A327" s="41" t="s">
        <v>765</v>
      </c>
      <c r="B327" s="41" t="s">
        <v>381</v>
      </c>
      <c r="C327" s="41" t="s">
        <v>756</v>
      </c>
      <c r="D327" s="41">
        <v>118</v>
      </c>
      <c r="E327" s="41">
        <v>2</v>
      </c>
      <c r="F327" s="41">
        <v>1.69</v>
      </c>
      <c r="G327" s="41" t="s">
        <v>426</v>
      </c>
    </row>
    <row r="328" spans="1:7" x14ac:dyDescent="0.35">
      <c r="A328" s="41" t="s">
        <v>766</v>
      </c>
      <c r="B328" s="41" t="s">
        <v>136</v>
      </c>
      <c r="C328" s="41" t="s">
        <v>756</v>
      </c>
      <c r="D328" s="41">
        <v>121</v>
      </c>
      <c r="E328" s="41">
        <v>0</v>
      </c>
      <c r="F328" s="41">
        <v>0</v>
      </c>
      <c r="G328" s="41" t="s">
        <v>426</v>
      </c>
    </row>
    <row r="329" spans="1:7" x14ac:dyDescent="0.35">
      <c r="A329" s="41" t="s">
        <v>767</v>
      </c>
      <c r="B329" s="41" t="s">
        <v>136</v>
      </c>
      <c r="C329" s="41" t="s">
        <v>756</v>
      </c>
      <c r="D329" s="41">
        <v>238</v>
      </c>
      <c r="E329" s="41">
        <v>6</v>
      </c>
      <c r="F329" s="41">
        <v>2.52</v>
      </c>
      <c r="G329" s="41" t="s">
        <v>426</v>
      </c>
    </row>
    <row r="330" spans="1:7" x14ac:dyDescent="0.35">
      <c r="A330" s="41" t="s">
        <v>768</v>
      </c>
      <c r="B330" s="41" t="s">
        <v>136</v>
      </c>
      <c r="C330" s="41" t="s">
        <v>756</v>
      </c>
      <c r="D330" s="41">
        <v>116</v>
      </c>
      <c r="E330" s="41">
        <v>0</v>
      </c>
      <c r="F330" s="41">
        <v>0</v>
      </c>
      <c r="G330" s="41" t="s">
        <v>426</v>
      </c>
    </row>
    <row r="331" spans="1:7" x14ac:dyDescent="0.35">
      <c r="A331" s="41" t="s">
        <v>769</v>
      </c>
      <c r="B331" s="41" t="s">
        <v>136</v>
      </c>
      <c r="C331" s="41" t="s">
        <v>756</v>
      </c>
      <c r="D331" s="41">
        <v>107</v>
      </c>
      <c r="E331" s="41">
        <v>0</v>
      </c>
      <c r="F331" s="41">
        <v>0</v>
      </c>
      <c r="G331" s="41" t="s">
        <v>426</v>
      </c>
    </row>
    <row r="332" spans="1:7" x14ac:dyDescent="0.35">
      <c r="A332" s="41" t="s">
        <v>770</v>
      </c>
      <c r="B332" s="41" t="s">
        <v>136</v>
      </c>
      <c r="C332" s="41" t="s">
        <v>756</v>
      </c>
      <c r="D332" s="41">
        <v>148</v>
      </c>
      <c r="E332" s="41">
        <v>0</v>
      </c>
      <c r="F332" s="41">
        <v>0</v>
      </c>
      <c r="G332" s="41" t="s">
        <v>426</v>
      </c>
    </row>
    <row r="333" spans="1:7" x14ac:dyDescent="0.35">
      <c r="A333" s="41" t="s">
        <v>771</v>
      </c>
      <c r="B333" s="41" t="s">
        <v>161</v>
      </c>
      <c r="C333" s="41" t="s">
        <v>756</v>
      </c>
      <c r="D333" s="41">
        <v>156</v>
      </c>
      <c r="E333" s="41">
        <v>0</v>
      </c>
      <c r="F333" s="41">
        <v>0</v>
      </c>
      <c r="G333" s="41" t="s">
        <v>426</v>
      </c>
    </row>
    <row r="334" spans="1:7" x14ac:dyDescent="0.35">
      <c r="A334" s="41" t="s">
        <v>772</v>
      </c>
      <c r="B334" s="41" t="s">
        <v>161</v>
      </c>
      <c r="C334" s="41" t="s">
        <v>756</v>
      </c>
      <c r="D334" s="41">
        <v>132</v>
      </c>
      <c r="E334" s="41">
        <v>8</v>
      </c>
      <c r="F334" s="41">
        <v>6.06</v>
      </c>
      <c r="G334" s="41" t="s">
        <v>426</v>
      </c>
    </row>
    <row r="335" spans="1:7" x14ac:dyDescent="0.35">
      <c r="A335" s="41" t="s">
        <v>773</v>
      </c>
      <c r="B335" s="41" t="s">
        <v>161</v>
      </c>
      <c r="C335" s="41" t="s">
        <v>756</v>
      </c>
      <c r="D335" s="41">
        <v>144</v>
      </c>
      <c r="E335" s="41">
        <v>7</v>
      </c>
      <c r="F335" s="41">
        <v>4.8600000000000003</v>
      </c>
      <c r="G335" s="41" t="s">
        <v>426</v>
      </c>
    </row>
    <row r="336" spans="1:7" x14ac:dyDescent="0.35">
      <c r="A336" s="41" t="s">
        <v>774</v>
      </c>
      <c r="B336" s="41" t="s">
        <v>161</v>
      </c>
      <c r="C336" s="41" t="s">
        <v>756</v>
      </c>
      <c r="D336" s="41">
        <v>171</v>
      </c>
      <c r="E336" s="41">
        <v>0</v>
      </c>
      <c r="F336" s="41">
        <v>0</v>
      </c>
      <c r="G336" s="41" t="s">
        <v>426</v>
      </c>
    </row>
    <row r="337" spans="1:7" x14ac:dyDescent="0.35">
      <c r="A337" s="41" t="s">
        <v>775</v>
      </c>
      <c r="B337" s="41" t="s">
        <v>247</v>
      </c>
      <c r="C337" s="41" t="s">
        <v>756</v>
      </c>
      <c r="D337" s="41">
        <v>124</v>
      </c>
      <c r="E337" s="41">
        <v>63</v>
      </c>
      <c r="F337" s="41">
        <v>50.81</v>
      </c>
      <c r="G337" s="41" t="s">
        <v>426</v>
      </c>
    </row>
    <row r="338" spans="1:7" x14ac:dyDescent="0.35">
      <c r="A338" s="41" t="s">
        <v>776</v>
      </c>
      <c r="B338" s="41" t="s">
        <v>247</v>
      </c>
      <c r="C338" s="41" t="s">
        <v>756</v>
      </c>
      <c r="D338" s="41">
        <v>119</v>
      </c>
      <c r="E338" s="41">
        <v>12</v>
      </c>
      <c r="F338" s="41">
        <v>10.08</v>
      </c>
      <c r="G338" s="41" t="s">
        <v>426</v>
      </c>
    </row>
    <row r="339" spans="1:7" x14ac:dyDescent="0.35">
      <c r="A339" s="41" t="s">
        <v>777</v>
      </c>
      <c r="B339" s="41" t="s">
        <v>247</v>
      </c>
      <c r="C339" s="41" t="s">
        <v>756</v>
      </c>
      <c r="D339" s="41">
        <v>128</v>
      </c>
      <c r="E339" s="41">
        <v>0</v>
      </c>
      <c r="F339" s="41">
        <v>0</v>
      </c>
      <c r="G339" s="41" t="s">
        <v>426</v>
      </c>
    </row>
    <row r="340" spans="1:7" x14ac:dyDescent="0.35">
      <c r="A340" s="41" t="s">
        <v>778</v>
      </c>
      <c r="B340" s="41" t="s">
        <v>247</v>
      </c>
      <c r="C340" s="41" t="s">
        <v>756</v>
      </c>
      <c r="D340" s="41">
        <v>170</v>
      </c>
      <c r="E340" s="41">
        <v>5</v>
      </c>
      <c r="F340" s="41">
        <v>2.94</v>
      </c>
      <c r="G340" s="41" t="s">
        <v>426</v>
      </c>
    </row>
    <row r="341" spans="1:7" x14ac:dyDescent="0.35">
      <c r="A341" s="41" t="s">
        <v>779</v>
      </c>
      <c r="B341" s="41" t="s">
        <v>239</v>
      </c>
      <c r="C341" s="41" t="s">
        <v>780</v>
      </c>
      <c r="D341" s="41">
        <v>133</v>
      </c>
      <c r="E341" s="41">
        <v>0</v>
      </c>
      <c r="F341" s="41">
        <v>0</v>
      </c>
      <c r="G341" s="41" t="s">
        <v>426</v>
      </c>
    </row>
    <row r="342" spans="1:7" x14ac:dyDescent="0.35">
      <c r="A342" s="41" t="s">
        <v>781</v>
      </c>
      <c r="B342" s="41" t="s">
        <v>239</v>
      </c>
      <c r="C342" s="41" t="s">
        <v>780</v>
      </c>
      <c r="D342" s="41">
        <v>125</v>
      </c>
      <c r="E342" s="41">
        <v>33</v>
      </c>
      <c r="F342" s="41">
        <v>26.4</v>
      </c>
      <c r="G342" s="41" t="s">
        <v>426</v>
      </c>
    </row>
    <row r="343" spans="1:7" x14ac:dyDescent="0.35">
      <c r="A343" s="41" t="s">
        <v>782</v>
      </c>
      <c r="B343" s="41" t="s">
        <v>239</v>
      </c>
      <c r="C343" s="41" t="s">
        <v>780</v>
      </c>
      <c r="D343" s="41">
        <v>124</v>
      </c>
      <c r="E343" s="41">
        <v>0</v>
      </c>
      <c r="F343" s="41">
        <v>0</v>
      </c>
      <c r="G343" s="41" t="s">
        <v>426</v>
      </c>
    </row>
    <row r="344" spans="1:7" x14ac:dyDescent="0.35">
      <c r="A344" s="41" t="s">
        <v>783</v>
      </c>
      <c r="B344" s="41" t="s">
        <v>239</v>
      </c>
      <c r="C344" s="41" t="s">
        <v>780</v>
      </c>
      <c r="D344" s="41">
        <v>128</v>
      </c>
      <c r="E344" s="41">
        <v>32</v>
      </c>
      <c r="F344" s="41">
        <v>25</v>
      </c>
      <c r="G344" s="41" t="s">
        <v>426</v>
      </c>
    </row>
    <row r="345" spans="1:7" x14ac:dyDescent="0.35">
      <c r="A345" s="41" t="s">
        <v>784</v>
      </c>
      <c r="B345" s="41" t="s">
        <v>373</v>
      </c>
      <c r="C345" s="41" t="s">
        <v>780</v>
      </c>
      <c r="D345" s="41">
        <v>127</v>
      </c>
      <c r="E345" s="41">
        <v>36</v>
      </c>
      <c r="F345" s="41">
        <v>28.35</v>
      </c>
      <c r="G345" s="41" t="s">
        <v>426</v>
      </c>
    </row>
    <row r="346" spans="1:7" x14ac:dyDescent="0.35">
      <c r="A346" s="41" t="s">
        <v>785</v>
      </c>
      <c r="B346" s="41" t="s">
        <v>373</v>
      </c>
      <c r="C346" s="41" t="s">
        <v>780</v>
      </c>
      <c r="D346" s="41">
        <v>120</v>
      </c>
      <c r="E346" s="41">
        <v>120</v>
      </c>
      <c r="F346" s="41">
        <v>100</v>
      </c>
      <c r="G346" s="41" t="s">
        <v>426</v>
      </c>
    </row>
    <row r="347" spans="1:7" x14ac:dyDescent="0.35">
      <c r="A347" s="41" t="s">
        <v>786</v>
      </c>
      <c r="B347" s="41" t="s">
        <v>373</v>
      </c>
      <c r="C347" s="41" t="s">
        <v>780</v>
      </c>
      <c r="D347" s="41">
        <v>112</v>
      </c>
      <c r="E347" s="41">
        <v>38</v>
      </c>
      <c r="F347" s="41">
        <v>33.93</v>
      </c>
      <c r="G347" s="41" t="s">
        <v>426</v>
      </c>
    </row>
    <row r="348" spans="1:7" x14ac:dyDescent="0.35">
      <c r="A348" s="41" t="s">
        <v>787</v>
      </c>
      <c r="B348" s="41" t="s">
        <v>373</v>
      </c>
      <c r="C348" s="41" t="s">
        <v>780</v>
      </c>
      <c r="D348" s="41">
        <v>134</v>
      </c>
      <c r="E348" s="41">
        <v>84</v>
      </c>
      <c r="F348" s="41">
        <v>62.69</v>
      </c>
      <c r="G348" s="41" t="s">
        <v>426</v>
      </c>
    </row>
    <row r="349" spans="1:7" x14ac:dyDescent="0.35">
      <c r="A349" s="41" t="s">
        <v>788</v>
      </c>
      <c r="B349" s="41" t="s">
        <v>373</v>
      </c>
      <c r="C349" s="41" t="s">
        <v>780</v>
      </c>
      <c r="D349" s="41">
        <v>126</v>
      </c>
      <c r="E349" s="41">
        <v>63</v>
      </c>
      <c r="F349" s="41">
        <v>50</v>
      </c>
      <c r="G349" s="41" t="s">
        <v>426</v>
      </c>
    </row>
    <row r="350" spans="1:7" x14ac:dyDescent="0.35">
      <c r="A350" s="41" t="s">
        <v>789</v>
      </c>
      <c r="B350" s="41" t="s">
        <v>375</v>
      </c>
      <c r="C350" s="41" t="s">
        <v>780</v>
      </c>
      <c r="D350" s="41">
        <v>129</v>
      </c>
      <c r="E350" s="41">
        <v>14</v>
      </c>
      <c r="F350" s="41">
        <v>10.85</v>
      </c>
      <c r="G350" s="41" t="s">
        <v>426</v>
      </c>
    </row>
    <row r="351" spans="1:7" x14ac:dyDescent="0.35">
      <c r="A351" s="41" t="s">
        <v>790</v>
      </c>
      <c r="B351" s="41" t="s">
        <v>375</v>
      </c>
      <c r="C351" s="41" t="s">
        <v>780</v>
      </c>
      <c r="D351" s="41">
        <v>130</v>
      </c>
      <c r="E351" s="41">
        <v>90</v>
      </c>
      <c r="F351" s="41">
        <v>69.23</v>
      </c>
      <c r="G351" s="41" t="s">
        <v>426</v>
      </c>
    </row>
    <row r="352" spans="1:7" x14ac:dyDescent="0.35">
      <c r="A352" s="41" t="s">
        <v>791</v>
      </c>
      <c r="B352" s="41" t="s">
        <v>375</v>
      </c>
      <c r="C352" s="41" t="s">
        <v>780</v>
      </c>
      <c r="D352" s="41">
        <v>136</v>
      </c>
      <c r="E352" s="41">
        <v>66</v>
      </c>
      <c r="F352" s="41">
        <v>48.53</v>
      </c>
      <c r="G352" s="41" t="s">
        <v>426</v>
      </c>
    </row>
    <row r="353" spans="1:7" x14ac:dyDescent="0.35">
      <c r="A353" s="41" t="s">
        <v>792</v>
      </c>
      <c r="B353" s="41" t="s">
        <v>375</v>
      </c>
      <c r="C353" s="41" t="s">
        <v>780</v>
      </c>
      <c r="D353" s="41">
        <v>130</v>
      </c>
      <c r="E353" s="41">
        <v>113</v>
      </c>
      <c r="F353" s="41">
        <v>86.92</v>
      </c>
      <c r="G353" s="41" t="s">
        <v>426</v>
      </c>
    </row>
    <row r="354" spans="1:7" x14ac:dyDescent="0.35">
      <c r="A354" s="41" t="s">
        <v>793</v>
      </c>
      <c r="B354" s="41" t="s">
        <v>375</v>
      </c>
      <c r="C354" s="41" t="s">
        <v>780</v>
      </c>
      <c r="D354" s="41">
        <v>185</v>
      </c>
      <c r="E354" s="41">
        <v>111</v>
      </c>
      <c r="F354" s="41">
        <v>60</v>
      </c>
      <c r="G354" s="41" t="s">
        <v>426</v>
      </c>
    </row>
    <row r="355" spans="1:7" x14ac:dyDescent="0.35">
      <c r="A355" s="41" t="s">
        <v>794</v>
      </c>
      <c r="B355" s="41" t="s">
        <v>271</v>
      </c>
      <c r="C355" s="41" t="s">
        <v>780</v>
      </c>
      <c r="D355" s="41">
        <v>129</v>
      </c>
      <c r="E355" s="41">
        <v>0</v>
      </c>
      <c r="F355" s="41">
        <v>0</v>
      </c>
      <c r="G355" s="41" t="s">
        <v>426</v>
      </c>
    </row>
    <row r="356" spans="1:7" x14ac:dyDescent="0.35">
      <c r="A356" s="41" t="s">
        <v>795</v>
      </c>
      <c r="B356" s="41" t="s">
        <v>271</v>
      </c>
      <c r="C356" s="41" t="s">
        <v>780</v>
      </c>
      <c r="D356" s="41">
        <v>148</v>
      </c>
      <c r="E356" s="41">
        <v>5</v>
      </c>
      <c r="F356" s="41">
        <v>3.38</v>
      </c>
      <c r="G356" s="41" t="s">
        <v>426</v>
      </c>
    </row>
    <row r="357" spans="1:7" x14ac:dyDescent="0.35">
      <c r="A357" s="41" t="s">
        <v>796</v>
      </c>
      <c r="B357" s="41" t="s">
        <v>271</v>
      </c>
      <c r="C357" s="41" t="s">
        <v>780</v>
      </c>
      <c r="D357" s="41">
        <v>148</v>
      </c>
      <c r="E357" s="41">
        <v>46</v>
      </c>
      <c r="F357" s="41">
        <v>31.08</v>
      </c>
      <c r="G357" s="41" t="s">
        <v>426</v>
      </c>
    </row>
    <row r="358" spans="1:7" x14ac:dyDescent="0.35">
      <c r="A358" s="41" t="s">
        <v>797</v>
      </c>
      <c r="B358" s="41" t="s">
        <v>271</v>
      </c>
      <c r="C358" s="41" t="s">
        <v>780</v>
      </c>
      <c r="D358" s="41">
        <v>158</v>
      </c>
      <c r="E358" s="41">
        <v>81</v>
      </c>
      <c r="F358" s="41">
        <v>51.27</v>
      </c>
      <c r="G358" s="41" t="s">
        <v>426</v>
      </c>
    </row>
    <row r="359" spans="1:7" x14ac:dyDescent="0.35">
      <c r="A359" s="41" t="s">
        <v>798</v>
      </c>
      <c r="B359" s="41" t="s">
        <v>271</v>
      </c>
      <c r="C359" s="41" t="s">
        <v>780</v>
      </c>
      <c r="D359" s="41">
        <v>151</v>
      </c>
      <c r="E359" s="41">
        <v>4</v>
      </c>
      <c r="F359" s="41">
        <v>2.65</v>
      </c>
      <c r="G359" s="41" t="s">
        <v>426</v>
      </c>
    </row>
    <row r="360" spans="1:7" x14ac:dyDescent="0.35">
      <c r="A360" s="41" t="s">
        <v>799</v>
      </c>
      <c r="B360" s="41" t="s">
        <v>217</v>
      </c>
      <c r="C360" s="41" t="s">
        <v>780</v>
      </c>
      <c r="D360" s="41">
        <v>226</v>
      </c>
      <c r="E360" s="41">
        <v>66</v>
      </c>
      <c r="F360" s="41">
        <v>29.2</v>
      </c>
      <c r="G360" s="41" t="s">
        <v>426</v>
      </c>
    </row>
    <row r="361" spans="1:7" x14ac:dyDescent="0.35">
      <c r="A361" s="41" t="s">
        <v>800</v>
      </c>
      <c r="B361" s="41" t="s">
        <v>217</v>
      </c>
      <c r="C361" s="41" t="s">
        <v>780</v>
      </c>
      <c r="D361" s="41">
        <v>148</v>
      </c>
      <c r="E361" s="41">
        <v>0</v>
      </c>
      <c r="F361" s="41">
        <v>0</v>
      </c>
      <c r="G361" s="41" t="s">
        <v>426</v>
      </c>
    </row>
    <row r="362" spans="1:7" x14ac:dyDescent="0.35">
      <c r="A362" s="41" t="s">
        <v>801</v>
      </c>
      <c r="B362" s="41" t="s">
        <v>217</v>
      </c>
      <c r="C362" s="41" t="s">
        <v>780</v>
      </c>
      <c r="D362" s="41">
        <v>208</v>
      </c>
      <c r="E362" s="41">
        <v>0</v>
      </c>
      <c r="F362" s="41">
        <v>0</v>
      </c>
      <c r="G362" s="41" t="s">
        <v>426</v>
      </c>
    </row>
    <row r="363" spans="1:7" x14ac:dyDescent="0.35">
      <c r="A363" s="41" t="s">
        <v>802</v>
      </c>
      <c r="B363" s="41" t="s">
        <v>112</v>
      </c>
      <c r="C363" s="41" t="s">
        <v>803</v>
      </c>
      <c r="D363" s="41">
        <v>189</v>
      </c>
      <c r="E363" s="41">
        <v>0</v>
      </c>
      <c r="F363" s="41">
        <v>0</v>
      </c>
      <c r="G363" s="41" t="s">
        <v>426</v>
      </c>
    </row>
    <row r="364" spans="1:7" x14ac:dyDescent="0.35">
      <c r="A364" s="41" t="s">
        <v>804</v>
      </c>
      <c r="B364" s="41" t="s">
        <v>112</v>
      </c>
      <c r="C364" s="41" t="s">
        <v>803</v>
      </c>
      <c r="D364" s="41">
        <v>153</v>
      </c>
      <c r="E364" s="41">
        <v>0</v>
      </c>
      <c r="F364" s="41">
        <v>0</v>
      </c>
      <c r="G364" s="41" t="s">
        <v>426</v>
      </c>
    </row>
    <row r="365" spans="1:7" x14ac:dyDescent="0.35">
      <c r="A365" s="41" t="s">
        <v>805</v>
      </c>
      <c r="B365" s="41" t="s">
        <v>112</v>
      </c>
      <c r="C365" s="41" t="s">
        <v>803</v>
      </c>
      <c r="D365" s="41">
        <v>145</v>
      </c>
      <c r="E365" s="41">
        <v>0</v>
      </c>
      <c r="F365" s="41">
        <v>0</v>
      </c>
      <c r="G365" s="41" t="s">
        <v>426</v>
      </c>
    </row>
    <row r="366" spans="1:7" x14ac:dyDescent="0.35">
      <c r="A366" s="41" t="s">
        <v>806</v>
      </c>
      <c r="B366" s="41" t="s">
        <v>112</v>
      </c>
      <c r="C366" s="41" t="s">
        <v>803</v>
      </c>
      <c r="D366" s="41">
        <v>147</v>
      </c>
      <c r="E366" s="41">
        <v>0</v>
      </c>
      <c r="F366" s="41">
        <v>0</v>
      </c>
      <c r="G366" s="41" t="s">
        <v>426</v>
      </c>
    </row>
    <row r="367" spans="1:7" x14ac:dyDescent="0.35">
      <c r="A367" s="41" t="s">
        <v>807</v>
      </c>
      <c r="B367" s="41" t="s">
        <v>79</v>
      </c>
      <c r="C367" s="41" t="s">
        <v>803</v>
      </c>
      <c r="D367" s="41">
        <v>127</v>
      </c>
      <c r="E367" s="41">
        <v>0</v>
      </c>
      <c r="F367" s="41">
        <v>0</v>
      </c>
      <c r="G367" s="41" t="s">
        <v>426</v>
      </c>
    </row>
    <row r="368" spans="1:7" x14ac:dyDescent="0.35">
      <c r="A368" s="41" t="s">
        <v>808</v>
      </c>
      <c r="B368" s="41" t="s">
        <v>79</v>
      </c>
      <c r="C368" s="41" t="s">
        <v>803</v>
      </c>
      <c r="D368" s="41">
        <v>131</v>
      </c>
      <c r="E368" s="41">
        <v>0</v>
      </c>
      <c r="F368" s="41">
        <v>0</v>
      </c>
      <c r="G368" s="41" t="s">
        <v>426</v>
      </c>
    </row>
    <row r="369" spans="1:7" x14ac:dyDescent="0.35">
      <c r="A369" s="41" t="s">
        <v>809</v>
      </c>
      <c r="B369" s="41" t="s">
        <v>79</v>
      </c>
      <c r="C369" s="41" t="s">
        <v>803</v>
      </c>
      <c r="D369" s="41">
        <v>129</v>
      </c>
      <c r="E369" s="41">
        <v>0</v>
      </c>
      <c r="F369" s="41">
        <v>0</v>
      </c>
      <c r="G369" s="41" t="s">
        <v>426</v>
      </c>
    </row>
    <row r="370" spans="1:7" x14ac:dyDescent="0.35">
      <c r="A370" s="41" t="s">
        <v>810</v>
      </c>
      <c r="B370" s="41" t="s">
        <v>79</v>
      </c>
      <c r="C370" s="41" t="s">
        <v>803</v>
      </c>
      <c r="D370" s="41">
        <v>133</v>
      </c>
      <c r="E370" s="41">
        <v>0</v>
      </c>
      <c r="F370" s="41">
        <v>0</v>
      </c>
      <c r="G370" s="41" t="s">
        <v>426</v>
      </c>
    </row>
    <row r="371" spans="1:7" x14ac:dyDescent="0.35">
      <c r="A371" s="41" t="s">
        <v>811</v>
      </c>
      <c r="B371" s="41" t="s">
        <v>79</v>
      </c>
      <c r="C371" s="41" t="s">
        <v>803</v>
      </c>
      <c r="D371" s="41">
        <v>144</v>
      </c>
      <c r="E371" s="41">
        <v>0</v>
      </c>
      <c r="F371" s="41">
        <v>0</v>
      </c>
      <c r="G371" s="41" t="s">
        <v>426</v>
      </c>
    </row>
    <row r="372" spans="1:7" x14ac:dyDescent="0.35">
      <c r="A372" s="41" t="s">
        <v>812</v>
      </c>
      <c r="B372" s="41" t="s">
        <v>279</v>
      </c>
      <c r="C372" s="41" t="s">
        <v>803</v>
      </c>
      <c r="D372" s="41">
        <v>182</v>
      </c>
      <c r="E372" s="41">
        <v>0</v>
      </c>
      <c r="F372" s="41">
        <v>0</v>
      </c>
      <c r="G372" s="41" t="s">
        <v>426</v>
      </c>
    </row>
    <row r="373" spans="1:7" x14ac:dyDescent="0.35">
      <c r="A373" s="41" t="s">
        <v>813</v>
      </c>
      <c r="B373" s="41" t="s">
        <v>279</v>
      </c>
      <c r="C373" s="41" t="s">
        <v>803</v>
      </c>
      <c r="D373" s="41">
        <v>131</v>
      </c>
      <c r="E373" s="41">
        <v>3</v>
      </c>
      <c r="F373" s="41">
        <v>2.29</v>
      </c>
      <c r="G373" s="41" t="s">
        <v>426</v>
      </c>
    </row>
    <row r="374" spans="1:7" x14ac:dyDescent="0.35">
      <c r="A374" s="41" t="s">
        <v>814</v>
      </c>
      <c r="B374" s="41" t="s">
        <v>279</v>
      </c>
      <c r="C374" s="41" t="s">
        <v>803</v>
      </c>
      <c r="D374" s="41">
        <v>172</v>
      </c>
      <c r="E374" s="41">
        <v>148</v>
      </c>
      <c r="F374" s="41">
        <v>86.05</v>
      </c>
      <c r="G374" s="41" t="s">
        <v>426</v>
      </c>
    </row>
    <row r="375" spans="1:7" x14ac:dyDescent="0.35">
      <c r="A375" s="41" t="s">
        <v>815</v>
      </c>
      <c r="B375" s="41" t="s">
        <v>279</v>
      </c>
      <c r="C375" s="41" t="s">
        <v>803</v>
      </c>
      <c r="D375" s="41">
        <v>138</v>
      </c>
      <c r="E375" s="41">
        <v>0</v>
      </c>
      <c r="F375" s="41">
        <v>0</v>
      </c>
      <c r="G375" s="41" t="s">
        <v>426</v>
      </c>
    </row>
    <row r="376" spans="1:7" x14ac:dyDescent="0.35">
      <c r="A376" s="41" t="s">
        <v>816</v>
      </c>
      <c r="B376" s="41" t="s">
        <v>279</v>
      </c>
      <c r="C376" s="41" t="s">
        <v>803</v>
      </c>
      <c r="D376" s="41">
        <v>217</v>
      </c>
      <c r="E376" s="41">
        <v>29</v>
      </c>
      <c r="F376" s="41">
        <v>13.36</v>
      </c>
      <c r="G376" s="41" t="s">
        <v>426</v>
      </c>
    </row>
    <row r="377" spans="1:7" x14ac:dyDescent="0.35">
      <c r="A377" s="41" t="s">
        <v>817</v>
      </c>
      <c r="B377" s="41" t="s">
        <v>241</v>
      </c>
      <c r="C377" s="41" t="s">
        <v>803</v>
      </c>
      <c r="D377" s="41">
        <v>135</v>
      </c>
      <c r="E377" s="41">
        <v>0</v>
      </c>
      <c r="F377" s="41">
        <v>0</v>
      </c>
      <c r="G377" s="41" t="s">
        <v>426</v>
      </c>
    </row>
    <row r="378" spans="1:7" x14ac:dyDescent="0.35">
      <c r="A378" s="41" t="s">
        <v>818</v>
      </c>
      <c r="B378" s="41" t="s">
        <v>241</v>
      </c>
      <c r="C378" s="41" t="s">
        <v>803</v>
      </c>
      <c r="D378" s="41">
        <v>192</v>
      </c>
      <c r="E378" s="41">
        <v>2</v>
      </c>
      <c r="F378" s="41">
        <v>1.04</v>
      </c>
      <c r="G378" s="41" t="s">
        <v>426</v>
      </c>
    </row>
    <row r="379" spans="1:7" x14ac:dyDescent="0.35">
      <c r="A379" s="41" t="s">
        <v>819</v>
      </c>
      <c r="B379" s="41" t="s">
        <v>241</v>
      </c>
      <c r="C379" s="41" t="s">
        <v>803</v>
      </c>
      <c r="D379" s="41">
        <v>134</v>
      </c>
      <c r="E379" s="41">
        <v>7</v>
      </c>
      <c r="F379" s="41">
        <v>5.22</v>
      </c>
      <c r="G379" s="41" t="s">
        <v>426</v>
      </c>
    </row>
    <row r="380" spans="1:7" x14ac:dyDescent="0.35">
      <c r="A380" s="41" t="s">
        <v>820</v>
      </c>
      <c r="B380" s="41" t="s">
        <v>241</v>
      </c>
      <c r="C380" s="41" t="s">
        <v>803</v>
      </c>
      <c r="D380" s="41">
        <v>125</v>
      </c>
      <c r="E380" s="41">
        <v>82</v>
      </c>
      <c r="F380" s="41">
        <v>65.599999999999994</v>
      </c>
      <c r="G380" s="41" t="s">
        <v>426</v>
      </c>
    </row>
    <row r="381" spans="1:7" x14ac:dyDescent="0.35">
      <c r="A381" s="41" t="s">
        <v>821</v>
      </c>
      <c r="B381" s="41" t="s">
        <v>241</v>
      </c>
      <c r="C381" s="41" t="s">
        <v>803</v>
      </c>
      <c r="D381" s="41">
        <v>116</v>
      </c>
      <c r="E381" s="41">
        <v>0</v>
      </c>
      <c r="F381" s="41">
        <v>0</v>
      </c>
      <c r="G381" s="41" t="s">
        <v>426</v>
      </c>
    </row>
    <row r="382" spans="1:7" x14ac:dyDescent="0.35">
      <c r="A382" s="41" t="s">
        <v>822</v>
      </c>
      <c r="B382" s="41" t="s">
        <v>233</v>
      </c>
      <c r="C382" s="41" t="s">
        <v>803</v>
      </c>
      <c r="D382" s="41">
        <v>130</v>
      </c>
      <c r="E382" s="41">
        <v>22</v>
      </c>
      <c r="F382" s="41">
        <v>16.920000000000002</v>
      </c>
      <c r="G382" s="41" t="s">
        <v>426</v>
      </c>
    </row>
    <row r="383" spans="1:7" x14ac:dyDescent="0.35">
      <c r="A383" s="41" t="s">
        <v>823</v>
      </c>
      <c r="B383" s="41" t="s">
        <v>233</v>
      </c>
      <c r="C383" s="41" t="s">
        <v>803</v>
      </c>
      <c r="D383" s="41">
        <v>113</v>
      </c>
      <c r="E383" s="41">
        <v>47</v>
      </c>
      <c r="F383" s="41">
        <v>41.59</v>
      </c>
      <c r="G383" s="41" t="s">
        <v>426</v>
      </c>
    </row>
    <row r="384" spans="1:7" x14ac:dyDescent="0.35">
      <c r="A384" s="41" t="s">
        <v>824</v>
      </c>
      <c r="B384" s="41" t="s">
        <v>233</v>
      </c>
      <c r="C384" s="41" t="s">
        <v>803</v>
      </c>
      <c r="D384" s="41">
        <v>124</v>
      </c>
      <c r="E384" s="41">
        <v>0</v>
      </c>
      <c r="F384" s="41">
        <v>0</v>
      </c>
      <c r="G384" s="41" t="s">
        <v>426</v>
      </c>
    </row>
    <row r="385" spans="1:7" x14ac:dyDescent="0.35">
      <c r="A385" s="41" t="s">
        <v>825</v>
      </c>
      <c r="B385" s="41" t="s">
        <v>233</v>
      </c>
      <c r="C385" s="41" t="s">
        <v>803</v>
      </c>
      <c r="D385" s="41">
        <v>136</v>
      </c>
      <c r="E385" s="41">
        <v>9</v>
      </c>
      <c r="F385" s="41">
        <v>6.62</v>
      </c>
      <c r="G385" s="41" t="s">
        <v>426</v>
      </c>
    </row>
    <row r="386" spans="1:7" x14ac:dyDescent="0.35">
      <c r="A386" s="41" t="s">
        <v>826</v>
      </c>
      <c r="B386" s="41" t="s">
        <v>233</v>
      </c>
      <c r="C386" s="41" t="s">
        <v>803</v>
      </c>
      <c r="D386" s="41">
        <v>128</v>
      </c>
      <c r="E386" s="41">
        <v>0</v>
      </c>
      <c r="F386" s="41">
        <v>0</v>
      </c>
      <c r="G386" s="41" t="s">
        <v>426</v>
      </c>
    </row>
    <row r="387" spans="1:7" x14ac:dyDescent="0.35">
      <c r="A387" s="41" t="s">
        <v>827</v>
      </c>
      <c r="B387" s="41" t="s">
        <v>68</v>
      </c>
      <c r="C387" s="41" t="s">
        <v>828</v>
      </c>
      <c r="D387" s="41">
        <v>135</v>
      </c>
      <c r="E387" s="41">
        <v>0</v>
      </c>
      <c r="F387" s="41">
        <v>0</v>
      </c>
      <c r="G387" s="41" t="s">
        <v>426</v>
      </c>
    </row>
    <row r="388" spans="1:7" x14ac:dyDescent="0.35">
      <c r="A388" s="41" t="s">
        <v>829</v>
      </c>
      <c r="B388" s="41" t="s">
        <v>68</v>
      </c>
      <c r="C388" s="41" t="s">
        <v>828</v>
      </c>
      <c r="D388" s="41">
        <v>130</v>
      </c>
      <c r="E388" s="41">
        <v>0</v>
      </c>
      <c r="F388" s="41">
        <v>0</v>
      </c>
      <c r="G388" s="41" t="s">
        <v>426</v>
      </c>
    </row>
    <row r="389" spans="1:7" x14ac:dyDescent="0.35">
      <c r="A389" s="41" t="s">
        <v>830</v>
      </c>
      <c r="B389" s="41" t="s">
        <v>68</v>
      </c>
      <c r="C389" s="41" t="s">
        <v>828</v>
      </c>
      <c r="D389" s="41">
        <v>123</v>
      </c>
      <c r="E389" s="41">
        <v>0</v>
      </c>
      <c r="F389" s="41">
        <v>0</v>
      </c>
      <c r="G389" s="41" t="s">
        <v>426</v>
      </c>
    </row>
    <row r="390" spans="1:7" x14ac:dyDescent="0.35">
      <c r="A390" s="41" t="s">
        <v>831</v>
      </c>
      <c r="B390" s="41" t="s">
        <v>68</v>
      </c>
      <c r="C390" s="41" t="s">
        <v>828</v>
      </c>
      <c r="D390" s="41">
        <v>131</v>
      </c>
      <c r="E390" s="41">
        <v>0</v>
      </c>
      <c r="F390" s="41">
        <v>0</v>
      </c>
      <c r="G390" s="41" t="s">
        <v>426</v>
      </c>
    </row>
    <row r="391" spans="1:7" x14ac:dyDescent="0.35">
      <c r="A391" s="41" t="s">
        <v>832</v>
      </c>
      <c r="B391" s="41" t="s">
        <v>68</v>
      </c>
      <c r="C391" s="41" t="s">
        <v>828</v>
      </c>
      <c r="D391" s="41">
        <v>128</v>
      </c>
      <c r="E391" s="41">
        <v>0</v>
      </c>
      <c r="F391" s="41">
        <v>0</v>
      </c>
      <c r="G391" s="41" t="s">
        <v>426</v>
      </c>
    </row>
    <row r="392" spans="1:7" x14ac:dyDescent="0.35">
      <c r="A392" s="41" t="s">
        <v>833</v>
      </c>
      <c r="B392" s="41" t="s">
        <v>251</v>
      </c>
      <c r="C392" s="41" t="s">
        <v>828</v>
      </c>
      <c r="D392" s="41">
        <v>126</v>
      </c>
      <c r="E392" s="41">
        <v>55</v>
      </c>
      <c r="F392" s="41">
        <v>43.65</v>
      </c>
      <c r="G392" s="41" t="s">
        <v>426</v>
      </c>
    </row>
    <row r="393" spans="1:7" x14ac:dyDescent="0.35">
      <c r="A393" s="41" t="s">
        <v>834</v>
      </c>
      <c r="B393" s="41" t="s">
        <v>251</v>
      </c>
      <c r="C393" s="41" t="s">
        <v>828</v>
      </c>
      <c r="D393" s="41">
        <v>156</v>
      </c>
      <c r="E393" s="41">
        <v>0</v>
      </c>
      <c r="F393" s="41">
        <v>0</v>
      </c>
      <c r="G393" s="41" t="s">
        <v>426</v>
      </c>
    </row>
    <row r="394" spans="1:7" x14ac:dyDescent="0.35">
      <c r="A394" s="41" t="s">
        <v>835</v>
      </c>
      <c r="B394" s="41" t="s">
        <v>251</v>
      </c>
      <c r="C394" s="41" t="s">
        <v>828</v>
      </c>
      <c r="D394" s="41">
        <v>120</v>
      </c>
      <c r="E394" s="41">
        <v>0</v>
      </c>
      <c r="F394" s="41">
        <v>0</v>
      </c>
      <c r="G394" s="41" t="s">
        <v>426</v>
      </c>
    </row>
    <row r="395" spans="1:7" x14ac:dyDescent="0.35">
      <c r="A395" s="41" t="s">
        <v>836</v>
      </c>
      <c r="B395" s="41" t="s">
        <v>251</v>
      </c>
      <c r="C395" s="41" t="s">
        <v>828</v>
      </c>
      <c r="D395" s="41">
        <v>194</v>
      </c>
      <c r="E395" s="41">
        <v>35</v>
      </c>
      <c r="F395" s="41">
        <v>18.04</v>
      </c>
      <c r="G395" s="41" t="s">
        <v>426</v>
      </c>
    </row>
    <row r="396" spans="1:7" x14ac:dyDescent="0.35">
      <c r="A396" s="41" t="s">
        <v>837</v>
      </c>
      <c r="B396" s="41" t="s">
        <v>259</v>
      </c>
      <c r="C396" s="41" t="s">
        <v>828</v>
      </c>
      <c r="D396" s="41">
        <v>136</v>
      </c>
      <c r="E396" s="41">
        <v>22</v>
      </c>
      <c r="F396" s="41">
        <v>16.18</v>
      </c>
      <c r="G396" s="41" t="s">
        <v>426</v>
      </c>
    </row>
    <row r="397" spans="1:7" x14ac:dyDescent="0.35">
      <c r="A397" s="41" t="s">
        <v>838</v>
      </c>
      <c r="B397" s="41" t="s">
        <v>259</v>
      </c>
      <c r="C397" s="41" t="s">
        <v>828</v>
      </c>
      <c r="D397" s="41">
        <v>138</v>
      </c>
      <c r="E397" s="41">
        <v>0</v>
      </c>
      <c r="F397" s="41">
        <v>0</v>
      </c>
      <c r="G397" s="41" t="s">
        <v>426</v>
      </c>
    </row>
    <row r="398" spans="1:7" x14ac:dyDescent="0.35">
      <c r="A398" s="41" t="s">
        <v>839</v>
      </c>
      <c r="B398" s="41" t="s">
        <v>259</v>
      </c>
      <c r="C398" s="41" t="s">
        <v>828</v>
      </c>
      <c r="D398" s="41">
        <v>157</v>
      </c>
      <c r="E398" s="41">
        <v>29</v>
      </c>
      <c r="F398" s="41">
        <v>18.47</v>
      </c>
      <c r="G398" s="41" t="s">
        <v>426</v>
      </c>
    </row>
    <row r="399" spans="1:7" x14ac:dyDescent="0.35">
      <c r="A399" s="41" t="s">
        <v>840</v>
      </c>
      <c r="B399" s="41" t="s">
        <v>259</v>
      </c>
      <c r="C399" s="41" t="s">
        <v>828</v>
      </c>
      <c r="D399" s="41">
        <v>133</v>
      </c>
      <c r="E399" s="41">
        <v>66</v>
      </c>
      <c r="F399" s="41">
        <v>49.62</v>
      </c>
      <c r="G399" s="41" t="s">
        <v>426</v>
      </c>
    </row>
    <row r="400" spans="1:7" x14ac:dyDescent="0.35">
      <c r="A400" s="41" t="s">
        <v>841</v>
      </c>
      <c r="B400" s="41" t="s">
        <v>259</v>
      </c>
      <c r="C400" s="41" t="s">
        <v>828</v>
      </c>
      <c r="D400" s="41">
        <v>145</v>
      </c>
      <c r="E400" s="41">
        <v>1</v>
      </c>
      <c r="F400" s="41">
        <v>0.69</v>
      </c>
      <c r="G400" s="41" t="s">
        <v>426</v>
      </c>
    </row>
    <row r="401" spans="1:7" x14ac:dyDescent="0.35">
      <c r="A401" s="41" t="s">
        <v>842</v>
      </c>
      <c r="B401" s="41" t="s">
        <v>285</v>
      </c>
      <c r="C401" s="41" t="s">
        <v>828</v>
      </c>
      <c r="D401" s="41">
        <v>188</v>
      </c>
      <c r="E401" s="41">
        <v>19</v>
      </c>
      <c r="F401" s="41">
        <v>10.11</v>
      </c>
      <c r="G401" s="41" t="s">
        <v>426</v>
      </c>
    </row>
    <row r="402" spans="1:7" x14ac:dyDescent="0.35">
      <c r="A402" s="41" t="s">
        <v>843</v>
      </c>
      <c r="B402" s="41" t="s">
        <v>285</v>
      </c>
      <c r="C402" s="41" t="s">
        <v>828</v>
      </c>
      <c r="D402" s="41">
        <v>148</v>
      </c>
      <c r="E402" s="41">
        <v>89</v>
      </c>
      <c r="F402" s="41">
        <v>60.14</v>
      </c>
      <c r="G402" s="41" t="s">
        <v>426</v>
      </c>
    </row>
    <row r="403" spans="1:7" x14ac:dyDescent="0.35">
      <c r="A403" s="41" t="s">
        <v>844</v>
      </c>
      <c r="B403" s="41" t="s">
        <v>285</v>
      </c>
      <c r="C403" s="41" t="s">
        <v>828</v>
      </c>
      <c r="D403" s="41">
        <v>138</v>
      </c>
      <c r="E403" s="41">
        <v>0</v>
      </c>
      <c r="F403" s="41">
        <v>0</v>
      </c>
      <c r="G403" s="41" t="s">
        <v>426</v>
      </c>
    </row>
    <row r="404" spans="1:7" x14ac:dyDescent="0.35">
      <c r="A404" s="41" t="s">
        <v>845</v>
      </c>
      <c r="B404" s="41" t="s">
        <v>285</v>
      </c>
      <c r="C404" s="41" t="s">
        <v>828</v>
      </c>
      <c r="D404" s="41">
        <v>140</v>
      </c>
      <c r="E404" s="41">
        <v>31</v>
      </c>
      <c r="F404" s="41">
        <v>22.14</v>
      </c>
      <c r="G404" s="41" t="s">
        <v>426</v>
      </c>
    </row>
    <row r="405" spans="1:7" x14ac:dyDescent="0.35">
      <c r="A405" s="41" t="s">
        <v>846</v>
      </c>
      <c r="B405" s="41" t="s">
        <v>285</v>
      </c>
      <c r="C405" s="41" t="s">
        <v>828</v>
      </c>
      <c r="D405" s="41">
        <v>132</v>
      </c>
      <c r="E405" s="41">
        <v>29</v>
      </c>
      <c r="F405" s="41">
        <v>21.97</v>
      </c>
      <c r="G405" s="41" t="s">
        <v>426</v>
      </c>
    </row>
    <row r="406" spans="1:7" x14ac:dyDescent="0.35">
      <c r="A406" s="41" t="s">
        <v>847</v>
      </c>
      <c r="B406" s="41" t="s">
        <v>130</v>
      </c>
      <c r="C406" s="41" t="s">
        <v>828</v>
      </c>
      <c r="D406" s="41">
        <v>145</v>
      </c>
      <c r="E406" s="41">
        <v>3</v>
      </c>
      <c r="F406" s="41">
        <v>2.0699999999999998</v>
      </c>
      <c r="G406" s="41" t="s">
        <v>426</v>
      </c>
    </row>
    <row r="407" spans="1:7" x14ac:dyDescent="0.35">
      <c r="A407" s="41" t="s">
        <v>848</v>
      </c>
      <c r="B407" s="41" t="s">
        <v>130</v>
      </c>
      <c r="C407" s="41" t="s">
        <v>828</v>
      </c>
      <c r="D407" s="41">
        <v>143</v>
      </c>
      <c r="E407" s="41">
        <v>0</v>
      </c>
      <c r="F407" s="41">
        <v>0</v>
      </c>
      <c r="G407" s="41" t="s">
        <v>426</v>
      </c>
    </row>
    <row r="408" spans="1:7" x14ac:dyDescent="0.35">
      <c r="A408" s="41" t="s">
        <v>849</v>
      </c>
      <c r="B408" s="41" t="s">
        <v>130</v>
      </c>
      <c r="C408" s="41" t="s">
        <v>828</v>
      </c>
      <c r="D408" s="41">
        <v>125</v>
      </c>
      <c r="E408" s="41">
        <v>0</v>
      </c>
      <c r="F408" s="41">
        <v>0</v>
      </c>
      <c r="G408" s="41" t="s">
        <v>426</v>
      </c>
    </row>
    <row r="409" spans="1:7" x14ac:dyDescent="0.35">
      <c r="A409" s="41" t="s">
        <v>850</v>
      </c>
      <c r="B409" s="41" t="s">
        <v>130</v>
      </c>
      <c r="C409" s="41" t="s">
        <v>828</v>
      </c>
      <c r="D409" s="41">
        <v>112</v>
      </c>
      <c r="E409" s="41">
        <v>0</v>
      </c>
      <c r="F409" s="41">
        <v>0</v>
      </c>
      <c r="G409" s="41" t="s">
        <v>426</v>
      </c>
    </row>
    <row r="410" spans="1:7" x14ac:dyDescent="0.35">
      <c r="A410" s="41" t="s">
        <v>851</v>
      </c>
      <c r="B410" s="41" t="s">
        <v>130</v>
      </c>
      <c r="C410" s="41" t="s">
        <v>828</v>
      </c>
      <c r="D410" s="41">
        <v>132</v>
      </c>
      <c r="E410" s="41">
        <v>0</v>
      </c>
      <c r="F410" s="41">
        <v>0</v>
      </c>
      <c r="G410" s="41" t="s">
        <v>426</v>
      </c>
    </row>
    <row r="411" spans="1:7" x14ac:dyDescent="0.35">
      <c r="A411" s="41" t="s">
        <v>852</v>
      </c>
      <c r="B411" s="41" t="s">
        <v>303</v>
      </c>
      <c r="C411" s="41" t="s">
        <v>853</v>
      </c>
      <c r="D411" s="41">
        <v>154</v>
      </c>
      <c r="E411" s="41">
        <v>4</v>
      </c>
      <c r="F411" s="41">
        <v>2.6</v>
      </c>
      <c r="G411" s="41" t="s">
        <v>426</v>
      </c>
    </row>
    <row r="412" spans="1:7" x14ac:dyDescent="0.35">
      <c r="A412" s="41" t="s">
        <v>854</v>
      </c>
      <c r="B412" s="41" t="s">
        <v>303</v>
      </c>
      <c r="C412" s="41" t="s">
        <v>853</v>
      </c>
      <c r="D412" s="41">
        <v>123</v>
      </c>
      <c r="E412" s="41">
        <v>20</v>
      </c>
      <c r="F412" s="41">
        <v>16.260000000000002</v>
      </c>
      <c r="G412" s="41" t="s">
        <v>426</v>
      </c>
    </row>
    <row r="413" spans="1:7" x14ac:dyDescent="0.35">
      <c r="A413" s="41" t="s">
        <v>855</v>
      </c>
      <c r="B413" s="41" t="s">
        <v>303</v>
      </c>
      <c r="C413" s="41" t="s">
        <v>853</v>
      </c>
      <c r="D413" s="41">
        <v>131</v>
      </c>
      <c r="E413" s="41">
        <v>59</v>
      </c>
      <c r="F413" s="41">
        <v>45.04</v>
      </c>
      <c r="G413" s="41" t="s">
        <v>426</v>
      </c>
    </row>
    <row r="414" spans="1:7" x14ac:dyDescent="0.35">
      <c r="A414" s="41" t="s">
        <v>856</v>
      </c>
      <c r="B414" s="41" t="s">
        <v>303</v>
      </c>
      <c r="C414" s="41" t="s">
        <v>853</v>
      </c>
      <c r="D414" s="41">
        <v>185</v>
      </c>
      <c r="E414" s="41">
        <v>88</v>
      </c>
      <c r="F414" s="41">
        <v>47.57</v>
      </c>
      <c r="G414" s="41" t="s">
        <v>426</v>
      </c>
    </row>
    <row r="415" spans="1:7" x14ac:dyDescent="0.35">
      <c r="A415" s="41" t="s">
        <v>857</v>
      </c>
      <c r="B415" s="41" t="s">
        <v>303</v>
      </c>
      <c r="C415" s="41" t="s">
        <v>853</v>
      </c>
      <c r="D415" s="41">
        <v>147</v>
      </c>
      <c r="E415" s="41">
        <v>39</v>
      </c>
      <c r="F415" s="41">
        <v>26.53</v>
      </c>
      <c r="G415" s="41" t="s">
        <v>426</v>
      </c>
    </row>
    <row r="416" spans="1:7" x14ac:dyDescent="0.35">
      <c r="A416" s="41" t="s">
        <v>858</v>
      </c>
      <c r="B416" s="41" t="s">
        <v>395</v>
      </c>
      <c r="C416" s="41" t="s">
        <v>853</v>
      </c>
      <c r="D416" s="41">
        <v>139</v>
      </c>
      <c r="E416" s="41">
        <v>136</v>
      </c>
      <c r="F416" s="41">
        <v>97.84</v>
      </c>
      <c r="G416" s="41" t="s">
        <v>426</v>
      </c>
    </row>
    <row r="417" spans="1:7" x14ac:dyDescent="0.35">
      <c r="A417" s="41" t="s">
        <v>859</v>
      </c>
      <c r="B417" s="41" t="s">
        <v>395</v>
      </c>
      <c r="C417" s="41" t="s">
        <v>853</v>
      </c>
      <c r="D417" s="41">
        <v>146</v>
      </c>
      <c r="E417" s="41">
        <v>80</v>
      </c>
      <c r="F417" s="41">
        <v>54.79</v>
      </c>
      <c r="G417" s="41" t="s">
        <v>426</v>
      </c>
    </row>
    <row r="418" spans="1:7" x14ac:dyDescent="0.35">
      <c r="A418" s="41" t="s">
        <v>860</v>
      </c>
      <c r="B418" s="41" t="s">
        <v>395</v>
      </c>
      <c r="C418" s="41" t="s">
        <v>853</v>
      </c>
      <c r="D418" s="41">
        <v>138</v>
      </c>
      <c r="E418" s="41">
        <v>134</v>
      </c>
      <c r="F418" s="41">
        <v>97.1</v>
      </c>
      <c r="G418" s="41" t="s">
        <v>426</v>
      </c>
    </row>
    <row r="419" spans="1:7" x14ac:dyDescent="0.35">
      <c r="A419" s="41" t="s">
        <v>861</v>
      </c>
      <c r="B419" s="41" t="s">
        <v>395</v>
      </c>
      <c r="C419" s="41" t="s">
        <v>853</v>
      </c>
      <c r="D419" s="41">
        <v>124</v>
      </c>
      <c r="E419" s="41">
        <v>121</v>
      </c>
      <c r="F419" s="41">
        <v>97.58</v>
      </c>
      <c r="G419" s="41" t="s">
        <v>426</v>
      </c>
    </row>
    <row r="420" spans="1:7" x14ac:dyDescent="0.35">
      <c r="A420" s="41" t="s">
        <v>862</v>
      </c>
      <c r="B420" s="41" t="s">
        <v>395</v>
      </c>
      <c r="C420" s="41" t="s">
        <v>853</v>
      </c>
      <c r="D420" s="41">
        <v>135</v>
      </c>
      <c r="E420" s="41">
        <v>10</v>
      </c>
      <c r="F420" s="41">
        <v>7.41</v>
      </c>
      <c r="G420" s="41" t="s">
        <v>426</v>
      </c>
    </row>
    <row r="421" spans="1:7" x14ac:dyDescent="0.35">
      <c r="A421" s="41" t="s">
        <v>863</v>
      </c>
      <c r="B421" s="41" t="s">
        <v>269</v>
      </c>
      <c r="C421" s="41" t="s">
        <v>853</v>
      </c>
      <c r="D421" s="41">
        <v>187</v>
      </c>
      <c r="E421" s="41">
        <v>77</v>
      </c>
      <c r="F421" s="41">
        <v>41.18</v>
      </c>
      <c r="G421" s="41" t="s">
        <v>426</v>
      </c>
    </row>
    <row r="422" spans="1:7" x14ac:dyDescent="0.35">
      <c r="A422" s="41" t="s">
        <v>864</v>
      </c>
      <c r="B422" s="41" t="s">
        <v>269</v>
      </c>
      <c r="C422" s="41" t="s">
        <v>853</v>
      </c>
      <c r="D422" s="41">
        <v>120</v>
      </c>
      <c r="E422" s="41">
        <v>0</v>
      </c>
      <c r="F422" s="41">
        <v>0</v>
      </c>
      <c r="G422" s="41" t="s">
        <v>426</v>
      </c>
    </row>
    <row r="423" spans="1:7" x14ac:dyDescent="0.35">
      <c r="A423" s="41" t="s">
        <v>865</v>
      </c>
      <c r="B423" s="41" t="s">
        <v>269</v>
      </c>
      <c r="C423" s="41" t="s">
        <v>853</v>
      </c>
      <c r="D423" s="41">
        <v>120</v>
      </c>
      <c r="E423" s="41">
        <v>54</v>
      </c>
      <c r="F423" s="41">
        <v>45</v>
      </c>
      <c r="G423" s="41" t="s">
        <v>426</v>
      </c>
    </row>
    <row r="424" spans="1:7" x14ac:dyDescent="0.35">
      <c r="A424" s="41" t="s">
        <v>866</v>
      </c>
      <c r="B424" s="41" t="s">
        <v>269</v>
      </c>
      <c r="C424" s="41" t="s">
        <v>853</v>
      </c>
      <c r="D424" s="41">
        <v>153</v>
      </c>
      <c r="E424" s="41">
        <v>0</v>
      </c>
      <c r="F424" s="41">
        <v>0</v>
      </c>
      <c r="G424" s="41" t="s">
        <v>426</v>
      </c>
    </row>
    <row r="425" spans="1:7" x14ac:dyDescent="0.35">
      <c r="A425" s="41" t="s">
        <v>867</v>
      </c>
      <c r="B425" s="41" t="s">
        <v>269</v>
      </c>
      <c r="C425" s="41" t="s">
        <v>853</v>
      </c>
      <c r="D425" s="41">
        <v>143</v>
      </c>
      <c r="E425" s="41">
        <v>0</v>
      </c>
      <c r="F425" s="41">
        <v>0</v>
      </c>
      <c r="G425" s="41" t="s">
        <v>426</v>
      </c>
    </row>
    <row r="426" spans="1:7" x14ac:dyDescent="0.35">
      <c r="A426" s="41" t="s">
        <v>868</v>
      </c>
      <c r="B426" s="41" t="s">
        <v>377</v>
      </c>
      <c r="C426" s="41" t="s">
        <v>853</v>
      </c>
      <c r="D426" s="41">
        <v>118</v>
      </c>
      <c r="E426" s="41">
        <v>92</v>
      </c>
      <c r="F426" s="41">
        <v>77.97</v>
      </c>
      <c r="G426" s="41" t="s">
        <v>426</v>
      </c>
    </row>
    <row r="427" spans="1:7" x14ac:dyDescent="0.35">
      <c r="A427" s="41" t="s">
        <v>869</v>
      </c>
      <c r="B427" s="41" t="s">
        <v>377</v>
      </c>
      <c r="C427" s="41" t="s">
        <v>853</v>
      </c>
      <c r="D427" s="41">
        <v>147</v>
      </c>
      <c r="E427" s="41">
        <v>118</v>
      </c>
      <c r="F427" s="41">
        <v>80.27</v>
      </c>
      <c r="G427" s="41" t="s">
        <v>426</v>
      </c>
    </row>
    <row r="428" spans="1:7" x14ac:dyDescent="0.35">
      <c r="A428" s="41" t="s">
        <v>870</v>
      </c>
      <c r="B428" s="41" t="s">
        <v>377</v>
      </c>
      <c r="C428" s="41" t="s">
        <v>853</v>
      </c>
      <c r="D428" s="41">
        <v>123</v>
      </c>
      <c r="E428" s="41">
        <v>61</v>
      </c>
      <c r="F428" s="41">
        <v>49.59</v>
      </c>
      <c r="G428" s="41" t="s">
        <v>426</v>
      </c>
    </row>
    <row r="429" spans="1:7" x14ac:dyDescent="0.35">
      <c r="A429" s="41" t="s">
        <v>871</v>
      </c>
      <c r="B429" s="41" t="s">
        <v>377</v>
      </c>
      <c r="C429" s="41" t="s">
        <v>853</v>
      </c>
      <c r="D429" s="41">
        <v>134</v>
      </c>
      <c r="E429" s="41">
        <v>9</v>
      </c>
      <c r="F429" s="41">
        <v>6.72</v>
      </c>
      <c r="G429" s="41" t="s">
        <v>426</v>
      </c>
    </row>
    <row r="430" spans="1:7" x14ac:dyDescent="0.35">
      <c r="A430" s="41" t="s">
        <v>872</v>
      </c>
      <c r="B430" s="41" t="s">
        <v>377</v>
      </c>
      <c r="C430" s="41" t="s">
        <v>853</v>
      </c>
      <c r="D430" s="41">
        <v>143</v>
      </c>
      <c r="E430" s="41">
        <v>106</v>
      </c>
      <c r="F430" s="41">
        <v>74.13</v>
      </c>
      <c r="G430" s="41" t="s">
        <v>426</v>
      </c>
    </row>
    <row r="431" spans="1:7" x14ac:dyDescent="0.35">
      <c r="A431" s="41" t="s">
        <v>873</v>
      </c>
      <c r="B431" s="41" t="s">
        <v>371</v>
      </c>
      <c r="C431" s="41" t="s">
        <v>853</v>
      </c>
      <c r="D431" s="41">
        <v>133</v>
      </c>
      <c r="E431" s="41">
        <v>1</v>
      </c>
      <c r="F431" s="41">
        <v>0.75</v>
      </c>
      <c r="G431" s="41" t="s">
        <v>426</v>
      </c>
    </row>
    <row r="432" spans="1:7" x14ac:dyDescent="0.35">
      <c r="A432" s="41" t="s">
        <v>874</v>
      </c>
      <c r="B432" s="41" t="s">
        <v>371</v>
      </c>
      <c r="C432" s="41" t="s">
        <v>853</v>
      </c>
      <c r="D432" s="41">
        <v>126</v>
      </c>
      <c r="E432" s="41">
        <v>57</v>
      </c>
      <c r="F432" s="41">
        <v>45.24</v>
      </c>
      <c r="G432" s="41" t="s">
        <v>426</v>
      </c>
    </row>
    <row r="433" spans="1:7" x14ac:dyDescent="0.35">
      <c r="A433" s="41" t="s">
        <v>875</v>
      </c>
      <c r="B433" s="41" t="s">
        <v>371</v>
      </c>
      <c r="C433" s="41" t="s">
        <v>853</v>
      </c>
      <c r="D433" s="41">
        <v>132</v>
      </c>
      <c r="E433" s="41">
        <v>40</v>
      </c>
      <c r="F433" s="41">
        <v>30.3</v>
      </c>
      <c r="G433" s="41" t="s">
        <v>426</v>
      </c>
    </row>
    <row r="434" spans="1:7" x14ac:dyDescent="0.35">
      <c r="A434" s="41" t="s">
        <v>876</v>
      </c>
      <c r="B434" s="41" t="s">
        <v>371</v>
      </c>
      <c r="C434" s="41" t="s">
        <v>853</v>
      </c>
      <c r="D434" s="41">
        <v>128</v>
      </c>
      <c r="E434" s="41">
        <v>123</v>
      </c>
      <c r="F434" s="41">
        <v>96.09</v>
      </c>
      <c r="G434" s="41" t="s">
        <v>426</v>
      </c>
    </row>
    <row r="435" spans="1:7" x14ac:dyDescent="0.35">
      <c r="A435" s="41" t="s">
        <v>877</v>
      </c>
      <c r="B435" s="41" t="s">
        <v>371</v>
      </c>
      <c r="C435" s="41" t="s">
        <v>853</v>
      </c>
      <c r="D435" s="41">
        <v>137</v>
      </c>
      <c r="E435" s="41">
        <v>137</v>
      </c>
      <c r="F435" s="41">
        <v>100</v>
      </c>
      <c r="G435" s="41" t="s">
        <v>426</v>
      </c>
    </row>
    <row r="436" spans="1:7" x14ac:dyDescent="0.35">
      <c r="A436" s="41" t="s">
        <v>878</v>
      </c>
      <c r="B436" s="41" t="s">
        <v>309</v>
      </c>
      <c r="C436" s="41" t="s">
        <v>879</v>
      </c>
      <c r="D436" s="41">
        <v>125</v>
      </c>
      <c r="E436" s="41">
        <v>21</v>
      </c>
      <c r="F436" s="41">
        <v>16.8</v>
      </c>
      <c r="G436" s="41" t="s">
        <v>426</v>
      </c>
    </row>
    <row r="437" spans="1:7" x14ac:dyDescent="0.35">
      <c r="A437" s="41" t="s">
        <v>880</v>
      </c>
      <c r="B437" s="41" t="s">
        <v>309</v>
      </c>
      <c r="C437" s="41" t="s">
        <v>879</v>
      </c>
      <c r="D437" s="41">
        <v>112</v>
      </c>
      <c r="E437" s="41">
        <v>0</v>
      </c>
      <c r="F437" s="41">
        <v>0</v>
      </c>
      <c r="G437" s="41" t="s">
        <v>426</v>
      </c>
    </row>
    <row r="438" spans="1:7" x14ac:dyDescent="0.35">
      <c r="A438" s="41" t="s">
        <v>881</v>
      </c>
      <c r="B438" s="41" t="s">
        <v>309</v>
      </c>
      <c r="C438" s="41" t="s">
        <v>879</v>
      </c>
      <c r="D438" s="41">
        <v>132</v>
      </c>
      <c r="E438" s="41">
        <v>129</v>
      </c>
      <c r="F438" s="41">
        <v>97.73</v>
      </c>
      <c r="G438" s="41" t="s">
        <v>426</v>
      </c>
    </row>
    <row r="439" spans="1:7" x14ac:dyDescent="0.35">
      <c r="A439" s="41" t="s">
        <v>882</v>
      </c>
      <c r="B439" s="41" t="s">
        <v>309</v>
      </c>
      <c r="C439" s="41" t="s">
        <v>879</v>
      </c>
      <c r="D439" s="41">
        <v>246</v>
      </c>
      <c r="E439" s="41">
        <v>0</v>
      </c>
      <c r="F439" s="41">
        <v>0</v>
      </c>
      <c r="G439" s="41" t="s">
        <v>426</v>
      </c>
    </row>
    <row r="440" spans="1:7" x14ac:dyDescent="0.35">
      <c r="A440" s="41" t="s">
        <v>883</v>
      </c>
      <c r="B440" s="41" t="s">
        <v>309</v>
      </c>
      <c r="C440" s="41" t="s">
        <v>879</v>
      </c>
      <c r="D440" s="41">
        <v>135</v>
      </c>
      <c r="E440" s="41">
        <v>79</v>
      </c>
      <c r="F440" s="41">
        <v>58.52</v>
      </c>
      <c r="G440" s="41" t="s">
        <v>426</v>
      </c>
    </row>
    <row r="441" spans="1:7" x14ac:dyDescent="0.35">
      <c r="A441" s="41" t="s">
        <v>884</v>
      </c>
      <c r="B441" s="41" t="s">
        <v>140</v>
      </c>
      <c r="C441" s="41" t="s">
        <v>879</v>
      </c>
      <c r="D441" s="41">
        <v>129</v>
      </c>
      <c r="E441" s="41">
        <v>0</v>
      </c>
      <c r="F441" s="41">
        <v>0</v>
      </c>
      <c r="G441" s="41" t="s">
        <v>426</v>
      </c>
    </row>
    <row r="442" spans="1:7" x14ac:dyDescent="0.35">
      <c r="A442" s="41" t="s">
        <v>885</v>
      </c>
      <c r="B442" s="41" t="s">
        <v>140</v>
      </c>
      <c r="C442" s="41" t="s">
        <v>879</v>
      </c>
      <c r="D442" s="41">
        <v>118</v>
      </c>
      <c r="E442" s="41">
        <v>8</v>
      </c>
      <c r="F442" s="41">
        <v>6.78</v>
      </c>
      <c r="G442" s="41" t="s">
        <v>426</v>
      </c>
    </row>
    <row r="443" spans="1:7" x14ac:dyDescent="0.35">
      <c r="A443" s="41" t="s">
        <v>886</v>
      </c>
      <c r="B443" s="41" t="s">
        <v>140</v>
      </c>
      <c r="C443" s="41" t="s">
        <v>879</v>
      </c>
      <c r="D443" s="41">
        <v>106</v>
      </c>
      <c r="E443" s="41">
        <v>0</v>
      </c>
      <c r="F443" s="41">
        <v>0</v>
      </c>
      <c r="G443" s="41" t="s">
        <v>426</v>
      </c>
    </row>
    <row r="444" spans="1:7" x14ac:dyDescent="0.35">
      <c r="A444" s="41" t="s">
        <v>887</v>
      </c>
      <c r="B444" s="41" t="s">
        <v>140</v>
      </c>
      <c r="C444" s="41" t="s">
        <v>879</v>
      </c>
      <c r="D444" s="41">
        <v>134</v>
      </c>
      <c r="E444" s="41">
        <v>0</v>
      </c>
      <c r="F444" s="41">
        <v>0</v>
      </c>
      <c r="G444" s="41" t="s">
        <v>426</v>
      </c>
    </row>
    <row r="445" spans="1:7" x14ac:dyDescent="0.35">
      <c r="A445" s="41" t="s">
        <v>888</v>
      </c>
      <c r="B445" s="41" t="s">
        <v>140</v>
      </c>
      <c r="C445" s="41" t="s">
        <v>879</v>
      </c>
      <c r="D445" s="41">
        <v>130</v>
      </c>
      <c r="E445" s="41">
        <v>0</v>
      </c>
      <c r="F445" s="41">
        <v>0</v>
      </c>
      <c r="G445" s="41" t="s">
        <v>426</v>
      </c>
    </row>
    <row r="446" spans="1:7" x14ac:dyDescent="0.35">
      <c r="A446" s="41" t="s">
        <v>889</v>
      </c>
      <c r="B446" s="41" t="s">
        <v>169</v>
      </c>
      <c r="C446" s="41" t="s">
        <v>879</v>
      </c>
      <c r="D446" s="41">
        <v>126</v>
      </c>
      <c r="E446" s="41">
        <v>0</v>
      </c>
      <c r="F446" s="41">
        <v>0</v>
      </c>
      <c r="G446" s="41" t="s">
        <v>426</v>
      </c>
    </row>
    <row r="447" spans="1:7" x14ac:dyDescent="0.35">
      <c r="A447" s="41" t="s">
        <v>890</v>
      </c>
      <c r="B447" s="41" t="s">
        <v>169</v>
      </c>
      <c r="C447" s="41" t="s">
        <v>879</v>
      </c>
      <c r="D447" s="41">
        <v>129</v>
      </c>
      <c r="E447" s="41">
        <v>0</v>
      </c>
      <c r="F447" s="41">
        <v>0</v>
      </c>
      <c r="G447" s="41" t="s">
        <v>426</v>
      </c>
    </row>
    <row r="448" spans="1:7" x14ac:dyDescent="0.35">
      <c r="A448" s="41" t="s">
        <v>891</v>
      </c>
      <c r="B448" s="41" t="s">
        <v>169</v>
      </c>
      <c r="C448" s="41" t="s">
        <v>879</v>
      </c>
      <c r="D448" s="41">
        <v>165</v>
      </c>
      <c r="E448" s="41">
        <v>0</v>
      </c>
      <c r="F448" s="41">
        <v>0</v>
      </c>
      <c r="G448" s="41" t="s">
        <v>426</v>
      </c>
    </row>
    <row r="449" spans="1:7" x14ac:dyDescent="0.35">
      <c r="A449" s="41" t="s">
        <v>892</v>
      </c>
      <c r="B449" s="41" t="s">
        <v>169</v>
      </c>
      <c r="C449" s="41" t="s">
        <v>879</v>
      </c>
      <c r="D449" s="41">
        <v>118</v>
      </c>
      <c r="E449" s="41">
        <v>0</v>
      </c>
      <c r="F449" s="41">
        <v>0</v>
      </c>
      <c r="G449" s="41" t="s">
        <v>426</v>
      </c>
    </row>
    <row r="450" spans="1:7" x14ac:dyDescent="0.35">
      <c r="A450" s="41" t="s">
        <v>893</v>
      </c>
      <c r="B450" s="41" t="s">
        <v>169</v>
      </c>
      <c r="C450" s="41" t="s">
        <v>879</v>
      </c>
      <c r="D450" s="41">
        <v>112</v>
      </c>
      <c r="E450" s="41">
        <v>0</v>
      </c>
      <c r="F450" s="41">
        <v>0</v>
      </c>
      <c r="G450" s="41" t="s">
        <v>426</v>
      </c>
    </row>
    <row r="451" spans="1:7" x14ac:dyDescent="0.35">
      <c r="A451" s="41" t="s">
        <v>894</v>
      </c>
      <c r="B451" s="41" t="s">
        <v>169</v>
      </c>
      <c r="C451" s="41" t="s">
        <v>879</v>
      </c>
      <c r="D451" s="41">
        <v>111</v>
      </c>
      <c r="E451" s="41">
        <v>26</v>
      </c>
      <c r="F451" s="41">
        <v>23.42</v>
      </c>
      <c r="G451" s="41" t="s">
        <v>426</v>
      </c>
    </row>
    <row r="452" spans="1:7" x14ac:dyDescent="0.35">
      <c r="A452" s="41" t="s">
        <v>895</v>
      </c>
      <c r="B452" s="41" t="s">
        <v>293</v>
      </c>
      <c r="C452" s="41" t="s">
        <v>879</v>
      </c>
      <c r="D452" s="41">
        <v>138</v>
      </c>
      <c r="E452" s="41">
        <v>88</v>
      </c>
      <c r="F452" s="41">
        <v>63.77</v>
      </c>
      <c r="G452" s="41" t="s">
        <v>426</v>
      </c>
    </row>
    <row r="453" spans="1:7" x14ac:dyDescent="0.35">
      <c r="A453" s="41" t="s">
        <v>896</v>
      </c>
      <c r="B453" s="41" t="s">
        <v>293</v>
      </c>
      <c r="C453" s="41" t="s">
        <v>879</v>
      </c>
      <c r="D453" s="41">
        <v>124</v>
      </c>
      <c r="E453" s="41">
        <v>0</v>
      </c>
      <c r="F453" s="41">
        <v>0</v>
      </c>
      <c r="G453" s="41" t="s">
        <v>426</v>
      </c>
    </row>
    <row r="454" spans="1:7" x14ac:dyDescent="0.35">
      <c r="A454" s="41" t="s">
        <v>897</v>
      </c>
      <c r="B454" s="41" t="s">
        <v>293</v>
      </c>
      <c r="C454" s="41" t="s">
        <v>879</v>
      </c>
      <c r="D454" s="41">
        <v>152</v>
      </c>
      <c r="E454" s="41">
        <v>1</v>
      </c>
      <c r="F454" s="41">
        <v>0.66</v>
      </c>
      <c r="G454" s="41" t="s">
        <v>426</v>
      </c>
    </row>
    <row r="455" spans="1:7" x14ac:dyDescent="0.35">
      <c r="A455" s="41" t="s">
        <v>898</v>
      </c>
      <c r="B455" s="41" t="s">
        <v>293</v>
      </c>
      <c r="C455" s="41" t="s">
        <v>879</v>
      </c>
      <c r="D455" s="41">
        <v>139</v>
      </c>
      <c r="E455" s="41">
        <v>68</v>
      </c>
      <c r="F455" s="41">
        <v>48.92</v>
      </c>
      <c r="G455" s="41" t="s">
        <v>426</v>
      </c>
    </row>
    <row r="456" spans="1:7" x14ac:dyDescent="0.35">
      <c r="A456" s="41" t="s">
        <v>899</v>
      </c>
      <c r="B456" s="41" t="s">
        <v>293</v>
      </c>
      <c r="C456" s="41" t="s">
        <v>879</v>
      </c>
      <c r="D456" s="41">
        <v>88</v>
      </c>
      <c r="E456" s="41">
        <v>2</v>
      </c>
      <c r="F456" s="41">
        <v>2.27</v>
      </c>
      <c r="G456" s="41" t="s">
        <v>426</v>
      </c>
    </row>
    <row r="457" spans="1:7" x14ac:dyDescent="0.35">
      <c r="A457" s="41" t="s">
        <v>900</v>
      </c>
      <c r="B457" s="41" t="s">
        <v>265</v>
      </c>
      <c r="C457" s="41" t="s">
        <v>901</v>
      </c>
      <c r="D457" s="41">
        <v>135</v>
      </c>
      <c r="E457" s="41">
        <v>41</v>
      </c>
      <c r="F457" s="41">
        <v>30.37</v>
      </c>
      <c r="G457" s="41" t="s">
        <v>426</v>
      </c>
    </row>
    <row r="458" spans="1:7" x14ac:dyDescent="0.35">
      <c r="A458" s="41" t="s">
        <v>902</v>
      </c>
      <c r="B458" s="41" t="s">
        <v>265</v>
      </c>
      <c r="C458" s="41" t="s">
        <v>901</v>
      </c>
      <c r="D458" s="41">
        <v>122</v>
      </c>
      <c r="E458" s="41">
        <v>0</v>
      </c>
      <c r="F458" s="41">
        <v>0</v>
      </c>
      <c r="G458" s="41" t="s">
        <v>426</v>
      </c>
    </row>
    <row r="459" spans="1:7" x14ac:dyDescent="0.35">
      <c r="A459" s="41" t="s">
        <v>903</v>
      </c>
      <c r="B459" s="41" t="s">
        <v>265</v>
      </c>
      <c r="C459" s="41" t="s">
        <v>901</v>
      </c>
      <c r="D459" s="41">
        <v>141</v>
      </c>
      <c r="E459" s="41">
        <v>0</v>
      </c>
      <c r="F459" s="41">
        <v>0</v>
      </c>
      <c r="G459" s="41" t="s">
        <v>426</v>
      </c>
    </row>
    <row r="460" spans="1:7" x14ac:dyDescent="0.35">
      <c r="A460" s="41" t="s">
        <v>904</v>
      </c>
      <c r="B460" s="41" t="s">
        <v>265</v>
      </c>
      <c r="C460" s="41" t="s">
        <v>901</v>
      </c>
      <c r="D460" s="41">
        <v>111</v>
      </c>
      <c r="E460" s="41">
        <v>31</v>
      </c>
      <c r="F460" s="41">
        <v>27.93</v>
      </c>
      <c r="G460" s="41" t="s">
        <v>426</v>
      </c>
    </row>
    <row r="461" spans="1:7" x14ac:dyDescent="0.35">
      <c r="A461" s="41" t="s">
        <v>905</v>
      </c>
      <c r="B461" s="41" t="s">
        <v>265</v>
      </c>
      <c r="C461" s="41" t="s">
        <v>901</v>
      </c>
      <c r="D461" s="41">
        <v>177</v>
      </c>
      <c r="E461" s="41">
        <v>45</v>
      </c>
      <c r="F461" s="41">
        <v>25.42</v>
      </c>
      <c r="G461" s="41" t="s">
        <v>426</v>
      </c>
    </row>
    <row r="462" spans="1:7" x14ac:dyDescent="0.35">
      <c r="A462" s="41" t="s">
        <v>906</v>
      </c>
      <c r="B462" s="41" t="s">
        <v>281</v>
      </c>
      <c r="C462" s="41" t="s">
        <v>901</v>
      </c>
      <c r="D462" s="41">
        <v>128</v>
      </c>
      <c r="E462" s="41">
        <v>43</v>
      </c>
      <c r="F462" s="41">
        <v>33.590000000000003</v>
      </c>
      <c r="G462" s="41" t="s">
        <v>426</v>
      </c>
    </row>
    <row r="463" spans="1:7" x14ac:dyDescent="0.35">
      <c r="A463" s="41" t="s">
        <v>907</v>
      </c>
      <c r="B463" s="41" t="s">
        <v>281</v>
      </c>
      <c r="C463" s="41" t="s">
        <v>901</v>
      </c>
      <c r="D463" s="41">
        <v>149</v>
      </c>
      <c r="E463" s="41">
        <v>34</v>
      </c>
      <c r="F463" s="41">
        <v>22.82</v>
      </c>
      <c r="G463" s="41" t="s">
        <v>426</v>
      </c>
    </row>
    <row r="464" spans="1:7" x14ac:dyDescent="0.35">
      <c r="A464" s="41" t="s">
        <v>908</v>
      </c>
      <c r="B464" s="41" t="s">
        <v>281</v>
      </c>
      <c r="C464" s="41" t="s">
        <v>901</v>
      </c>
      <c r="D464" s="41">
        <v>130</v>
      </c>
      <c r="E464" s="41">
        <v>0</v>
      </c>
      <c r="F464" s="41">
        <v>0</v>
      </c>
      <c r="G464" s="41" t="s">
        <v>426</v>
      </c>
    </row>
    <row r="465" spans="1:7" x14ac:dyDescent="0.35">
      <c r="A465" s="41" t="s">
        <v>909</v>
      </c>
      <c r="B465" s="41" t="s">
        <v>281</v>
      </c>
      <c r="C465" s="41" t="s">
        <v>901</v>
      </c>
      <c r="D465" s="41">
        <v>109</v>
      </c>
      <c r="E465" s="41">
        <v>64</v>
      </c>
      <c r="F465" s="41">
        <v>58.72</v>
      </c>
      <c r="G465" s="41" t="s">
        <v>426</v>
      </c>
    </row>
    <row r="466" spans="1:7" x14ac:dyDescent="0.35">
      <c r="A466" s="41" t="s">
        <v>910</v>
      </c>
      <c r="B466" s="41" t="s">
        <v>281</v>
      </c>
      <c r="C466" s="41" t="s">
        <v>901</v>
      </c>
      <c r="D466" s="41">
        <v>123</v>
      </c>
      <c r="E466" s="41">
        <v>0</v>
      </c>
      <c r="F466" s="41">
        <v>0</v>
      </c>
      <c r="G466" s="41" t="s">
        <v>426</v>
      </c>
    </row>
    <row r="467" spans="1:7" x14ac:dyDescent="0.35">
      <c r="A467" s="41" t="s">
        <v>911</v>
      </c>
      <c r="B467" s="41" t="s">
        <v>261</v>
      </c>
      <c r="C467" s="41" t="s">
        <v>901</v>
      </c>
      <c r="D467" s="41">
        <v>144</v>
      </c>
      <c r="E467" s="41">
        <v>0</v>
      </c>
      <c r="F467" s="41">
        <v>0</v>
      </c>
      <c r="G467" s="41" t="s">
        <v>426</v>
      </c>
    </row>
    <row r="468" spans="1:7" x14ac:dyDescent="0.35">
      <c r="A468" s="41" t="s">
        <v>912</v>
      </c>
      <c r="B468" s="41" t="s">
        <v>261</v>
      </c>
      <c r="C468" s="41" t="s">
        <v>901</v>
      </c>
      <c r="D468" s="41">
        <v>123</v>
      </c>
      <c r="E468" s="41">
        <v>0</v>
      </c>
      <c r="F468" s="41">
        <v>0</v>
      </c>
      <c r="G468" s="41" t="s">
        <v>426</v>
      </c>
    </row>
    <row r="469" spans="1:7" x14ac:dyDescent="0.35">
      <c r="A469" s="41" t="s">
        <v>913</v>
      </c>
      <c r="B469" s="41" t="s">
        <v>261</v>
      </c>
      <c r="C469" s="41" t="s">
        <v>901</v>
      </c>
      <c r="D469" s="41">
        <v>153</v>
      </c>
      <c r="E469" s="41">
        <v>44</v>
      </c>
      <c r="F469" s="41">
        <v>28.76</v>
      </c>
      <c r="G469" s="41" t="s">
        <v>426</v>
      </c>
    </row>
    <row r="470" spans="1:7" x14ac:dyDescent="0.35">
      <c r="A470" s="41" t="s">
        <v>914</v>
      </c>
      <c r="B470" s="41" t="s">
        <v>261</v>
      </c>
      <c r="C470" s="41" t="s">
        <v>901</v>
      </c>
      <c r="D470" s="41">
        <v>131</v>
      </c>
      <c r="E470" s="41">
        <v>0</v>
      </c>
      <c r="F470" s="41">
        <v>0</v>
      </c>
      <c r="G470" s="41" t="s">
        <v>426</v>
      </c>
    </row>
    <row r="471" spans="1:7" x14ac:dyDescent="0.35">
      <c r="A471" s="41" t="s">
        <v>915</v>
      </c>
      <c r="B471" s="41" t="s">
        <v>261</v>
      </c>
      <c r="C471" s="41" t="s">
        <v>901</v>
      </c>
      <c r="D471" s="41">
        <v>119</v>
      </c>
      <c r="E471" s="41">
        <v>68</v>
      </c>
      <c r="F471" s="41">
        <v>57.14</v>
      </c>
      <c r="G471" s="41" t="s">
        <v>426</v>
      </c>
    </row>
    <row r="472" spans="1:7" x14ac:dyDescent="0.35">
      <c r="A472" s="41" t="s">
        <v>916</v>
      </c>
      <c r="B472" s="41" t="s">
        <v>149</v>
      </c>
      <c r="C472" s="41" t="s">
        <v>901</v>
      </c>
      <c r="D472" s="41">
        <v>130</v>
      </c>
      <c r="E472" s="41">
        <v>0</v>
      </c>
      <c r="F472" s="41">
        <v>0</v>
      </c>
      <c r="G472" s="41" t="s">
        <v>426</v>
      </c>
    </row>
    <row r="473" spans="1:7" x14ac:dyDescent="0.35">
      <c r="A473" s="41" t="s">
        <v>917</v>
      </c>
      <c r="B473" s="41" t="s">
        <v>149</v>
      </c>
      <c r="C473" s="41" t="s">
        <v>901</v>
      </c>
      <c r="D473" s="41">
        <v>129</v>
      </c>
      <c r="E473" s="41">
        <v>0</v>
      </c>
      <c r="F473" s="41">
        <v>0</v>
      </c>
      <c r="G473" s="41" t="s">
        <v>426</v>
      </c>
    </row>
    <row r="474" spans="1:7" x14ac:dyDescent="0.35">
      <c r="A474" s="41" t="s">
        <v>918</v>
      </c>
      <c r="B474" s="41" t="s">
        <v>149</v>
      </c>
      <c r="C474" s="41" t="s">
        <v>901</v>
      </c>
      <c r="D474" s="41">
        <v>180</v>
      </c>
      <c r="E474" s="41">
        <v>13</v>
      </c>
      <c r="F474" s="41">
        <v>7.22</v>
      </c>
      <c r="G474" s="41" t="s">
        <v>426</v>
      </c>
    </row>
    <row r="475" spans="1:7" x14ac:dyDescent="0.35">
      <c r="A475" s="41" t="s">
        <v>919</v>
      </c>
      <c r="B475" s="41" t="s">
        <v>149</v>
      </c>
      <c r="C475" s="41" t="s">
        <v>901</v>
      </c>
      <c r="D475" s="41">
        <v>128</v>
      </c>
      <c r="E475" s="41">
        <v>0</v>
      </c>
      <c r="F475" s="41">
        <v>0</v>
      </c>
      <c r="G475" s="41" t="s">
        <v>426</v>
      </c>
    </row>
    <row r="476" spans="1:7" x14ac:dyDescent="0.35">
      <c r="A476" s="41" t="s">
        <v>920</v>
      </c>
      <c r="B476" s="41" t="s">
        <v>149</v>
      </c>
      <c r="C476" s="41" t="s">
        <v>901</v>
      </c>
      <c r="D476" s="41">
        <v>121</v>
      </c>
      <c r="E476" s="41">
        <v>0</v>
      </c>
      <c r="F476" s="41">
        <v>0</v>
      </c>
      <c r="G476" s="41" t="s">
        <v>426</v>
      </c>
    </row>
    <row r="477" spans="1:7" x14ac:dyDescent="0.35">
      <c r="A477" s="41" t="s">
        <v>921</v>
      </c>
      <c r="B477" s="41" t="s">
        <v>91</v>
      </c>
      <c r="C477" s="41" t="s">
        <v>901</v>
      </c>
      <c r="D477" s="41">
        <v>146</v>
      </c>
      <c r="E477" s="41">
        <v>0</v>
      </c>
      <c r="F477" s="41">
        <v>0</v>
      </c>
      <c r="G477" s="41" t="s">
        <v>426</v>
      </c>
    </row>
    <row r="478" spans="1:7" x14ac:dyDescent="0.35">
      <c r="A478" s="41" t="s">
        <v>922</v>
      </c>
      <c r="B478" s="41" t="s">
        <v>91</v>
      </c>
      <c r="C478" s="41" t="s">
        <v>901</v>
      </c>
      <c r="D478" s="41">
        <v>131</v>
      </c>
      <c r="E478" s="41">
        <v>0</v>
      </c>
      <c r="F478" s="41">
        <v>0</v>
      </c>
      <c r="G478" s="41" t="s">
        <v>426</v>
      </c>
    </row>
    <row r="479" spans="1:7" x14ac:dyDescent="0.35">
      <c r="A479" s="41" t="s">
        <v>923</v>
      </c>
      <c r="B479" s="41" t="s">
        <v>91</v>
      </c>
      <c r="C479" s="41" t="s">
        <v>901</v>
      </c>
      <c r="D479" s="41">
        <v>131</v>
      </c>
      <c r="E479" s="41">
        <v>0</v>
      </c>
      <c r="F479" s="41">
        <v>0</v>
      </c>
      <c r="G479" s="41" t="s">
        <v>426</v>
      </c>
    </row>
    <row r="480" spans="1:7" x14ac:dyDescent="0.35">
      <c r="A480" s="41" t="s">
        <v>924</v>
      </c>
      <c r="B480" s="41" t="s">
        <v>91</v>
      </c>
      <c r="C480" s="41" t="s">
        <v>901</v>
      </c>
      <c r="D480" s="41">
        <v>130</v>
      </c>
      <c r="E480" s="41">
        <v>0</v>
      </c>
      <c r="F480" s="41">
        <v>0</v>
      </c>
      <c r="G480" s="41" t="s">
        <v>426</v>
      </c>
    </row>
    <row r="481" spans="1:7" x14ac:dyDescent="0.35">
      <c r="A481" s="41" t="s">
        <v>925</v>
      </c>
      <c r="B481" s="41" t="s">
        <v>91</v>
      </c>
      <c r="C481" s="41" t="s">
        <v>901</v>
      </c>
      <c r="D481" s="41">
        <v>126</v>
      </c>
      <c r="E481" s="41">
        <v>0</v>
      </c>
      <c r="F481" s="41">
        <v>0</v>
      </c>
      <c r="G481" s="41" t="s">
        <v>426</v>
      </c>
    </row>
    <row r="482" spans="1:7" x14ac:dyDescent="0.35">
      <c r="A482" s="41" t="s">
        <v>926</v>
      </c>
      <c r="B482" s="41" t="s">
        <v>289</v>
      </c>
      <c r="C482" s="41" t="s">
        <v>927</v>
      </c>
      <c r="D482" s="41">
        <v>128</v>
      </c>
      <c r="E482" s="41">
        <v>31</v>
      </c>
      <c r="F482" s="41">
        <v>24.22</v>
      </c>
      <c r="G482" s="41" t="s">
        <v>426</v>
      </c>
    </row>
    <row r="483" spans="1:7" x14ac:dyDescent="0.35">
      <c r="A483" s="41" t="s">
        <v>928</v>
      </c>
      <c r="B483" s="41" t="s">
        <v>289</v>
      </c>
      <c r="C483" s="41" t="s">
        <v>927</v>
      </c>
      <c r="D483" s="41">
        <v>149</v>
      </c>
      <c r="E483" s="41">
        <v>71</v>
      </c>
      <c r="F483" s="41">
        <v>47.65</v>
      </c>
      <c r="G483" s="41" t="s">
        <v>426</v>
      </c>
    </row>
    <row r="484" spans="1:7" x14ac:dyDescent="0.35">
      <c r="A484" s="41" t="s">
        <v>929</v>
      </c>
      <c r="B484" s="41" t="s">
        <v>289</v>
      </c>
      <c r="C484" s="41" t="s">
        <v>927</v>
      </c>
      <c r="D484" s="41">
        <v>145</v>
      </c>
      <c r="E484" s="41">
        <v>19</v>
      </c>
      <c r="F484" s="41">
        <v>13.1</v>
      </c>
      <c r="G484" s="41" t="s">
        <v>426</v>
      </c>
    </row>
    <row r="485" spans="1:7" x14ac:dyDescent="0.35">
      <c r="A485" s="41" t="s">
        <v>930</v>
      </c>
      <c r="B485" s="41" t="s">
        <v>289</v>
      </c>
      <c r="C485" s="41" t="s">
        <v>927</v>
      </c>
      <c r="D485" s="41">
        <v>146</v>
      </c>
      <c r="E485" s="41">
        <v>3</v>
      </c>
      <c r="F485" s="41">
        <v>2.0499999999999998</v>
      </c>
      <c r="G485" s="41" t="s">
        <v>426</v>
      </c>
    </row>
    <row r="486" spans="1:7" x14ac:dyDescent="0.35">
      <c r="A486" s="41" t="s">
        <v>931</v>
      </c>
      <c r="B486" s="41" t="s">
        <v>289</v>
      </c>
      <c r="C486" s="41" t="s">
        <v>927</v>
      </c>
      <c r="D486" s="41">
        <v>154</v>
      </c>
      <c r="E486" s="41">
        <v>49</v>
      </c>
      <c r="F486" s="41">
        <v>31.82</v>
      </c>
      <c r="G486" s="41" t="s">
        <v>426</v>
      </c>
    </row>
    <row r="487" spans="1:7" x14ac:dyDescent="0.35">
      <c r="A487" s="41" t="s">
        <v>932</v>
      </c>
      <c r="B487" s="41" t="s">
        <v>321</v>
      </c>
      <c r="C487" s="41" t="s">
        <v>927</v>
      </c>
      <c r="D487" s="41">
        <v>163</v>
      </c>
      <c r="E487" s="41">
        <v>0</v>
      </c>
      <c r="F487" s="41">
        <v>0</v>
      </c>
      <c r="G487" s="41" t="s">
        <v>426</v>
      </c>
    </row>
    <row r="488" spans="1:7" x14ac:dyDescent="0.35">
      <c r="A488" s="41" t="s">
        <v>933</v>
      </c>
      <c r="B488" s="41" t="s">
        <v>321</v>
      </c>
      <c r="C488" s="41" t="s">
        <v>927</v>
      </c>
      <c r="D488" s="41">
        <v>148</v>
      </c>
      <c r="E488" s="41">
        <v>115</v>
      </c>
      <c r="F488" s="41">
        <v>77.7</v>
      </c>
      <c r="G488" s="41" t="s">
        <v>426</v>
      </c>
    </row>
    <row r="489" spans="1:7" x14ac:dyDescent="0.35">
      <c r="A489" s="41" t="s">
        <v>934</v>
      </c>
      <c r="B489" s="41" t="s">
        <v>321</v>
      </c>
      <c r="C489" s="41" t="s">
        <v>927</v>
      </c>
      <c r="D489" s="41">
        <v>159</v>
      </c>
      <c r="E489" s="41">
        <v>7</v>
      </c>
      <c r="F489" s="41">
        <v>4.4000000000000004</v>
      </c>
      <c r="G489" s="41" t="s">
        <v>426</v>
      </c>
    </row>
    <row r="490" spans="1:7" x14ac:dyDescent="0.35">
      <c r="A490" s="41" t="s">
        <v>935</v>
      </c>
      <c r="B490" s="41" t="s">
        <v>321</v>
      </c>
      <c r="C490" s="41" t="s">
        <v>927</v>
      </c>
      <c r="D490" s="41">
        <v>172</v>
      </c>
      <c r="E490" s="41">
        <v>36</v>
      </c>
      <c r="F490" s="41">
        <v>20.93</v>
      </c>
      <c r="G490" s="41" t="s">
        <v>426</v>
      </c>
    </row>
    <row r="491" spans="1:7" x14ac:dyDescent="0.35">
      <c r="A491" s="41" t="s">
        <v>936</v>
      </c>
      <c r="B491" s="41" t="s">
        <v>321</v>
      </c>
      <c r="C491" s="41" t="s">
        <v>927</v>
      </c>
      <c r="D491" s="41">
        <v>197</v>
      </c>
      <c r="E491" s="41">
        <v>120</v>
      </c>
      <c r="F491" s="41">
        <v>60.91</v>
      </c>
      <c r="G491" s="41" t="s">
        <v>426</v>
      </c>
    </row>
    <row r="492" spans="1:7" x14ac:dyDescent="0.35">
      <c r="A492" s="41" t="s">
        <v>937</v>
      </c>
      <c r="B492" s="41" t="s">
        <v>363</v>
      </c>
      <c r="C492" s="41" t="s">
        <v>927</v>
      </c>
      <c r="D492" s="41">
        <v>145</v>
      </c>
      <c r="E492" s="41">
        <v>0</v>
      </c>
      <c r="F492" s="41">
        <v>0</v>
      </c>
      <c r="G492" s="41" t="s">
        <v>426</v>
      </c>
    </row>
    <row r="493" spans="1:7" x14ac:dyDescent="0.35">
      <c r="A493" s="41" t="s">
        <v>938</v>
      </c>
      <c r="B493" s="41" t="s">
        <v>363</v>
      </c>
      <c r="C493" s="41" t="s">
        <v>927</v>
      </c>
      <c r="D493" s="41">
        <v>140</v>
      </c>
      <c r="E493" s="41">
        <v>60</v>
      </c>
      <c r="F493" s="41">
        <v>42.86</v>
      </c>
      <c r="G493" s="41" t="s">
        <v>426</v>
      </c>
    </row>
    <row r="494" spans="1:7" x14ac:dyDescent="0.35">
      <c r="A494" s="41" t="s">
        <v>939</v>
      </c>
      <c r="B494" s="41" t="s">
        <v>363</v>
      </c>
      <c r="C494" s="41" t="s">
        <v>927</v>
      </c>
      <c r="D494" s="41">
        <v>154</v>
      </c>
      <c r="E494" s="41">
        <v>129</v>
      </c>
      <c r="F494" s="41">
        <v>83.77</v>
      </c>
      <c r="G494" s="41" t="s">
        <v>426</v>
      </c>
    </row>
    <row r="495" spans="1:7" x14ac:dyDescent="0.35">
      <c r="A495" s="41" t="s">
        <v>940</v>
      </c>
      <c r="B495" s="41" t="s">
        <v>363</v>
      </c>
      <c r="C495" s="41" t="s">
        <v>927</v>
      </c>
      <c r="D495" s="41">
        <v>143</v>
      </c>
      <c r="E495" s="41">
        <v>83</v>
      </c>
      <c r="F495" s="41">
        <v>58.04</v>
      </c>
      <c r="G495" s="41" t="s">
        <v>426</v>
      </c>
    </row>
    <row r="496" spans="1:7" x14ac:dyDescent="0.35">
      <c r="A496" s="41" t="s">
        <v>941</v>
      </c>
      <c r="B496" s="41" t="s">
        <v>363</v>
      </c>
      <c r="C496" s="41" t="s">
        <v>927</v>
      </c>
      <c r="D496" s="41">
        <v>159</v>
      </c>
      <c r="E496" s="41">
        <v>73</v>
      </c>
      <c r="F496" s="41">
        <v>45.91</v>
      </c>
      <c r="G496" s="41" t="s">
        <v>426</v>
      </c>
    </row>
    <row r="497" spans="1:7" x14ac:dyDescent="0.35">
      <c r="A497" s="41" t="s">
        <v>942</v>
      </c>
      <c r="B497" s="41" t="s">
        <v>317</v>
      </c>
      <c r="C497" s="41" t="s">
        <v>927</v>
      </c>
      <c r="D497" s="41">
        <v>164</v>
      </c>
      <c r="E497" s="41">
        <v>0</v>
      </c>
      <c r="F497" s="41">
        <v>0</v>
      </c>
      <c r="G497" s="41" t="s">
        <v>426</v>
      </c>
    </row>
    <row r="498" spans="1:7" x14ac:dyDescent="0.35">
      <c r="A498" s="41" t="s">
        <v>943</v>
      </c>
      <c r="B498" s="41" t="s">
        <v>317</v>
      </c>
      <c r="C498" s="41" t="s">
        <v>927</v>
      </c>
      <c r="D498" s="41">
        <v>187</v>
      </c>
      <c r="E498" s="41">
        <v>30</v>
      </c>
      <c r="F498" s="41">
        <v>16.04</v>
      </c>
      <c r="G498" s="41" t="s">
        <v>426</v>
      </c>
    </row>
    <row r="499" spans="1:7" x14ac:dyDescent="0.35">
      <c r="A499" s="41" t="s">
        <v>944</v>
      </c>
      <c r="B499" s="41" t="s">
        <v>317</v>
      </c>
      <c r="C499" s="41" t="s">
        <v>927</v>
      </c>
      <c r="D499" s="41">
        <v>126</v>
      </c>
      <c r="E499" s="41">
        <v>0</v>
      </c>
      <c r="F499" s="41">
        <v>0</v>
      </c>
      <c r="G499" s="41" t="s">
        <v>426</v>
      </c>
    </row>
    <row r="500" spans="1:7" x14ac:dyDescent="0.35">
      <c r="A500" s="41" t="s">
        <v>945</v>
      </c>
      <c r="B500" s="41" t="s">
        <v>317</v>
      </c>
      <c r="C500" s="41" t="s">
        <v>927</v>
      </c>
      <c r="D500" s="41">
        <v>145</v>
      </c>
      <c r="E500" s="41">
        <v>122</v>
      </c>
      <c r="F500" s="41">
        <v>84.14</v>
      </c>
      <c r="G500" s="41" t="s">
        <v>426</v>
      </c>
    </row>
    <row r="501" spans="1:7" x14ac:dyDescent="0.35">
      <c r="A501" s="41" t="s">
        <v>946</v>
      </c>
      <c r="B501" s="41" t="s">
        <v>317</v>
      </c>
      <c r="C501" s="41" t="s">
        <v>927</v>
      </c>
      <c r="D501" s="41">
        <v>159</v>
      </c>
      <c r="E501" s="41">
        <v>113</v>
      </c>
      <c r="F501" s="41">
        <v>71.069999999999993</v>
      </c>
      <c r="G501" s="41" t="s">
        <v>426</v>
      </c>
    </row>
    <row r="502" spans="1:7" x14ac:dyDescent="0.35">
      <c r="A502" s="41" t="s">
        <v>947</v>
      </c>
      <c r="B502" s="41" t="s">
        <v>317</v>
      </c>
      <c r="C502" s="41" t="s">
        <v>927</v>
      </c>
      <c r="D502" s="41">
        <v>147</v>
      </c>
      <c r="E502" s="41">
        <v>37</v>
      </c>
      <c r="F502" s="41">
        <v>25.17</v>
      </c>
      <c r="G502" s="41" t="s">
        <v>426</v>
      </c>
    </row>
    <row r="503" spans="1:7" x14ac:dyDescent="0.35">
      <c r="A503" s="41" t="s">
        <v>948</v>
      </c>
      <c r="B503" s="41" t="s">
        <v>385</v>
      </c>
      <c r="C503" s="41" t="s">
        <v>927</v>
      </c>
      <c r="D503" s="41">
        <v>149</v>
      </c>
      <c r="E503" s="41">
        <v>35</v>
      </c>
      <c r="F503" s="41">
        <v>23.49</v>
      </c>
      <c r="G503" s="41" t="s">
        <v>426</v>
      </c>
    </row>
    <row r="504" spans="1:7" x14ac:dyDescent="0.35">
      <c r="A504" s="41" t="s">
        <v>949</v>
      </c>
      <c r="B504" s="41" t="s">
        <v>385</v>
      </c>
      <c r="C504" s="41" t="s">
        <v>927</v>
      </c>
      <c r="D504" s="41">
        <v>133</v>
      </c>
      <c r="E504" s="41">
        <v>127</v>
      </c>
      <c r="F504" s="41">
        <v>95.49</v>
      </c>
      <c r="G504" s="41" t="s">
        <v>426</v>
      </c>
    </row>
    <row r="505" spans="1:7" x14ac:dyDescent="0.35">
      <c r="A505" s="41" t="s">
        <v>950</v>
      </c>
      <c r="B505" s="41" t="s">
        <v>385</v>
      </c>
      <c r="C505" s="41" t="s">
        <v>927</v>
      </c>
      <c r="D505" s="41">
        <v>144</v>
      </c>
      <c r="E505" s="41">
        <v>96</v>
      </c>
      <c r="F505" s="41">
        <v>66.67</v>
      </c>
      <c r="G505" s="41" t="s">
        <v>426</v>
      </c>
    </row>
    <row r="506" spans="1:7" x14ac:dyDescent="0.35">
      <c r="A506" s="41" t="s">
        <v>951</v>
      </c>
      <c r="B506" s="41" t="s">
        <v>385</v>
      </c>
      <c r="C506" s="41" t="s">
        <v>927</v>
      </c>
      <c r="D506" s="41">
        <v>223</v>
      </c>
      <c r="E506" s="41">
        <v>163</v>
      </c>
      <c r="F506" s="41">
        <v>73.09</v>
      </c>
      <c r="G506" s="41" t="s">
        <v>426</v>
      </c>
    </row>
    <row r="507" spans="1:7" x14ac:dyDescent="0.35">
      <c r="A507" s="41" t="s">
        <v>952</v>
      </c>
      <c r="B507" s="41" t="s">
        <v>385</v>
      </c>
      <c r="C507" s="41" t="s">
        <v>927</v>
      </c>
      <c r="D507" s="41">
        <v>179</v>
      </c>
      <c r="E507" s="41">
        <v>31</v>
      </c>
      <c r="F507" s="41">
        <v>17.32</v>
      </c>
      <c r="G507" s="41" t="s">
        <v>426</v>
      </c>
    </row>
    <row r="508" spans="1:7" x14ac:dyDescent="0.35">
      <c r="A508" s="41" t="s">
        <v>953</v>
      </c>
      <c r="B508" s="41" t="s">
        <v>385</v>
      </c>
      <c r="C508" s="41" t="s">
        <v>927</v>
      </c>
      <c r="D508" s="41">
        <v>132</v>
      </c>
      <c r="E508" s="41">
        <v>132</v>
      </c>
      <c r="F508" s="41">
        <v>100</v>
      </c>
      <c r="G508" s="41" t="s">
        <v>426</v>
      </c>
    </row>
    <row r="509" spans="1:7" x14ac:dyDescent="0.35">
      <c r="A509" s="41" t="s">
        <v>954</v>
      </c>
      <c r="B509" s="41" t="s">
        <v>165</v>
      </c>
      <c r="C509" s="41" t="s">
        <v>955</v>
      </c>
      <c r="D509" s="41">
        <v>131</v>
      </c>
      <c r="E509" s="41">
        <v>0</v>
      </c>
      <c r="F509" s="41">
        <v>0</v>
      </c>
      <c r="G509" s="41" t="s">
        <v>426</v>
      </c>
    </row>
    <row r="510" spans="1:7" x14ac:dyDescent="0.35">
      <c r="A510" s="41" t="s">
        <v>956</v>
      </c>
      <c r="B510" s="41" t="s">
        <v>165</v>
      </c>
      <c r="C510" s="41" t="s">
        <v>955</v>
      </c>
      <c r="D510" s="41">
        <v>128</v>
      </c>
      <c r="E510" s="41">
        <v>0</v>
      </c>
      <c r="F510" s="41">
        <v>0</v>
      </c>
      <c r="G510" s="41" t="s">
        <v>426</v>
      </c>
    </row>
    <row r="511" spans="1:7" x14ac:dyDescent="0.35">
      <c r="A511" s="41" t="s">
        <v>957</v>
      </c>
      <c r="B511" s="41" t="s">
        <v>165</v>
      </c>
      <c r="C511" s="41" t="s">
        <v>955</v>
      </c>
      <c r="D511" s="41">
        <v>120</v>
      </c>
      <c r="E511" s="41">
        <v>0</v>
      </c>
      <c r="F511" s="41">
        <v>0</v>
      </c>
      <c r="G511" s="41" t="s">
        <v>426</v>
      </c>
    </row>
    <row r="512" spans="1:7" x14ac:dyDescent="0.35">
      <c r="A512" s="41" t="s">
        <v>958</v>
      </c>
      <c r="B512" s="41" t="s">
        <v>165</v>
      </c>
      <c r="C512" s="41" t="s">
        <v>955</v>
      </c>
      <c r="D512" s="41">
        <v>120</v>
      </c>
      <c r="E512" s="41">
        <v>17</v>
      </c>
      <c r="F512" s="41">
        <v>14.17</v>
      </c>
      <c r="G512" s="41" t="s">
        <v>426</v>
      </c>
    </row>
    <row r="513" spans="1:7" x14ac:dyDescent="0.35">
      <c r="A513" s="41" t="s">
        <v>959</v>
      </c>
      <c r="B513" s="41" t="s">
        <v>165</v>
      </c>
      <c r="C513" s="41" t="s">
        <v>955</v>
      </c>
      <c r="D513" s="41">
        <v>141</v>
      </c>
      <c r="E513" s="41">
        <v>0</v>
      </c>
      <c r="F513" s="41">
        <v>0</v>
      </c>
      <c r="G513" s="41" t="s">
        <v>426</v>
      </c>
    </row>
    <row r="514" spans="1:7" x14ac:dyDescent="0.35">
      <c r="A514" s="41" t="s">
        <v>960</v>
      </c>
      <c r="B514" s="41" t="s">
        <v>323</v>
      </c>
      <c r="C514" s="41" t="s">
        <v>955</v>
      </c>
      <c r="D514" s="41">
        <v>159</v>
      </c>
      <c r="E514" s="41">
        <v>0</v>
      </c>
      <c r="F514" s="41">
        <v>0</v>
      </c>
      <c r="G514" s="41" t="s">
        <v>426</v>
      </c>
    </row>
    <row r="515" spans="1:7" x14ac:dyDescent="0.35">
      <c r="A515" s="41" t="s">
        <v>961</v>
      </c>
      <c r="B515" s="41" t="s">
        <v>323</v>
      </c>
      <c r="C515" s="41" t="s">
        <v>955</v>
      </c>
      <c r="D515" s="41">
        <v>134</v>
      </c>
      <c r="E515" s="41">
        <v>0</v>
      </c>
      <c r="F515" s="41">
        <v>0</v>
      </c>
      <c r="G515" s="41" t="s">
        <v>426</v>
      </c>
    </row>
    <row r="516" spans="1:7" x14ac:dyDescent="0.35">
      <c r="A516" s="41" t="s">
        <v>962</v>
      </c>
      <c r="B516" s="41" t="s">
        <v>323</v>
      </c>
      <c r="C516" s="41" t="s">
        <v>955</v>
      </c>
      <c r="D516" s="41">
        <v>108</v>
      </c>
      <c r="E516" s="41">
        <v>40</v>
      </c>
      <c r="F516" s="41">
        <v>37.04</v>
      </c>
      <c r="G516" s="41" t="s">
        <v>426</v>
      </c>
    </row>
    <row r="517" spans="1:7" x14ac:dyDescent="0.35">
      <c r="A517" s="41" t="s">
        <v>963</v>
      </c>
      <c r="B517" s="41" t="s">
        <v>323</v>
      </c>
      <c r="C517" s="41" t="s">
        <v>955</v>
      </c>
      <c r="D517" s="41">
        <v>133</v>
      </c>
      <c r="E517" s="41">
        <v>0</v>
      </c>
      <c r="F517" s="41">
        <v>0</v>
      </c>
      <c r="G517" s="41" t="s">
        <v>426</v>
      </c>
    </row>
    <row r="518" spans="1:7" x14ac:dyDescent="0.35">
      <c r="A518" s="41" t="s">
        <v>964</v>
      </c>
      <c r="B518" s="41" t="s">
        <v>323</v>
      </c>
      <c r="C518" s="41" t="s">
        <v>955</v>
      </c>
      <c r="D518" s="41">
        <v>140</v>
      </c>
      <c r="E518" s="41">
        <v>126</v>
      </c>
      <c r="F518" s="41">
        <v>90</v>
      </c>
      <c r="G518" s="41" t="s">
        <v>426</v>
      </c>
    </row>
    <row r="519" spans="1:7" x14ac:dyDescent="0.35">
      <c r="A519" s="41" t="s">
        <v>965</v>
      </c>
      <c r="B519" s="41" t="s">
        <v>323</v>
      </c>
      <c r="C519" s="41" t="s">
        <v>955</v>
      </c>
      <c r="D519" s="41">
        <v>136</v>
      </c>
      <c r="E519" s="41">
        <v>104</v>
      </c>
      <c r="F519" s="41">
        <v>76.47</v>
      </c>
      <c r="G519" s="41" t="s">
        <v>426</v>
      </c>
    </row>
    <row r="520" spans="1:7" x14ac:dyDescent="0.35">
      <c r="A520" s="41" t="s">
        <v>966</v>
      </c>
      <c r="B520" s="41" t="s">
        <v>325</v>
      </c>
      <c r="C520" s="41" t="s">
        <v>955</v>
      </c>
      <c r="D520" s="41">
        <v>160</v>
      </c>
      <c r="E520" s="41">
        <v>86</v>
      </c>
      <c r="F520" s="41">
        <v>53.75</v>
      </c>
      <c r="G520" s="41" t="s">
        <v>426</v>
      </c>
    </row>
    <row r="521" spans="1:7" x14ac:dyDescent="0.35">
      <c r="A521" s="41" t="s">
        <v>967</v>
      </c>
      <c r="B521" s="41" t="s">
        <v>325</v>
      </c>
      <c r="C521" s="41" t="s">
        <v>955</v>
      </c>
      <c r="D521" s="41">
        <v>135</v>
      </c>
      <c r="E521" s="41">
        <v>69</v>
      </c>
      <c r="F521" s="41">
        <v>51.11</v>
      </c>
      <c r="G521" s="41" t="s">
        <v>426</v>
      </c>
    </row>
    <row r="522" spans="1:7" x14ac:dyDescent="0.35">
      <c r="A522" s="41" t="s">
        <v>968</v>
      </c>
      <c r="B522" s="41" t="s">
        <v>325</v>
      </c>
      <c r="C522" s="41" t="s">
        <v>955</v>
      </c>
      <c r="D522" s="41">
        <v>143</v>
      </c>
      <c r="E522" s="41">
        <v>0</v>
      </c>
      <c r="F522" s="41">
        <v>0</v>
      </c>
      <c r="G522" s="41" t="s">
        <v>426</v>
      </c>
    </row>
    <row r="523" spans="1:7" x14ac:dyDescent="0.35">
      <c r="A523" s="41" t="s">
        <v>969</v>
      </c>
      <c r="B523" s="41" t="s">
        <v>325</v>
      </c>
      <c r="C523" s="41" t="s">
        <v>955</v>
      </c>
      <c r="D523" s="41">
        <v>117</v>
      </c>
      <c r="E523" s="41">
        <v>34</v>
      </c>
      <c r="F523" s="41">
        <v>29.06</v>
      </c>
      <c r="G523" s="41" t="s">
        <v>426</v>
      </c>
    </row>
    <row r="524" spans="1:7" x14ac:dyDescent="0.35">
      <c r="A524" s="41" t="s">
        <v>970</v>
      </c>
      <c r="B524" s="41" t="s">
        <v>325</v>
      </c>
      <c r="C524" s="41" t="s">
        <v>955</v>
      </c>
      <c r="D524" s="41">
        <v>203</v>
      </c>
      <c r="E524" s="41">
        <v>70</v>
      </c>
      <c r="F524" s="41">
        <v>34.479999999999997</v>
      </c>
      <c r="G524" s="41" t="s">
        <v>426</v>
      </c>
    </row>
    <row r="525" spans="1:7" x14ac:dyDescent="0.35">
      <c r="A525" s="41" t="s">
        <v>971</v>
      </c>
      <c r="B525" s="41" t="s">
        <v>158</v>
      </c>
      <c r="C525" s="41" t="s">
        <v>955</v>
      </c>
      <c r="D525" s="41">
        <v>140</v>
      </c>
      <c r="E525" s="41">
        <v>0</v>
      </c>
      <c r="F525" s="41">
        <v>0</v>
      </c>
      <c r="G525" s="41" t="s">
        <v>426</v>
      </c>
    </row>
    <row r="526" spans="1:7" x14ac:dyDescent="0.35">
      <c r="A526" s="41" t="s">
        <v>972</v>
      </c>
      <c r="B526" s="41" t="s">
        <v>158</v>
      </c>
      <c r="C526" s="41" t="s">
        <v>955</v>
      </c>
      <c r="D526" s="41">
        <v>146</v>
      </c>
      <c r="E526" s="41">
        <v>0</v>
      </c>
      <c r="F526" s="41">
        <v>0</v>
      </c>
      <c r="G526" s="41" t="s">
        <v>426</v>
      </c>
    </row>
    <row r="527" spans="1:7" x14ac:dyDescent="0.35">
      <c r="A527" s="41" t="s">
        <v>973</v>
      </c>
      <c r="B527" s="41" t="s">
        <v>158</v>
      </c>
      <c r="C527" s="41" t="s">
        <v>955</v>
      </c>
      <c r="D527" s="41">
        <v>141</v>
      </c>
      <c r="E527" s="41">
        <v>16</v>
      </c>
      <c r="F527" s="41">
        <v>11.35</v>
      </c>
      <c r="G527" s="41" t="s">
        <v>426</v>
      </c>
    </row>
    <row r="528" spans="1:7" x14ac:dyDescent="0.35">
      <c r="A528" s="41" t="s">
        <v>974</v>
      </c>
      <c r="B528" s="41" t="s">
        <v>158</v>
      </c>
      <c r="C528" s="41" t="s">
        <v>955</v>
      </c>
      <c r="D528" s="41">
        <v>125</v>
      </c>
      <c r="E528" s="41">
        <v>0</v>
      </c>
      <c r="F528" s="41">
        <v>0</v>
      </c>
      <c r="G528" s="41" t="s">
        <v>426</v>
      </c>
    </row>
    <row r="529" spans="1:7" x14ac:dyDescent="0.35">
      <c r="A529" s="41" t="s">
        <v>975</v>
      </c>
      <c r="B529" s="41" t="s">
        <v>158</v>
      </c>
      <c r="C529" s="41" t="s">
        <v>955</v>
      </c>
      <c r="D529" s="41">
        <v>137</v>
      </c>
      <c r="E529" s="41">
        <v>0</v>
      </c>
      <c r="F529" s="41">
        <v>0</v>
      </c>
      <c r="G529" s="41" t="s">
        <v>426</v>
      </c>
    </row>
    <row r="530" spans="1:7" x14ac:dyDescent="0.35">
      <c r="A530" s="41" t="s">
        <v>976</v>
      </c>
      <c r="B530" s="41" t="s">
        <v>267</v>
      </c>
      <c r="C530" s="41" t="s">
        <v>955</v>
      </c>
      <c r="D530" s="41">
        <v>177</v>
      </c>
      <c r="E530" s="41">
        <v>0</v>
      </c>
      <c r="F530" s="41">
        <v>0</v>
      </c>
      <c r="G530" s="41" t="s">
        <v>426</v>
      </c>
    </row>
    <row r="531" spans="1:7" x14ac:dyDescent="0.35">
      <c r="A531" s="41" t="s">
        <v>977</v>
      </c>
      <c r="B531" s="41" t="s">
        <v>267</v>
      </c>
      <c r="C531" s="41" t="s">
        <v>955</v>
      </c>
      <c r="D531" s="41">
        <v>136</v>
      </c>
      <c r="E531" s="41">
        <v>44</v>
      </c>
      <c r="F531" s="41">
        <v>32.35</v>
      </c>
      <c r="G531" s="41" t="s">
        <v>426</v>
      </c>
    </row>
    <row r="532" spans="1:7" x14ac:dyDescent="0.35">
      <c r="A532" s="41" t="s">
        <v>978</v>
      </c>
      <c r="B532" s="41" t="s">
        <v>267</v>
      </c>
      <c r="C532" s="41" t="s">
        <v>955</v>
      </c>
      <c r="D532" s="41">
        <v>153</v>
      </c>
      <c r="E532" s="41">
        <v>9</v>
      </c>
      <c r="F532" s="41">
        <v>5.88</v>
      </c>
      <c r="G532" s="41" t="s">
        <v>426</v>
      </c>
    </row>
    <row r="533" spans="1:7" x14ac:dyDescent="0.35">
      <c r="A533" s="41" t="s">
        <v>979</v>
      </c>
      <c r="B533" s="41" t="s">
        <v>267</v>
      </c>
      <c r="C533" s="41" t="s">
        <v>955</v>
      </c>
      <c r="D533" s="41">
        <v>91</v>
      </c>
      <c r="E533" s="41">
        <v>0</v>
      </c>
      <c r="F533" s="41">
        <v>0</v>
      </c>
      <c r="G533" s="41" t="s">
        <v>426</v>
      </c>
    </row>
    <row r="534" spans="1:7" x14ac:dyDescent="0.35">
      <c r="A534" s="41" t="s">
        <v>980</v>
      </c>
      <c r="B534" s="41" t="s">
        <v>267</v>
      </c>
      <c r="C534" s="41" t="s">
        <v>955</v>
      </c>
      <c r="D534" s="41">
        <v>138</v>
      </c>
      <c r="E534" s="41">
        <v>71</v>
      </c>
      <c r="F534" s="41">
        <v>51.45</v>
      </c>
      <c r="G534" s="41" t="s">
        <v>426</v>
      </c>
    </row>
    <row r="535" spans="1:7" x14ac:dyDescent="0.35">
      <c r="A535" s="41" t="s">
        <v>981</v>
      </c>
      <c r="B535" s="41" t="s">
        <v>361</v>
      </c>
      <c r="C535" s="41" t="s">
        <v>955</v>
      </c>
      <c r="D535" s="41">
        <v>123</v>
      </c>
      <c r="E535" s="41">
        <v>47</v>
      </c>
      <c r="F535" s="41">
        <v>38.21</v>
      </c>
      <c r="G535" s="41" t="s">
        <v>426</v>
      </c>
    </row>
    <row r="536" spans="1:7" x14ac:dyDescent="0.35">
      <c r="A536" s="41" t="s">
        <v>982</v>
      </c>
      <c r="B536" s="41" t="s">
        <v>361</v>
      </c>
      <c r="C536" s="41" t="s">
        <v>955</v>
      </c>
      <c r="D536" s="41">
        <v>119</v>
      </c>
      <c r="E536" s="41">
        <v>93</v>
      </c>
      <c r="F536" s="41">
        <v>78.150000000000006</v>
      </c>
      <c r="G536" s="41" t="s">
        <v>426</v>
      </c>
    </row>
    <row r="537" spans="1:7" x14ac:dyDescent="0.35">
      <c r="A537" s="41" t="s">
        <v>983</v>
      </c>
      <c r="B537" s="41" t="s">
        <v>361</v>
      </c>
      <c r="C537" s="41" t="s">
        <v>955</v>
      </c>
      <c r="D537" s="41">
        <v>157</v>
      </c>
      <c r="E537" s="41">
        <v>74</v>
      </c>
      <c r="F537" s="41">
        <v>47.13</v>
      </c>
      <c r="G537" s="41" t="s">
        <v>426</v>
      </c>
    </row>
    <row r="538" spans="1:7" x14ac:dyDescent="0.35">
      <c r="A538" s="41" t="s">
        <v>984</v>
      </c>
      <c r="B538" s="41" t="s">
        <v>361</v>
      </c>
      <c r="C538" s="41" t="s">
        <v>955</v>
      </c>
      <c r="D538" s="41">
        <v>128</v>
      </c>
      <c r="E538" s="41">
        <v>0</v>
      </c>
      <c r="F538" s="41">
        <v>0</v>
      </c>
      <c r="G538" s="41" t="s">
        <v>426</v>
      </c>
    </row>
    <row r="539" spans="1:7" x14ac:dyDescent="0.35">
      <c r="A539" s="41" t="s">
        <v>985</v>
      </c>
      <c r="B539" s="41" t="s">
        <v>361</v>
      </c>
      <c r="C539" s="41" t="s">
        <v>955</v>
      </c>
      <c r="D539" s="41">
        <v>113</v>
      </c>
      <c r="E539" s="41">
        <v>73</v>
      </c>
      <c r="F539" s="41">
        <v>64.599999999999994</v>
      </c>
      <c r="G539" s="41" t="s">
        <v>426</v>
      </c>
    </row>
    <row r="540" spans="1:7" x14ac:dyDescent="0.35">
      <c r="A540" s="41" t="s">
        <v>986</v>
      </c>
      <c r="B540" s="41" t="s">
        <v>163</v>
      </c>
      <c r="C540" s="41" t="s">
        <v>987</v>
      </c>
      <c r="D540" s="41">
        <v>146</v>
      </c>
      <c r="E540" s="41">
        <v>0</v>
      </c>
      <c r="F540" s="41">
        <v>0</v>
      </c>
      <c r="G540" s="41" t="s">
        <v>426</v>
      </c>
    </row>
    <row r="541" spans="1:7" x14ac:dyDescent="0.35">
      <c r="A541" s="41" t="s">
        <v>988</v>
      </c>
      <c r="B541" s="41" t="s">
        <v>163</v>
      </c>
      <c r="C541" s="41" t="s">
        <v>987</v>
      </c>
      <c r="D541" s="41">
        <v>250</v>
      </c>
      <c r="E541" s="41">
        <v>0</v>
      </c>
      <c r="F541" s="41">
        <v>0</v>
      </c>
      <c r="G541" s="41" t="s">
        <v>426</v>
      </c>
    </row>
    <row r="542" spans="1:7" x14ac:dyDescent="0.35">
      <c r="A542" s="41" t="s">
        <v>989</v>
      </c>
      <c r="B542" s="41" t="s">
        <v>163</v>
      </c>
      <c r="C542" s="41" t="s">
        <v>987</v>
      </c>
      <c r="D542" s="41">
        <v>138</v>
      </c>
      <c r="E542" s="41">
        <v>19</v>
      </c>
      <c r="F542" s="41">
        <v>13.77</v>
      </c>
      <c r="G542" s="41" t="s">
        <v>426</v>
      </c>
    </row>
    <row r="543" spans="1:7" x14ac:dyDescent="0.35">
      <c r="A543" s="41" t="s">
        <v>990</v>
      </c>
      <c r="B543" s="41" t="s">
        <v>163</v>
      </c>
      <c r="C543" s="41" t="s">
        <v>987</v>
      </c>
      <c r="D543" s="41">
        <v>133</v>
      </c>
      <c r="E543" s="41">
        <v>1</v>
      </c>
      <c r="F543" s="41">
        <v>0.75</v>
      </c>
      <c r="G543" s="41" t="s">
        <v>426</v>
      </c>
    </row>
    <row r="544" spans="1:7" x14ac:dyDescent="0.35">
      <c r="A544" s="41" t="s">
        <v>991</v>
      </c>
      <c r="B544" s="41" t="s">
        <v>163</v>
      </c>
      <c r="C544" s="41" t="s">
        <v>987</v>
      </c>
      <c r="D544" s="41">
        <v>115</v>
      </c>
      <c r="E544" s="41">
        <v>0</v>
      </c>
      <c r="F544" s="41">
        <v>0</v>
      </c>
      <c r="G544" s="41" t="s">
        <v>426</v>
      </c>
    </row>
    <row r="545" spans="1:7" x14ac:dyDescent="0.35">
      <c r="A545" s="41" t="s">
        <v>992</v>
      </c>
      <c r="B545" s="41" t="s">
        <v>393</v>
      </c>
      <c r="C545" s="41" t="s">
        <v>987</v>
      </c>
      <c r="D545" s="41">
        <v>149</v>
      </c>
      <c r="E545" s="41">
        <v>148</v>
      </c>
      <c r="F545" s="41">
        <v>99.33</v>
      </c>
      <c r="G545" s="41" t="s">
        <v>426</v>
      </c>
    </row>
    <row r="546" spans="1:7" x14ac:dyDescent="0.35">
      <c r="A546" s="41" t="s">
        <v>993</v>
      </c>
      <c r="B546" s="41" t="s">
        <v>393</v>
      </c>
      <c r="C546" s="41" t="s">
        <v>987</v>
      </c>
      <c r="D546" s="41">
        <v>139</v>
      </c>
      <c r="E546" s="41">
        <v>49</v>
      </c>
      <c r="F546" s="41">
        <v>35.25</v>
      </c>
      <c r="G546" s="41" t="s">
        <v>426</v>
      </c>
    </row>
    <row r="547" spans="1:7" x14ac:dyDescent="0.35">
      <c r="A547" s="41" t="s">
        <v>994</v>
      </c>
      <c r="B547" s="41" t="s">
        <v>393</v>
      </c>
      <c r="C547" s="41" t="s">
        <v>987</v>
      </c>
      <c r="D547" s="41">
        <v>108</v>
      </c>
      <c r="E547" s="41">
        <v>51</v>
      </c>
      <c r="F547" s="41">
        <v>47.22</v>
      </c>
      <c r="G547" s="41" t="s">
        <v>426</v>
      </c>
    </row>
    <row r="548" spans="1:7" x14ac:dyDescent="0.35">
      <c r="A548" s="41" t="s">
        <v>995</v>
      </c>
      <c r="B548" s="41" t="s">
        <v>393</v>
      </c>
      <c r="C548" s="41" t="s">
        <v>987</v>
      </c>
      <c r="D548" s="41">
        <v>131</v>
      </c>
      <c r="E548" s="41">
        <v>106</v>
      </c>
      <c r="F548" s="41">
        <v>80.92</v>
      </c>
      <c r="G548" s="41" t="s">
        <v>426</v>
      </c>
    </row>
    <row r="549" spans="1:7" x14ac:dyDescent="0.35">
      <c r="A549" s="41" t="s">
        <v>996</v>
      </c>
      <c r="B549" s="41" t="s">
        <v>393</v>
      </c>
      <c r="C549" s="41" t="s">
        <v>987</v>
      </c>
      <c r="D549" s="41">
        <v>126</v>
      </c>
      <c r="E549" s="41">
        <v>79</v>
      </c>
      <c r="F549" s="41">
        <v>62.7</v>
      </c>
      <c r="G549" s="41" t="s">
        <v>426</v>
      </c>
    </row>
    <row r="550" spans="1:7" x14ac:dyDescent="0.35">
      <c r="A550" s="41" t="s">
        <v>997</v>
      </c>
      <c r="B550" s="41" t="s">
        <v>291</v>
      </c>
      <c r="C550" s="41" t="s">
        <v>987</v>
      </c>
      <c r="D550" s="41">
        <v>120</v>
      </c>
      <c r="E550" s="41">
        <v>22</v>
      </c>
      <c r="F550" s="41">
        <v>18.329999999999998</v>
      </c>
      <c r="G550" s="41" t="s">
        <v>426</v>
      </c>
    </row>
    <row r="551" spans="1:7" x14ac:dyDescent="0.35">
      <c r="A551" s="41" t="s">
        <v>998</v>
      </c>
      <c r="B551" s="41" t="s">
        <v>291</v>
      </c>
      <c r="C551" s="41" t="s">
        <v>987</v>
      </c>
      <c r="D551" s="41">
        <v>218</v>
      </c>
      <c r="E551" s="41">
        <v>158</v>
      </c>
      <c r="F551" s="41">
        <v>72.48</v>
      </c>
      <c r="G551" s="41" t="s">
        <v>426</v>
      </c>
    </row>
    <row r="552" spans="1:7" x14ac:dyDescent="0.35">
      <c r="A552" s="41" t="s">
        <v>999</v>
      </c>
      <c r="B552" s="41" t="s">
        <v>291</v>
      </c>
      <c r="C552" s="41" t="s">
        <v>987</v>
      </c>
      <c r="D552" s="41">
        <v>146</v>
      </c>
      <c r="E552" s="41">
        <v>0</v>
      </c>
      <c r="F552" s="41">
        <v>0</v>
      </c>
      <c r="G552" s="41" t="s">
        <v>426</v>
      </c>
    </row>
    <row r="553" spans="1:7" x14ac:dyDescent="0.35">
      <c r="A553" s="41" t="s">
        <v>1000</v>
      </c>
      <c r="B553" s="41" t="s">
        <v>291</v>
      </c>
      <c r="C553" s="41" t="s">
        <v>987</v>
      </c>
      <c r="D553" s="41">
        <v>115</v>
      </c>
      <c r="E553" s="41">
        <v>0</v>
      </c>
      <c r="F553" s="41">
        <v>0</v>
      </c>
      <c r="G553" s="41" t="s">
        <v>426</v>
      </c>
    </row>
    <row r="554" spans="1:7" x14ac:dyDescent="0.35">
      <c r="A554" s="41" t="s">
        <v>1001</v>
      </c>
      <c r="B554" s="41" t="s">
        <v>291</v>
      </c>
      <c r="C554" s="41" t="s">
        <v>987</v>
      </c>
      <c r="D554" s="41">
        <v>136</v>
      </c>
      <c r="E554" s="41">
        <v>0</v>
      </c>
      <c r="F554" s="41">
        <v>0</v>
      </c>
      <c r="G554" s="41" t="s">
        <v>426</v>
      </c>
    </row>
    <row r="555" spans="1:7" x14ac:dyDescent="0.35">
      <c r="A555" s="41" t="s">
        <v>1002</v>
      </c>
      <c r="B555" s="41" t="s">
        <v>337</v>
      </c>
      <c r="C555" s="41" t="s">
        <v>987</v>
      </c>
      <c r="D555" s="41">
        <v>159</v>
      </c>
      <c r="E555" s="41">
        <v>113</v>
      </c>
      <c r="F555" s="41">
        <v>71.069999999999993</v>
      </c>
      <c r="G555" s="41" t="s">
        <v>426</v>
      </c>
    </row>
    <row r="556" spans="1:7" x14ac:dyDescent="0.35">
      <c r="A556" s="41" t="s">
        <v>1003</v>
      </c>
      <c r="B556" s="41" t="s">
        <v>337</v>
      </c>
      <c r="C556" s="41" t="s">
        <v>987</v>
      </c>
      <c r="D556" s="41">
        <v>133</v>
      </c>
      <c r="E556" s="41">
        <v>14</v>
      </c>
      <c r="F556" s="41">
        <v>10.53</v>
      </c>
      <c r="G556" s="41" t="s">
        <v>426</v>
      </c>
    </row>
    <row r="557" spans="1:7" x14ac:dyDescent="0.35">
      <c r="A557" s="41" t="s">
        <v>1004</v>
      </c>
      <c r="B557" s="41" t="s">
        <v>337</v>
      </c>
      <c r="C557" s="41" t="s">
        <v>987</v>
      </c>
      <c r="D557" s="41">
        <v>69</v>
      </c>
      <c r="E557" s="41">
        <v>0</v>
      </c>
      <c r="F557" s="41">
        <v>0</v>
      </c>
      <c r="G557" s="41" t="s">
        <v>426</v>
      </c>
    </row>
    <row r="558" spans="1:7" x14ac:dyDescent="0.35">
      <c r="A558" s="41" t="s">
        <v>1005</v>
      </c>
      <c r="B558" s="41" t="s">
        <v>337</v>
      </c>
      <c r="C558" s="41" t="s">
        <v>987</v>
      </c>
      <c r="D558" s="41">
        <v>141</v>
      </c>
      <c r="E558" s="41">
        <v>49</v>
      </c>
      <c r="F558" s="41">
        <v>34.75</v>
      </c>
      <c r="G558" s="41" t="s">
        <v>426</v>
      </c>
    </row>
    <row r="559" spans="1:7" x14ac:dyDescent="0.35">
      <c r="A559" s="41" t="s">
        <v>1006</v>
      </c>
      <c r="B559" s="41" t="s">
        <v>337</v>
      </c>
      <c r="C559" s="41" t="s">
        <v>987</v>
      </c>
      <c r="D559" s="41">
        <v>114</v>
      </c>
      <c r="E559" s="41">
        <v>48</v>
      </c>
      <c r="F559" s="41">
        <v>42.11</v>
      </c>
      <c r="G559" s="41" t="s">
        <v>426</v>
      </c>
    </row>
    <row r="560" spans="1:7" x14ac:dyDescent="0.35">
      <c r="A560" s="41" t="s">
        <v>1007</v>
      </c>
      <c r="B560" s="41" t="s">
        <v>186</v>
      </c>
      <c r="C560" s="41" t="s">
        <v>987</v>
      </c>
      <c r="D560" s="41">
        <v>103</v>
      </c>
      <c r="E560" s="41">
        <v>0</v>
      </c>
      <c r="F560" s="41">
        <v>0</v>
      </c>
      <c r="G560" s="41" t="s">
        <v>426</v>
      </c>
    </row>
    <row r="561" spans="1:7" x14ac:dyDescent="0.35">
      <c r="A561" s="41" t="s">
        <v>1008</v>
      </c>
      <c r="B561" s="41" t="s">
        <v>186</v>
      </c>
      <c r="C561" s="41" t="s">
        <v>987</v>
      </c>
      <c r="D561" s="41">
        <v>81</v>
      </c>
      <c r="E561" s="41">
        <v>0</v>
      </c>
      <c r="F561" s="41">
        <v>0</v>
      </c>
      <c r="G561" s="41" t="s">
        <v>426</v>
      </c>
    </row>
    <row r="562" spans="1:7" x14ac:dyDescent="0.35">
      <c r="A562" s="41" t="s">
        <v>1009</v>
      </c>
      <c r="B562" s="41" t="s">
        <v>186</v>
      </c>
      <c r="C562" s="41" t="s">
        <v>987</v>
      </c>
      <c r="D562" s="41">
        <v>61</v>
      </c>
      <c r="E562" s="41">
        <v>0</v>
      </c>
      <c r="F562" s="41">
        <v>0</v>
      </c>
      <c r="G562" s="41" t="s">
        <v>426</v>
      </c>
    </row>
    <row r="563" spans="1:7" x14ac:dyDescent="0.35">
      <c r="A563" s="41" t="s">
        <v>1010</v>
      </c>
      <c r="B563" s="41" t="s">
        <v>186</v>
      </c>
      <c r="C563" s="41" t="s">
        <v>987</v>
      </c>
      <c r="D563" s="41">
        <v>94</v>
      </c>
      <c r="E563" s="41">
        <v>0</v>
      </c>
      <c r="F563" s="41">
        <v>0</v>
      </c>
      <c r="G563" s="41" t="s">
        <v>426</v>
      </c>
    </row>
    <row r="564" spans="1:7" x14ac:dyDescent="0.35">
      <c r="A564" s="41" t="s">
        <v>1011</v>
      </c>
      <c r="B564" s="41" t="s">
        <v>186</v>
      </c>
      <c r="C564" s="41" t="s">
        <v>987</v>
      </c>
      <c r="D564" s="41">
        <v>67</v>
      </c>
      <c r="E564" s="41">
        <v>35</v>
      </c>
      <c r="F564" s="41">
        <v>52.24</v>
      </c>
      <c r="G564" s="41" t="s">
        <v>426</v>
      </c>
    </row>
    <row r="565" spans="1:7" x14ac:dyDescent="0.35">
      <c r="A565" s="41" t="s">
        <v>1012</v>
      </c>
      <c r="B565" s="41" t="s">
        <v>186</v>
      </c>
      <c r="C565" s="41" t="s">
        <v>987</v>
      </c>
      <c r="D565" s="41">
        <v>119</v>
      </c>
      <c r="E565" s="41">
        <v>0</v>
      </c>
      <c r="F565" s="41">
        <v>0</v>
      </c>
      <c r="G565" s="41" t="s">
        <v>426</v>
      </c>
    </row>
    <row r="566" spans="1:7" x14ac:dyDescent="0.35">
      <c r="A566" s="41" t="s">
        <v>1013</v>
      </c>
      <c r="B566" s="41" t="s">
        <v>186</v>
      </c>
      <c r="C566" s="41" t="s">
        <v>987</v>
      </c>
      <c r="D566" s="41">
        <v>71</v>
      </c>
      <c r="E566" s="41">
        <v>0</v>
      </c>
      <c r="F566" s="41">
        <v>0</v>
      </c>
      <c r="G566" s="41" t="s">
        <v>426</v>
      </c>
    </row>
    <row r="567" spans="1:7" x14ac:dyDescent="0.35">
      <c r="A567" s="41" t="s">
        <v>1014</v>
      </c>
      <c r="B567" s="41" t="s">
        <v>184</v>
      </c>
      <c r="C567" s="41" t="s">
        <v>1015</v>
      </c>
      <c r="D567" s="41">
        <v>142</v>
      </c>
      <c r="E567" s="41">
        <v>0</v>
      </c>
      <c r="F567" s="41">
        <v>0</v>
      </c>
      <c r="G567" s="41" t="s">
        <v>426</v>
      </c>
    </row>
    <row r="568" spans="1:7" x14ac:dyDescent="0.35">
      <c r="A568" s="41" t="s">
        <v>1016</v>
      </c>
      <c r="B568" s="41" t="s">
        <v>184</v>
      </c>
      <c r="C568" s="41" t="s">
        <v>1015</v>
      </c>
      <c r="D568" s="41">
        <v>142</v>
      </c>
      <c r="E568" s="41">
        <v>7</v>
      </c>
      <c r="F568" s="41">
        <v>4.93</v>
      </c>
      <c r="G568" s="41" t="s">
        <v>426</v>
      </c>
    </row>
    <row r="569" spans="1:7" x14ac:dyDescent="0.35">
      <c r="A569" s="41" t="s">
        <v>1017</v>
      </c>
      <c r="B569" s="41" t="s">
        <v>184</v>
      </c>
      <c r="C569" s="41" t="s">
        <v>1015</v>
      </c>
      <c r="D569" s="41">
        <v>164</v>
      </c>
      <c r="E569" s="41">
        <v>0</v>
      </c>
      <c r="F569" s="41">
        <v>0</v>
      </c>
      <c r="G569" s="41" t="s">
        <v>426</v>
      </c>
    </row>
    <row r="570" spans="1:7" x14ac:dyDescent="0.35">
      <c r="A570" s="41" t="s">
        <v>1018</v>
      </c>
      <c r="B570" s="41" t="s">
        <v>184</v>
      </c>
      <c r="C570" s="41" t="s">
        <v>1015</v>
      </c>
      <c r="D570" s="41">
        <v>145</v>
      </c>
      <c r="E570" s="41">
        <v>37</v>
      </c>
      <c r="F570" s="41">
        <v>25.52</v>
      </c>
      <c r="G570" s="41" t="s">
        <v>426</v>
      </c>
    </row>
    <row r="571" spans="1:7" x14ac:dyDescent="0.35">
      <c r="A571" s="41" t="s">
        <v>1019</v>
      </c>
      <c r="B571" s="41" t="s">
        <v>184</v>
      </c>
      <c r="C571" s="41" t="s">
        <v>1015</v>
      </c>
      <c r="D571" s="41">
        <v>173</v>
      </c>
      <c r="E571" s="41">
        <v>0</v>
      </c>
      <c r="F571" s="41">
        <v>0</v>
      </c>
      <c r="G571" s="41" t="s">
        <v>426</v>
      </c>
    </row>
    <row r="572" spans="1:7" x14ac:dyDescent="0.35">
      <c r="A572" s="41" t="s">
        <v>1020</v>
      </c>
      <c r="B572" s="41" t="s">
        <v>82</v>
      </c>
      <c r="C572" s="41" t="s">
        <v>1015</v>
      </c>
      <c r="D572" s="41">
        <v>204</v>
      </c>
      <c r="E572" s="41">
        <v>0</v>
      </c>
      <c r="F572" s="41">
        <v>0</v>
      </c>
      <c r="G572" s="41" t="s">
        <v>426</v>
      </c>
    </row>
    <row r="573" spans="1:7" x14ac:dyDescent="0.35">
      <c r="A573" s="41" t="s">
        <v>1021</v>
      </c>
      <c r="B573" s="41" t="s">
        <v>82</v>
      </c>
      <c r="C573" s="41" t="s">
        <v>1015</v>
      </c>
      <c r="D573" s="41">
        <v>243</v>
      </c>
      <c r="E573" s="41">
        <v>0</v>
      </c>
      <c r="F573" s="41">
        <v>0</v>
      </c>
      <c r="G573" s="41" t="s">
        <v>426</v>
      </c>
    </row>
    <row r="574" spans="1:7" x14ac:dyDescent="0.35">
      <c r="A574" s="41" t="s">
        <v>1022</v>
      </c>
      <c r="B574" s="41" t="s">
        <v>82</v>
      </c>
      <c r="C574" s="41" t="s">
        <v>1015</v>
      </c>
      <c r="D574" s="41">
        <v>191</v>
      </c>
      <c r="E574" s="41">
        <v>0</v>
      </c>
      <c r="F574" s="41">
        <v>0</v>
      </c>
      <c r="G574" s="41" t="s">
        <v>426</v>
      </c>
    </row>
    <row r="575" spans="1:7" x14ac:dyDescent="0.35">
      <c r="A575" s="41" t="s">
        <v>1023</v>
      </c>
      <c r="B575" s="41" t="s">
        <v>82</v>
      </c>
      <c r="C575" s="41" t="s">
        <v>1015</v>
      </c>
      <c r="D575" s="41">
        <v>174</v>
      </c>
      <c r="E575" s="41">
        <v>0</v>
      </c>
      <c r="F575" s="41">
        <v>0</v>
      </c>
      <c r="G575" s="41" t="s">
        <v>426</v>
      </c>
    </row>
    <row r="576" spans="1:7" x14ac:dyDescent="0.35">
      <c r="A576" s="41" t="s">
        <v>1024</v>
      </c>
      <c r="B576" s="41" t="s">
        <v>82</v>
      </c>
      <c r="C576" s="41" t="s">
        <v>1015</v>
      </c>
      <c r="D576" s="41">
        <v>277</v>
      </c>
      <c r="E576" s="41">
        <v>0</v>
      </c>
      <c r="F576" s="41">
        <v>0</v>
      </c>
      <c r="G576" s="41" t="s">
        <v>426</v>
      </c>
    </row>
    <row r="577" spans="1:7" x14ac:dyDescent="0.35">
      <c r="A577" s="41" t="s">
        <v>1025</v>
      </c>
      <c r="B577" s="41" t="s">
        <v>191</v>
      </c>
      <c r="C577" s="41" t="s">
        <v>1015</v>
      </c>
      <c r="D577" s="41">
        <v>208</v>
      </c>
      <c r="E577" s="41">
        <v>61</v>
      </c>
      <c r="F577" s="41">
        <v>29.33</v>
      </c>
      <c r="G577" s="41" t="s">
        <v>426</v>
      </c>
    </row>
    <row r="578" spans="1:7" x14ac:dyDescent="0.35">
      <c r="A578" s="41" t="s">
        <v>1026</v>
      </c>
      <c r="B578" s="41" t="s">
        <v>191</v>
      </c>
      <c r="C578" s="41" t="s">
        <v>1015</v>
      </c>
      <c r="D578" s="41">
        <v>428</v>
      </c>
      <c r="E578" s="41">
        <v>0</v>
      </c>
      <c r="F578" s="41">
        <v>0</v>
      </c>
      <c r="G578" s="41" t="s">
        <v>426</v>
      </c>
    </row>
    <row r="579" spans="1:7" x14ac:dyDescent="0.35">
      <c r="A579" s="41" t="s">
        <v>1027</v>
      </c>
      <c r="B579" s="41" t="s">
        <v>191</v>
      </c>
      <c r="C579" s="41" t="s">
        <v>1015</v>
      </c>
      <c r="D579" s="41">
        <v>155</v>
      </c>
      <c r="E579" s="41">
        <v>0</v>
      </c>
      <c r="F579" s="41">
        <v>0</v>
      </c>
      <c r="G579" s="41" t="s">
        <v>426</v>
      </c>
    </row>
    <row r="580" spans="1:7" x14ac:dyDescent="0.35">
      <c r="A580" s="41" t="s">
        <v>1028</v>
      </c>
      <c r="B580" s="41" t="s">
        <v>191</v>
      </c>
      <c r="C580" s="41" t="s">
        <v>1015</v>
      </c>
      <c r="D580" s="41">
        <v>146</v>
      </c>
      <c r="E580" s="41">
        <v>0</v>
      </c>
      <c r="F580" s="41">
        <v>0</v>
      </c>
      <c r="G580" s="41" t="s">
        <v>426</v>
      </c>
    </row>
    <row r="581" spans="1:7" x14ac:dyDescent="0.35">
      <c r="A581" s="41" t="s">
        <v>1029</v>
      </c>
      <c r="B581" s="41" t="s">
        <v>71</v>
      </c>
      <c r="C581" s="41" t="s">
        <v>1015</v>
      </c>
      <c r="D581" s="41">
        <v>199</v>
      </c>
      <c r="E581" s="41">
        <v>0</v>
      </c>
      <c r="F581" s="41">
        <v>0</v>
      </c>
      <c r="G581" s="41" t="s">
        <v>426</v>
      </c>
    </row>
    <row r="582" spans="1:7" x14ac:dyDescent="0.35">
      <c r="A582" s="41" t="s">
        <v>1030</v>
      </c>
      <c r="B582" s="41" t="s">
        <v>71</v>
      </c>
      <c r="C582" s="41" t="s">
        <v>1015</v>
      </c>
      <c r="D582" s="41">
        <v>181</v>
      </c>
      <c r="E582" s="41">
        <v>0</v>
      </c>
      <c r="F582" s="41">
        <v>0</v>
      </c>
      <c r="G582" s="41" t="s">
        <v>426</v>
      </c>
    </row>
    <row r="583" spans="1:7" x14ac:dyDescent="0.35">
      <c r="A583" s="41" t="s">
        <v>1031</v>
      </c>
      <c r="B583" s="41" t="s">
        <v>71</v>
      </c>
      <c r="C583" s="41" t="s">
        <v>1015</v>
      </c>
      <c r="D583" s="41">
        <v>163</v>
      </c>
      <c r="E583" s="41">
        <v>0</v>
      </c>
      <c r="F583" s="41">
        <v>0</v>
      </c>
      <c r="G583" s="41" t="s">
        <v>426</v>
      </c>
    </row>
    <row r="584" spans="1:7" x14ac:dyDescent="0.35">
      <c r="A584" s="41" t="s">
        <v>1032</v>
      </c>
      <c r="B584" s="41" t="s">
        <v>71</v>
      </c>
      <c r="C584" s="41" t="s">
        <v>1015</v>
      </c>
      <c r="D584" s="41">
        <v>171</v>
      </c>
      <c r="E584" s="41">
        <v>0</v>
      </c>
      <c r="F584" s="41">
        <v>0</v>
      </c>
      <c r="G584" s="41" t="s">
        <v>426</v>
      </c>
    </row>
    <row r="585" spans="1:7" x14ac:dyDescent="0.35">
      <c r="A585" s="41" t="s">
        <v>1033</v>
      </c>
      <c r="B585" s="41" t="s">
        <v>71</v>
      </c>
      <c r="C585" s="41" t="s">
        <v>1015</v>
      </c>
      <c r="D585" s="41">
        <v>159</v>
      </c>
      <c r="E585" s="41">
        <v>0</v>
      </c>
      <c r="F585" s="41">
        <v>0</v>
      </c>
      <c r="G585" s="41" t="s">
        <v>426</v>
      </c>
    </row>
    <row r="586" spans="1:7" x14ac:dyDescent="0.35">
      <c r="A586" s="41" t="s">
        <v>1034</v>
      </c>
      <c r="B586" s="41" t="s">
        <v>223</v>
      </c>
      <c r="C586" s="41" t="s">
        <v>1015</v>
      </c>
      <c r="D586" s="41">
        <v>166</v>
      </c>
      <c r="E586" s="41">
        <v>13</v>
      </c>
      <c r="F586" s="41">
        <v>7.83</v>
      </c>
      <c r="G586" s="41" t="s">
        <v>426</v>
      </c>
    </row>
    <row r="587" spans="1:7" x14ac:dyDescent="0.35">
      <c r="A587" s="41" t="s">
        <v>1035</v>
      </c>
      <c r="B587" s="41" t="s">
        <v>223</v>
      </c>
      <c r="C587" s="41" t="s">
        <v>1015</v>
      </c>
      <c r="D587" s="41">
        <v>116</v>
      </c>
      <c r="E587" s="41">
        <v>75</v>
      </c>
      <c r="F587" s="41">
        <v>64.66</v>
      </c>
      <c r="G587" s="41" t="s">
        <v>426</v>
      </c>
    </row>
    <row r="588" spans="1:7" x14ac:dyDescent="0.35">
      <c r="A588" s="41" t="s">
        <v>1036</v>
      </c>
      <c r="B588" s="41" t="s">
        <v>223</v>
      </c>
      <c r="C588" s="41" t="s">
        <v>1015</v>
      </c>
      <c r="D588" s="41">
        <v>177</v>
      </c>
      <c r="E588" s="41">
        <v>0</v>
      </c>
      <c r="F588" s="41">
        <v>0</v>
      </c>
      <c r="G588" s="41" t="s">
        <v>426</v>
      </c>
    </row>
    <row r="589" spans="1:7" x14ac:dyDescent="0.35">
      <c r="A589" s="41" t="s">
        <v>1037</v>
      </c>
      <c r="B589" s="41" t="s">
        <v>223</v>
      </c>
      <c r="C589" s="41" t="s">
        <v>1015</v>
      </c>
      <c r="D589" s="41">
        <v>188</v>
      </c>
      <c r="E589" s="41">
        <v>0</v>
      </c>
      <c r="F589" s="41">
        <v>0</v>
      </c>
      <c r="G589" s="41" t="s">
        <v>426</v>
      </c>
    </row>
    <row r="590" spans="1:7" x14ac:dyDescent="0.35">
      <c r="A590" s="41" t="s">
        <v>1038</v>
      </c>
      <c r="B590" s="41" t="s">
        <v>223</v>
      </c>
      <c r="C590" s="41" t="s">
        <v>1015</v>
      </c>
      <c r="D590" s="41">
        <v>91</v>
      </c>
      <c r="E590" s="41">
        <v>0</v>
      </c>
      <c r="F590" s="41">
        <v>0</v>
      </c>
      <c r="G590" s="41" t="s">
        <v>426</v>
      </c>
    </row>
    <row r="591" spans="1:7" x14ac:dyDescent="0.35">
      <c r="A591" s="41" t="s">
        <v>1039</v>
      </c>
      <c r="B591" s="41" t="s">
        <v>407</v>
      </c>
      <c r="C591" s="41" t="s">
        <v>1040</v>
      </c>
      <c r="D591" s="41">
        <v>124</v>
      </c>
      <c r="E591" s="41">
        <v>89</v>
      </c>
      <c r="F591" s="41">
        <v>71.77</v>
      </c>
      <c r="G591" s="41" t="s">
        <v>426</v>
      </c>
    </row>
    <row r="592" spans="1:7" x14ac:dyDescent="0.35">
      <c r="A592" s="41" t="s">
        <v>1041</v>
      </c>
      <c r="B592" s="41" t="s">
        <v>407</v>
      </c>
      <c r="C592" s="41" t="s">
        <v>1040</v>
      </c>
      <c r="D592" s="41">
        <v>150</v>
      </c>
      <c r="E592" s="41">
        <v>148</v>
      </c>
      <c r="F592" s="41">
        <v>98.67</v>
      </c>
      <c r="G592" s="41" t="s">
        <v>426</v>
      </c>
    </row>
    <row r="593" spans="1:7" x14ac:dyDescent="0.35">
      <c r="A593" s="41" t="s">
        <v>1042</v>
      </c>
      <c r="B593" s="41" t="s">
        <v>407</v>
      </c>
      <c r="C593" s="41" t="s">
        <v>1040</v>
      </c>
      <c r="D593" s="41">
        <v>138</v>
      </c>
      <c r="E593" s="41">
        <v>103</v>
      </c>
      <c r="F593" s="41">
        <v>74.64</v>
      </c>
      <c r="G593" s="41" t="s">
        <v>426</v>
      </c>
    </row>
    <row r="594" spans="1:7" x14ac:dyDescent="0.35">
      <c r="A594" s="41" t="s">
        <v>1043</v>
      </c>
      <c r="B594" s="41" t="s">
        <v>407</v>
      </c>
      <c r="C594" s="41" t="s">
        <v>1040</v>
      </c>
      <c r="D594" s="41">
        <v>167</v>
      </c>
      <c r="E594" s="41">
        <v>165</v>
      </c>
      <c r="F594" s="41">
        <v>98.8</v>
      </c>
      <c r="G594" s="41" t="s">
        <v>426</v>
      </c>
    </row>
    <row r="595" spans="1:7" x14ac:dyDescent="0.35">
      <c r="A595" s="41" t="s">
        <v>1044</v>
      </c>
      <c r="B595" s="41" t="s">
        <v>407</v>
      </c>
      <c r="C595" s="41" t="s">
        <v>1040</v>
      </c>
      <c r="D595" s="41">
        <v>367</v>
      </c>
      <c r="E595" s="41">
        <v>365</v>
      </c>
      <c r="F595" s="41">
        <v>99.46</v>
      </c>
      <c r="G595" s="41" t="s">
        <v>426</v>
      </c>
    </row>
    <row r="596" spans="1:7" x14ac:dyDescent="0.35">
      <c r="A596" s="41" t="s">
        <v>1045</v>
      </c>
      <c r="B596" s="41" t="s">
        <v>311</v>
      </c>
      <c r="C596" s="41" t="s">
        <v>1040</v>
      </c>
      <c r="D596" s="41">
        <v>131</v>
      </c>
      <c r="E596" s="41">
        <v>7</v>
      </c>
      <c r="F596" s="41">
        <v>5.34</v>
      </c>
      <c r="G596" s="41" t="s">
        <v>426</v>
      </c>
    </row>
    <row r="597" spans="1:7" x14ac:dyDescent="0.35">
      <c r="A597" s="41" t="s">
        <v>1046</v>
      </c>
      <c r="B597" s="41" t="s">
        <v>311</v>
      </c>
      <c r="C597" s="41" t="s">
        <v>1040</v>
      </c>
      <c r="D597" s="41">
        <v>137</v>
      </c>
      <c r="E597" s="41">
        <v>67</v>
      </c>
      <c r="F597" s="41">
        <v>48.91</v>
      </c>
      <c r="G597" s="41" t="s">
        <v>426</v>
      </c>
    </row>
    <row r="598" spans="1:7" x14ac:dyDescent="0.35">
      <c r="A598" s="41" t="s">
        <v>1047</v>
      </c>
      <c r="B598" s="41" t="s">
        <v>311</v>
      </c>
      <c r="C598" s="41" t="s">
        <v>1040</v>
      </c>
      <c r="D598" s="41">
        <v>144</v>
      </c>
      <c r="E598" s="41">
        <v>32</v>
      </c>
      <c r="F598" s="41">
        <v>22.22</v>
      </c>
      <c r="G598" s="41" t="s">
        <v>426</v>
      </c>
    </row>
    <row r="599" spans="1:7" x14ac:dyDescent="0.35">
      <c r="A599" s="41" t="s">
        <v>1048</v>
      </c>
      <c r="B599" s="41" t="s">
        <v>311</v>
      </c>
      <c r="C599" s="41" t="s">
        <v>1040</v>
      </c>
      <c r="D599" s="41">
        <v>185</v>
      </c>
      <c r="E599" s="41">
        <v>136</v>
      </c>
      <c r="F599" s="41">
        <v>73.510000000000005</v>
      </c>
      <c r="G599" s="41" t="s">
        <v>426</v>
      </c>
    </row>
    <row r="600" spans="1:7" x14ac:dyDescent="0.35">
      <c r="A600" s="41" t="s">
        <v>1049</v>
      </c>
      <c r="B600" s="41" t="s">
        <v>311</v>
      </c>
      <c r="C600" s="41" t="s">
        <v>1040</v>
      </c>
      <c r="D600" s="41">
        <v>121</v>
      </c>
      <c r="E600" s="41">
        <v>0</v>
      </c>
      <c r="F600" s="41">
        <v>0</v>
      </c>
      <c r="G600" s="41" t="s">
        <v>426</v>
      </c>
    </row>
    <row r="601" spans="1:7" x14ac:dyDescent="0.35">
      <c r="A601" s="41" t="s">
        <v>1050</v>
      </c>
      <c r="B601" s="41" t="s">
        <v>311</v>
      </c>
      <c r="C601" s="41" t="s">
        <v>1040</v>
      </c>
      <c r="D601" s="41">
        <v>129</v>
      </c>
      <c r="E601" s="41">
        <v>18</v>
      </c>
      <c r="F601" s="41">
        <v>13.95</v>
      </c>
      <c r="G601" s="41" t="s">
        <v>426</v>
      </c>
    </row>
    <row r="602" spans="1:7" x14ac:dyDescent="0.35">
      <c r="A602" s="41" t="s">
        <v>1051</v>
      </c>
      <c r="B602" s="41" t="s">
        <v>341</v>
      </c>
      <c r="C602" s="41" t="s">
        <v>1040</v>
      </c>
      <c r="D602" s="41">
        <v>137</v>
      </c>
      <c r="E602" s="41">
        <v>102</v>
      </c>
      <c r="F602" s="41">
        <v>74.45</v>
      </c>
      <c r="G602" s="41" t="s">
        <v>426</v>
      </c>
    </row>
    <row r="603" spans="1:7" x14ac:dyDescent="0.35">
      <c r="A603" s="41" t="s">
        <v>1052</v>
      </c>
      <c r="B603" s="41" t="s">
        <v>341</v>
      </c>
      <c r="C603" s="41" t="s">
        <v>1040</v>
      </c>
      <c r="D603" s="41">
        <v>184</v>
      </c>
      <c r="E603" s="41">
        <v>7</v>
      </c>
      <c r="F603" s="41">
        <v>3.8</v>
      </c>
      <c r="G603" s="41" t="s">
        <v>426</v>
      </c>
    </row>
    <row r="604" spans="1:7" x14ac:dyDescent="0.35">
      <c r="A604" s="41" t="s">
        <v>1053</v>
      </c>
      <c r="B604" s="41" t="s">
        <v>341</v>
      </c>
      <c r="C604" s="41" t="s">
        <v>1040</v>
      </c>
      <c r="D604" s="41">
        <v>267</v>
      </c>
      <c r="E604" s="41">
        <v>108</v>
      </c>
      <c r="F604" s="41">
        <v>40.450000000000003</v>
      </c>
      <c r="G604" s="41" t="s">
        <v>426</v>
      </c>
    </row>
    <row r="605" spans="1:7" x14ac:dyDescent="0.35">
      <c r="A605" s="41" t="s">
        <v>1054</v>
      </c>
      <c r="B605" s="41" t="s">
        <v>341</v>
      </c>
      <c r="C605" s="41" t="s">
        <v>1040</v>
      </c>
      <c r="D605" s="41">
        <v>126</v>
      </c>
      <c r="E605" s="41">
        <v>65</v>
      </c>
      <c r="F605" s="41">
        <v>51.59</v>
      </c>
      <c r="G605" s="41" t="s">
        <v>426</v>
      </c>
    </row>
    <row r="606" spans="1:7" x14ac:dyDescent="0.35">
      <c r="A606" s="41" t="s">
        <v>1055</v>
      </c>
      <c r="B606" s="41" t="s">
        <v>341</v>
      </c>
      <c r="C606" s="41" t="s">
        <v>1040</v>
      </c>
      <c r="D606" s="41">
        <v>120</v>
      </c>
      <c r="E606" s="41">
        <v>29</v>
      </c>
      <c r="F606" s="41">
        <v>24.17</v>
      </c>
      <c r="G606" s="41" t="s">
        <v>426</v>
      </c>
    </row>
    <row r="607" spans="1:7" x14ac:dyDescent="0.35">
      <c r="A607" s="41" t="s">
        <v>1056</v>
      </c>
      <c r="B607" s="41" t="s">
        <v>125</v>
      </c>
      <c r="C607" s="41" t="s">
        <v>1040</v>
      </c>
      <c r="D607" s="41">
        <v>131</v>
      </c>
      <c r="E607" s="41">
        <v>0</v>
      </c>
      <c r="F607" s="41">
        <v>0</v>
      </c>
      <c r="G607" s="41" t="s">
        <v>426</v>
      </c>
    </row>
    <row r="608" spans="1:7" x14ac:dyDescent="0.35">
      <c r="A608" s="41" t="s">
        <v>1057</v>
      </c>
      <c r="B608" s="41" t="s">
        <v>125</v>
      </c>
      <c r="C608" s="41" t="s">
        <v>1040</v>
      </c>
      <c r="D608" s="41">
        <v>137</v>
      </c>
      <c r="E608" s="41">
        <v>0</v>
      </c>
      <c r="F608" s="41">
        <v>0</v>
      </c>
      <c r="G608" s="41" t="s">
        <v>426</v>
      </c>
    </row>
    <row r="609" spans="1:7" x14ac:dyDescent="0.35">
      <c r="A609" s="41" t="s">
        <v>1058</v>
      </c>
      <c r="B609" s="41" t="s">
        <v>125</v>
      </c>
      <c r="C609" s="41" t="s">
        <v>1040</v>
      </c>
      <c r="D609" s="41">
        <v>146</v>
      </c>
      <c r="E609" s="41">
        <v>0</v>
      </c>
      <c r="F609" s="41">
        <v>0</v>
      </c>
      <c r="G609" s="41" t="s">
        <v>426</v>
      </c>
    </row>
    <row r="610" spans="1:7" x14ac:dyDescent="0.35">
      <c r="A610" s="41" t="s">
        <v>1059</v>
      </c>
      <c r="B610" s="41" t="s">
        <v>125</v>
      </c>
      <c r="C610" s="41" t="s">
        <v>1040</v>
      </c>
      <c r="D610" s="41">
        <v>135</v>
      </c>
      <c r="E610" s="41">
        <v>0</v>
      </c>
      <c r="F610" s="41">
        <v>0</v>
      </c>
      <c r="G610" s="41" t="s">
        <v>426</v>
      </c>
    </row>
    <row r="611" spans="1:7" x14ac:dyDescent="0.35">
      <c r="A611" s="41" t="s">
        <v>1060</v>
      </c>
      <c r="B611" s="41" t="s">
        <v>125</v>
      </c>
      <c r="C611" s="41" t="s">
        <v>1040</v>
      </c>
      <c r="D611" s="41">
        <v>173</v>
      </c>
      <c r="E611" s="41">
        <v>2</v>
      </c>
      <c r="F611" s="41">
        <v>1.1599999999999999</v>
      </c>
      <c r="G611" s="41" t="s">
        <v>426</v>
      </c>
    </row>
    <row r="612" spans="1:7" x14ac:dyDescent="0.35">
      <c r="A612" s="41" t="s">
        <v>1061</v>
      </c>
      <c r="B612" s="41" t="s">
        <v>237</v>
      </c>
      <c r="C612" s="41" t="s">
        <v>1062</v>
      </c>
      <c r="D612" s="41">
        <v>174</v>
      </c>
      <c r="E612" s="41">
        <v>62</v>
      </c>
      <c r="F612" s="41">
        <v>35.630000000000003</v>
      </c>
      <c r="G612" s="41" t="s">
        <v>426</v>
      </c>
    </row>
    <row r="613" spans="1:7" x14ac:dyDescent="0.35">
      <c r="A613" s="41" t="s">
        <v>1063</v>
      </c>
      <c r="B613" s="41" t="s">
        <v>237</v>
      </c>
      <c r="C613" s="41" t="s">
        <v>1062</v>
      </c>
      <c r="D613" s="41">
        <v>154</v>
      </c>
      <c r="E613" s="41">
        <v>19</v>
      </c>
      <c r="F613" s="41">
        <v>12.34</v>
      </c>
      <c r="G613" s="41" t="s">
        <v>426</v>
      </c>
    </row>
    <row r="614" spans="1:7" x14ac:dyDescent="0.35">
      <c r="A614" s="41" t="s">
        <v>1064</v>
      </c>
      <c r="B614" s="41" t="s">
        <v>237</v>
      </c>
      <c r="C614" s="41" t="s">
        <v>1062</v>
      </c>
      <c r="D614" s="41">
        <v>164</v>
      </c>
      <c r="E614" s="41">
        <v>0</v>
      </c>
      <c r="F614" s="41">
        <v>0</v>
      </c>
      <c r="G614" s="41" t="s">
        <v>426</v>
      </c>
    </row>
    <row r="615" spans="1:7" x14ac:dyDescent="0.35">
      <c r="A615" s="41" t="s">
        <v>1065</v>
      </c>
      <c r="B615" s="41" t="s">
        <v>237</v>
      </c>
      <c r="C615" s="41" t="s">
        <v>1062</v>
      </c>
      <c r="D615" s="41">
        <v>120</v>
      </c>
      <c r="E615" s="41">
        <v>0</v>
      </c>
      <c r="F615" s="41">
        <v>0</v>
      </c>
      <c r="G615" s="41" t="s">
        <v>426</v>
      </c>
    </row>
    <row r="616" spans="1:7" x14ac:dyDescent="0.35">
      <c r="A616" s="41" t="s">
        <v>1066</v>
      </c>
      <c r="B616" s="41" t="s">
        <v>237</v>
      </c>
      <c r="C616" s="41" t="s">
        <v>1062</v>
      </c>
      <c r="D616" s="41">
        <v>146</v>
      </c>
      <c r="E616" s="41">
        <v>14</v>
      </c>
      <c r="F616" s="41">
        <v>9.59</v>
      </c>
      <c r="G616" s="41" t="s">
        <v>426</v>
      </c>
    </row>
    <row r="617" spans="1:7" x14ac:dyDescent="0.35">
      <c r="A617" s="41" t="s">
        <v>1067</v>
      </c>
      <c r="B617" s="41" t="s">
        <v>243</v>
      </c>
      <c r="C617" s="41" t="s">
        <v>1062</v>
      </c>
      <c r="D617" s="41">
        <v>246</v>
      </c>
      <c r="E617" s="41">
        <v>0</v>
      </c>
      <c r="F617" s="41">
        <v>0</v>
      </c>
      <c r="G617" s="41" t="s">
        <v>426</v>
      </c>
    </row>
    <row r="618" spans="1:7" x14ac:dyDescent="0.35">
      <c r="A618" s="41" t="s">
        <v>1068</v>
      </c>
      <c r="B618" s="41" t="s">
        <v>243</v>
      </c>
      <c r="C618" s="41" t="s">
        <v>1062</v>
      </c>
      <c r="D618" s="41">
        <v>182</v>
      </c>
      <c r="E618" s="41">
        <v>0</v>
      </c>
      <c r="F618" s="41">
        <v>0</v>
      </c>
      <c r="G618" s="41" t="s">
        <v>426</v>
      </c>
    </row>
    <row r="619" spans="1:7" x14ac:dyDescent="0.35">
      <c r="A619" s="41" t="s">
        <v>1069</v>
      </c>
      <c r="B619" s="41" t="s">
        <v>243</v>
      </c>
      <c r="C619" s="41" t="s">
        <v>1062</v>
      </c>
      <c r="D619" s="41">
        <v>142</v>
      </c>
      <c r="E619" s="41">
        <v>11</v>
      </c>
      <c r="F619" s="41">
        <v>7.75</v>
      </c>
      <c r="G619" s="41" t="s">
        <v>426</v>
      </c>
    </row>
    <row r="620" spans="1:7" x14ac:dyDescent="0.35">
      <c r="A620" s="41" t="s">
        <v>1070</v>
      </c>
      <c r="B620" s="41" t="s">
        <v>243</v>
      </c>
      <c r="C620" s="41" t="s">
        <v>1062</v>
      </c>
      <c r="D620" s="41">
        <v>211</v>
      </c>
      <c r="E620" s="41">
        <v>0</v>
      </c>
      <c r="F620" s="41">
        <v>0</v>
      </c>
      <c r="G620" s="41" t="s">
        <v>426</v>
      </c>
    </row>
    <row r="621" spans="1:7" x14ac:dyDescent="0.35">
      <c r="A621" s="41" t="s">
        <v>1071</v>
      </c>
      <c r="B621" s="41" t="s">
        <v>243</v>
      </c>
      <c r="C621" s="41" t="s">
        <v>1062</v>
      </c>
      <c r="D621" s="41">
        <v>148</v>
      </c>
      <c r="E621" s="41">
        <v>112</v>
      </c>
      <c r="F621" s="41">
        <v>75.680000000000007</v>
      </c>
      <c r="G621" s="41" t="s">
        <v>426</v>
      </c>
    </row>
    <row r="622" spans="1:7" x14ac:dyDescent="0.35">
      <c r="A622" s="41" t="s">
        <v>1072</v>
      </c>
      <c r="B622" s="41" t="s">
        <v>206</v>
      </c>
      <c r="C622" s="41" t="s">
        <v>1062</v>
      </c>
      <c r="D622" s="41">
        <v>126</v>
      </c>
      <c r="E622" s="41">
        <v>32</v>
      </c>
      <c r="F622" s="41">
        <v>25.4</v>
      </c>
      <c r="G622" s="41" t="s">
        <v>426</v>
      </c>
    </row>
    <row r="623" spans="1:7" x14ac:dyDescent="0.35">
      <c r="A623" s="41" t="s">
        <v>1073</v>
      </c>
      <c r="B623" s="41" t="s">
        <v>206</v>
      </c>
      <c r="C623" s="41" t="s">
        <v>1062</v>
      </c>
      <c r="D623" s="41">
        <v>114</v>
      </c>
      <c r="E623" s="41">
        <v>4</v>
      </c>
      <c r="F623" s="41">
        <v>3.51</v>
      </c>
      <c r="G623" s="41" t="s">
        <v>426</v>
      </c>
    </row>
    <row r="624" spans="1:7" x14ac:dyDescent="0.35">
      <c r="A624" s="41" t="s">
        <v>1074</v>
      </c>
      <c r="B624" s="41" t="s">
        <v>206</v>
      </c>
      <c r="C624" s="41" t="s">
        <v>1062</v>
      </c>
      <c r="D624" s="41">
        <v>129</v>
      </c>
      <c r="E624" s="41">
        <v>0</v>
      </c>
      <c r="F624" s="41">
        <v>0</v>
      </c>
      <c r="G624" s="41" t="s">
        <v>426</v>
      </c>
    </row>
    <row r="625" spans="1:7" x14ac:dyDescent="0.35">
      <c r="A625" s="41" t="s">
        <v>1075</v>
      </c>
      <c r="B625" s="41" t="s">
        <v>206</v>
      </c>
      <c r="C625" s="41" t="s">
        <v>1062</v>
      </c>
      <c r="D625" s="41">
        <v>155</v>
      </c>
      <c r="E625" s="41">
        <v>33</v>
      </c>
      <c r="F625" s="41">
        <v>21.29</v>
      </c>
      <c r="G625" s="41" t="s">
        <v>426</v>
      </c>
    </row>
    <row r="626" spans="1:7" x14ac:dyDescent="0.35">
      <c r="A626" s="41" t="s">
        <v>1076</v>
      </c>
      <c r="B626" s="41" t="s">
        <v>206</v>
      </c>
      <c r="C626" s="41" t="s">
        <v>1062</v>
      </c>
      <c r="D626" s="41">
        <v>131</v>
      </c>
      <c r="E626" s="41">
        <v>0</v>
      </c>
      <c r="F626" s="41">
        <v>0</v>
      </c>
      <c r="G626" s="41" t="s">
        <v>426</v>
      </c>
    </row>
    <row r="627" spans="1:7" x14ac:dyDescent="0.35">
      <c r="A627" s="41" t="s">
        <v>1077</v>
      </c>
      <c r="B627" s="41" t="s">
        <v>206</v>
      </c>
      <c r="C627" s="41" t="s">
        <v>1062</v>
      </c>
      <c r="D627" s="41">
        <v>121</v>
      </c>
      <c r="E627" s="41">
        <v>0</v>
      </c>
      <c r="F627" s="41">
        <v>0</v>
      </c>
      <c r="G627" s="41" t="s">
        <v>426</v>
      </c>
    </row>
    <row r="628" spans="1:7" x14ac:dyDescent="0.35">
      <c r="A628" s="41" t="s">
        <v>1078</v>
      </c>
      <c r="B628" s="41" t="s">
        <v>345</v>
      </c>
      <c r="C628" s="41" t="s">
        <v>1062</v>
      </c>
      <c r="D628" s="41">
        <v>120</v>
      </c>
      <c r="E628" s="41">
        <v>0</v>
      </c>
      <c r="F628" s="41">
        <v>0</v>
      </c>
      <c r="G628" s="41" t="s">
        <v>426</v>
      </c>
    </row>
    <row r="629" spans="1:7" x14ac:dyDescent="0.35">
      <c r="A629" s="41" t="s">
        <v>1079</v>
      </c>
      <c r="B629" s="41" t="s">
        <v>345</v>
      </c>
      <c r="C629" s="41" t="s">
        <v>1062</v>
      </c>
      <c r="D629" s="41">
        <v>148</v>
      </c>
      <c r="E629" s="41">
        <v>97</v>
      </c>
      <c r="F629" s="41">
        <v>65.540000000000006</v>
      </c>
      <c r="G629" s="41" t="s">
        <v>426</v>
      </c>
    </row>
    <row r="630" spans="1:7" x14ac:dyDescent="0.35">
      <c r="A630" s="41" t="s">
        <v>1080</v>
      </c>
      <c r="B630" s="41" t="s">
        <v>345</v>
      </c>
      <c r="C630" s="41" t="s">
        <v>1062</v>
      </c>
      <c r="D630" s="41">
        <v>147</v>
      </c>
      <c r="E630" s="41">
        <v>45</v>
      </c>
      <c r="F630" s="41">
        <v>30.61</v>
      </c>
      <c r="G630" s="41" t="s">
        <v>426</v>
      </c>
    </row>
    <row r="631" spans="1:7" x14ac:dyDescent="0.35">
      <c r="A631" s="41" t="s">
        <v>1081</v>
      </c>
      <c r="B631" s="41" t="s">
        <v>345</v>
      </c>
      <c r="C631" s="41" t="s">
        <v>1062</v>
      </c>
      <c r="D631" s="41">
        <v>138</v>
      </c>
      <c r="E631" s="41">
        <v>0</v>
      </c>
      <c r="F631" s="41">
        <v>0</v>
      </c>
      <c r="G631" s="41" t="s">
        <v>426</v>
      </c>
    </row>
    <row r="632" spans="1:7" x14ac:dyDescent="0.35">
      <c r="A632" s="41" t="s">
        <v>1082</v>
      </c>
      <c r="B632" s="41" t="s">
        <v>345</v>
      </c>
      <c r="C632" s="41" t="s">
        <v>1062</v>
      </c>
      <c r="D632" s="41">
        <v>134</v>
      </c>
      <c r="E632" s="41">
        <v>56</v>
      </c>
      <c r="F632" s="41">
        <v>41.79</v>
      </c>
      <c r="G632" s="41" t="s">
        <v>426</v>
      </c>
    </row>
    <row r="633" spans="1:7" x14ac:dyDescent="0.35">
      <c r="A633" s="41" t="s">
        <v>1083</v>
      </c>
      <c r="B633" s="41" t="s">
        <v>345</v>
      </c>
      <c r="C633" s="41" t="s">
        <v>1062</v>
      </c>
      <c r="D633" s="41">
        <v>127</v>
      </c>
      <c r="E633" s="41">
        <v>127</v>
      </c>
      <c r="F633" s="41">
        <v>100</v>
      </c>
      <c r="G633" s="41" t="s">
        <v>426</v>
      </c>
    </row>
    <row r="634" spans="1:7" x14ac:dyDescent="0.35">
      <c r="A634" s="41" t="s">
        <v>1084</v>
      </c>
      <c r="B634" s="41" t="s">
        <v>379</v>
      </c>
      <c r="C634" s="41" t="s">
        <v>1062</v>
      </c>
      <c r="D634" s="41">
        <v>151</v>
      </c>
      <c r="E634" s="41">
        <v>135</v>
      </c>
      <c r="F634" s="41">
        <v>89.4</v>
      </c>
      <c r="G634" s="41" t="s">
        <v>426</v>
      </c>
    </row>
    <row r="635" spans="1:7" x14ac:dyDescent="0.35">
      <c r="A635" s="41" t="s">
        <v>1085</v>
      </c>
      <c r="B635" s="41" t="s">
        <v>379</v>
      </c>
      <c r="C635" s="41" t="s">
        <v>1062</v>
      </c>
      <c r="D635" s="41">
        <v>215</v>
      </c>
      <c r="E635" s="41">
        <v>179</v>
      </c>
      <c r="F635" s="41">
        <v>83.26</v>
      </c>
      <c r="G635" s="41" t="s">
        <v>426</v>
      </c>
    </row>
    <row r="636" spans="1:7" x14ac:dyDescent="0.35">
      <c r="A636" s="41" t="s">
        <v>1086</v>
      </c>
      <c r="B636" s="41" t="s">
        <v>379</v>
      </c>
      <c r="C636" s="41" t="s">
        <v>1062</v>
      </c>
      <c r="D636" s="41">
        <v>147</v>
      </c>
      <c r="E636" s="41">
        <v>6</v>
      </c>
      <c r="F636" s="41">
        <v>4.08</v>
      </c>
      <c r="G636" s="41" t="s">
        <v>426</v>
      </c>
    </row>
    <row r="637" spans="1:7" x14ac:dyDescent="0.35">
      <c r="A637" s="41" t="s">
        <v>1087</v>
      </c>
      <c r="B637" s="41" t="s">
        <v>379</v>
      </c>
      <c r="C637" s="41" t="s">
        <v>1062</v>
      </c>
      <c r="D637" s="41">
        <v>139</v>
      </c>
      <c r="E637" s="41">
        <v>73</v>
      </c>
      <c r="F637" s="41">
        <v>52.52</v>
      </c>
      <c r="G637" s="41" t="s">
        <v>426</v>
      </c>
    </row>
    <row r="638" spans="1:7" x14ac:dyDescent="0.35">
      <c r="A638" s="41" t="s">
        <v>1088</v>
      </c>
      <c r="B638" s="41" t="s">
        <v>379</v>
      </c>
      <c r="C638" s="41" t="s">
        <v>1062</v>
      </c>
      <c r="D638" s="41">
        <v>143</v>
      </c>
      <c r="E638" s="41">
        <v>40</v>
      </c>
      <c r="F638" s="41">
        <v>27.97</v>
      </c>
      <c r="G638" s="41" t="s">
        <v>426</v>
      </c>
    </row>
    <row r="639" spans="1:7" x14ac:dyDescent="0.35">
      <c r="A639" s="41" t="s">
        <v>1089</v>
      </c>
      <c r="B639" s="41" t="s">
        <v>379</v>
      </c>
      <c r="C639" s="41" t="s">
        <v>1062</v>
      </c>
      <c r="D639" s="41">
        <v>145</v>
      </c>
      <c r="E639" s="41">
        <v>121</v>
      </c>
      <c r="F639" s="41">
        <v>83.45</v>
      </c>
      <c r="G639" s="41" t="s">
        <v>426</v>
      </c>
    </row>
    <row r="640" spans="1:7" x14ac:dyDescent="0.35">
      <c r="A640" s="41" t="s">
        <v>1090</v>
      </c>
      <c r="B640" s="41" t="s">
        <v>179</v>
      </c>
      <c r="C640" s="41" t="s">
        <v>1091</v>
      </c>
      <c r="D640" s="41">
        <v>129</v>
      </c>
      <c r="E640" s="41">
        <v>26</v>
      </c>
      <c r="F640" s="41">
        <v>20.16</v>
      </c>
      <c r="G640" s="41" t="s">
        <v>426</v>
      </c>
    </row>
    <row r="641" spans="1:7" x14ac:dyDescent="0.35">
      <c r="A641" s="41" t="s">
        <v>1092</v>
      </c>
      <c r="B641" s="41" t="s">
        <v>179</v>
      </c>
      <c r="C641" s="41" t="s">
        <v>1091</v>
      </c>
      <c r="D641" s="41">
        <v>159</v>
      </c>
      <c r="E641" s="41">
        <v>14</v>
      </c>
      <c r="F641" s="41">
        <v>8.81</v>
      </c>
      <c r="G641" s="41" t="s">
        <v>426</v>
      </c>
    </row>
    <row r="642" spans="1:7" x14ac:dyDescent="0.35">
      <c r="A642" s="41" t="s">
        <v>1093</v>
      </c>
      <c r="B642" s="41" t="s">
        <v>179</v>
      </c>
      <c r="C642" s="41" t="s">
        <v>1091</v>
      </c>
      <c r="D642" s="41">
        <v>176</v>
      </c>
      <c r="E642" s="41">
        <v>0</v>
      </c>
      <c r="F642" s="41">
        <v>0</v>
      </c>
      <c r="G642" s="41" t="s">
        <v>426</v>
      </c>
    </row>
    <row r="643" spans="1:7" x14ac:dyDescent="0.35">
      <c r="A643" s="41" t="s">
        <v>1094</v>
      </c>
      <c r="B643" s="41" t="s">
        <v>179</v>
      </c>
      <c r="C643" s="41" t="s">
        <v>1091</v>
      </c>
      <c r="D643" s="41">
        <v>145</v>
      </c>
      <c r="E643" s="41">
        <v>0</v>
      </c>
      <c r="F643" s="41">
        <v>0</v>
      </c>
      <c r="G643" s="41" t="s">
        <v>426</v>
      </c>
    </row>
    <row r="644" spans="1:7" x14ac:dyDescent="0.35">
      <c r="A644" s="41" t="s">
        <v>1095</v>
      </c>
      <c r="B644" s="41" t="s">
        <v>179</v>
      </c>
      <c r="C644" s="41" t="s">
        <v>1091</v>
      </c>
      <c r="D644" s="41">
        <v>147</v>
      </c>
      <c r="E644" s="41">
        <v>0</v>
      </c>
      <c r="F644" s="41">
        <v>0</v>
      </c>
      <c r="G644" s="41" t="s">
        <v>426</v>
      </c>
    </row>
    <row r="645" spans="1:7" x14ac:dyDescent="0.35">
      <c r="A645" s="41" t="s">
        <v>1096</v>
      </c>
      <c r="B645" s="41" t="s">
        <v>401</v>
      </c>
      <c r="C645" s="41" t="s">
        <v>1091</v>
      </c>
      <c r="D645" s="41">
        <v>121</v>
      </c>
      <c r="E645" s="41">
        <v>95</v>
      </c>
      <c r="F645" s="41">
        <v>78.510000000000005</v>
      </c>
      <c r="G645" s="41" t="s">
        <v>426</v>
      </c>
    </row>
    <row r="646" spans="1:7" x14ac:dyDescent="0.35">
      <c r="A646" s="41" t="s">
        <v>1097</v>
      </c>
      <c r="B646" s="41" t="s">
        <v>401</v>
      </c>
      <c r="C646" s="41" t="s">
        <v>1091</v>
      </c>
      <c r="D646" s="41">
        <v>121</v>
      </c>
      <c r="E646" s="41">
        <v>120</v>
      </c>
      <c r="F646" s="41">
        <v>99.17</v>
      </c>
      <c r="G646" s="41" t="s">
        <v>426</v>
      </c>
    </row>
    <row r="647" spans="1:7" x14ac:dyDescent="0.35">
      <c r="A647" s="41" t="s">
        <v>1098</v>
      </c>
      <c r="B647" s="41" t="s">
        <v>401</v>
      </c>
      <c r="C647" s="41" t="s">
        <v>1091</v>
      </c>
      <c r="D647" s="41">
        <v>163</v>
      </c>
      <c r="E647" s="41">
        <v>162</v>
      </c>
      <c r="F647" s="41">
        <v>99.39</v>
      </c>
      <c r="G647" s="41" t="s">
        <v>426</v>
      </c>
    </row>
    <row r="648" spans="1:7" x14ac:dyDescent="0.35">
      <c r="A648" s="41" t="s">
        <v>1099</v>
      </c>
      <c r="B648" s="41" t="s">
        <v>401</v>
      </c>
      <c r="C648" s="41" t="s">
        <v>1091</v>
      </c>
      <c r="D648" s="41">
        <v>247</v>
      </c>
      <c r="E648" s="41">
        <v>139</v>
      </c>
      <c r="F648" s="41">
        <v>56.28</v>
      </c>
      <c r="G648" s="41" t="s">
        <v>426</v>
      </c>
    </row>
    <row r="649" spans="1:7" x14ac:dyDescent="0.35">
      <c r="A649" s="41" t="s">
        <v>1100</v>
      </c>
      <c r="B649" s="41" t="s">
        <v>401</v>
      </c>
      <c r="C649" s="41" t="s">
        <v>1091</v>
      </c>
      <c r="D649" s="41">
        <v>153</v>
      </c>
      <c r="E649" s="41">
        <v>136</v>
      </c>
      <c r="F649" s="41">
        <v>88.89</v>
      </c>
      <c r="G649" s="41" t="s">
        <v>426</v>
      </c>
    </row>
    <row r="650" spans="1:7" x14ac:dyDescent="0.35">
      <c r="A650" s="41" t="s">
        <v>1101</v>
      </c>
      <c r="B650" s="41" t="s">
        <v>319</v>
      </c>
      <c r="C650" s="41" t="s">
        <v>1091</v>
      </c>
      <c r="D650" s="41">
        <v>87</v>
      </c>
      <c r="E650" s="41">
        <v>76</v>
      </c>
      <c r="F650" s="41">
        <v>87.36</v>
      </c>
      <c r="G650" s="41" t="s">
        <v>426</v>
      </c>
    </row>
    <row r="651" spans="1:7" x14ac:dyDescent="0.35">
      <c r="A651" s="41" t="s">
        <v>1102</v>
      </c>
      <c r="B651" s="41" t="s">
        <v>319</v>
      </c>
      <c r="C651" s="41" t="s">
        <v>1091</v>
      </c>
      <c r="D651" s="41">
        <v>154</v>
      </c>
      <c r="E651" s="41">
        <v>115</v>
      </c>
      <c r="F651" s="41">
        <v>74.680000000000007</v>
      </c>
      <c r="G651" s="41" t="s">
        <v>426</v>
      </c>
    </row>
    <row r="652" spans="1:7" x14ac:dyDescent="0.35">
      <c r="A652" s="41" t="s">
        <v>1103</v>
      </c>
      <c r="B652" s="41" t="s">
        <v>319</v>
      </c>
      <c r="C652" s="41" t="s">
        <v>1091</v>
      </c>
      <c r="D652" s="41">
        <v>223</v>
      </c>
      <c r="E652" s="41">
        <v>0</v>
      </c>
      <c r="F652" s="41">
        <v>0</v>
      </c>
      <c r="G652" s="41" t="s">
        <v>426</v>
      </c>
    </row>
    <row r="653" spans="1:7" x14ac:dyDescent="0.35">
      <c r="A653" s="41" t="s">
        <v>1104</v>
      </c>
      <c r="B653" s="41" t="s">
        <v>319</v>
      </c>
      <c r="C653" s="41" t="s">
        <v>1091</v>
      </c>
      <c r="D653" s="41">
        <v>151</v>
      </c>
      <c r="E653" s="41">
        <v>0</v>
      </c>
      <c r="F653" s="41">
        <v>0</v>
      </c>
      <c r="G653" s="41" t="s">
        <v>426</v>
      </c>
    </row>
    <row r="654" spans="1:7" x14ac:dyDescent="0.35">
      <c r="A654" s="41" t="s">
        <v>1105</v>
      </c>
      <c r="B654" s="41" t="s">
        <v>319</v>
      </c>
      <c r="C654" s="41" t="s">
        <v>1091</v>
      </c>
      <c r="D654" s="41">
        <v>276</v>
      </c>
      <c r="E654" s="41">
        <v>41</v>
      </c>
      <c r="F654" s="41">
        <v>14.86</v>
      </c>
      <c r="G654" s="41" t="s">
        <v>426</v>
      </c>
    </row>
    <row r="655" spans="1:7" x14ac:dyDescent="0.35">
      <c r="A655" s="41" t="s">
        <v>1106</v>
      </c>
      <c r="B655" s="41" t="s">
        <v>319</v>
      </c>
      <c r="C655" s="41" t="s">
        <v>1091</v>
      </c>
      <c r="D655" s="41">
        <v>96</v>
      </c>
      <c r="E655" s="41">
        <v>95</v>
      </c>
      <c r="F655" s="41">
        <v>98.96</v>
      </c>
      <c r="G655" s="41" t="s">
        <v>426</v>
      </c>
    </row>
    <row r="656" spans="1:7" x14ac:dyDescent="0.35">
      <c r="A656" s="41" t="s">
        <v>1107</v>
      </c>
      <c r="B656" s="41" t="s">
        <v>397</v>
      </c>
      <c r="C656" s="41" t="s">
        <v>1091</v>
      </c>
      <c r="D656" s="41">
        <v>87</v>
      </c>
      <c r="E656" s="41">
        <v>20</v>
      </c>
      <c r="F656" s="41">
        <v>22.99</v>
      </c>
      <c r="G656" s="41" t="s">
        <v>426</v>
      </c>
    </row>
    <row r="657" spans="1:7" x14ac:dyDescent="0.35">
      <c r="A657" s="41" t="s">
        <v>1108</v>
      </c>
      <c r="B657" s="41" t="s">
        <v>397</v>
      </c>
      <c r="C657" s="41" t="s">
        <v>1091</v>
      </c>
      <c r="D657" s="41">
        <v>142</v>
      </c>
      <c r="E657" s="41">
        <v>69</v>
      </c>
      <c r="F657" s="41">
        <v>48.59</v>
      </c>
      <c r="G657" s="41" t="s">
        <v>426</v>
      </c>
    </row>
    <row r="658" spans="1:7" x14ac:dyDescent="0.35">
      <c r="A658" s="41" t="s">
        <v>1109</v>
      </c>
      <c r="B658" s="41" t="s">
        <v>397</v>
      </c>
      <c r="C658" s="41" t="s">
        <v>1091</v>
      </c>
      <c r="D658" s="41">
        <v>156</v>
      </c>
      <c r="E658" s="41">
        <v>86</v>
      </c>
      <c r="F658" s="41">
        <v>55.13</v>
      </c>
      <c r="G658" s="41" t="s">
        <v>426</v>
      </c>
    </row>
    <row r="659" spans="1:7" x14ac:dyDescent="0.35">
      <c r="A659" s="41" t="s">
        <v>1110</v>
      </c>
      <c r="B659" s="41" t="s">
        <v>397</v>
      </c>
      <c r="C659" s="41" t="s">
        <v>1091</v>
      </c>
      <c r="D659" s="41">
        <v>192</v>
      </c>
      <c r="E659" s="41">
        <v>187</v>
      </c>
      <c r="F659" s="41">
        <v>97.4</v>
      </c>
      <c r="G659" s="41" t="s">
        <v>426</v>
      </c>
    </row>
    <row r="660" spans="1:7" x14ac:dyDescent="0.35">
      <c r="A660" s="41" t="s">
        <v>1111</v>
      </c>
      <c r="B660" s="41" t="s">
        <v>397</v>
      </c>
      <c r="C660" s="41" t="s">
        <v>1091</v>
      </c>
      <c r="D660" s="41">
        <v>256</v>
      </c>
      <c r="E660" s="41">
        <v>160</v>
      </c>
      <c r="F660" s="41">
        <v>62.5</v>
      </c>
      <c r="G660" s="41" t="s">
        <v>426</v>
      </c>
    </row>
    <row r="661" spans="1:7" x14ac:dyDescent="0.35">
      <c r="A661" s="41" t="s">
        <v>1112</v>
      </c>
      <c r="B661" s="41" t="s">
        <v>397</v>
      </c>
      <c r="C661" s="41" t="s">
        <v>1091</v>
      </c>
      <c r="D661" s="41">
        <v>61</v>
      </c>
      <c r="E661" s="41">
        <v>56</v>
      </c>
      <c r="F661" s="41">
        <v>91.8</v>
      </c>
      <c r="G661" s="41" t="s">
        <v>426</v>
      </c>
    </row>
    <row r="662" spans="1:7" x14ac:dyDescent="0.35">
      <c r="A662" s="41" t="s">
        <v>1113</v>
      </c>
      <c r="B662" s="41" t="s">
        <v>397</v>
      </c>
      <c r="C662" s="41" t="s">
        <v>1091</v>
      </c>
      <c r="D662" s="41">
        <v>225</v>
      </c>
      <c r="E662" s="41">
        <v>215</v>
      </c>
      <c r="F662" s="41">
        <v>95.56</v>
      </c>
      <c r="G662" s="41" t="s">
        <v>426</v>
      </c>
    </row>
    <row r="663" spans="1:7" x14ac:dyDescent="0.35">
      <c r="A663" s="41" t="s">
        <v>1114</v>
      </c>
      <c r="B663" s="41" t="s">
        <v>197</v>
      </c>
      <c r="C663" s="41" t="s">
        <v>1091</v>
      </c>
      <c r="D663" s="41">
        <v>145</v>
      </c>
      <c r="E663" s="41">
        <v>63</v>
      </c>
      <c r="F663" s="41">
        <v>43.45</v>
      </c>
      <c r="G663" s="41" t="s">
        <v>426</v>
      </c>
    </row>
    <row r="664" spans="1:7" x14ac:dyDescent="0.35">
      <c r="A664" s="41" t="s">
        <v>1115</v>
      </c>
      <c r="B664" s="41" t="s">
        <v>197</v>
      </c>
      <c r="C664" s="41" t="s">
        <v>1091</v>
      </c>
      <c r="D664" s="41">
        <v>155</v>
      </c>
      <c r="E664" s="41">
        <v>0</v>
      </c>
      <c r="F664" s="41">
        <v>0</v>
      </c>
      <c r="G664" s="41" t="s">
        <v>426</v>
      </c>
    </row>
    <row r="665" spans="1:7" x14ac:dyDescent="0.35">
      <c r="A665" s="41" t="s">
        <v>1116</v>
      </c>
      <c r="B665" s="41" t="s">
        <v>197</v>
      </c>
      <c r="C665" s="41" t="s">
        <v>1091</v>
      </c>
      <c r="D665" s="41">
        <v>115</v>
      </c>
      <c r="E665" s="41">
        <v>0</v>
      </c>
      <c r="F665" s="41">
        <v>0</v>
      </c>
      <c r="G665" s="41" t="s">
        <v>426</v>
      </c>
    </row>
    <row r="666" spans="1:7" x14ac:dyDescent="0.35">
      <c r="A666" s="41" t="s">
        <v>1117</v>
      </c>
      <c r="B666" s="41" t="s">
        <v>197</v>
      </c>
      <c r="C666" s="41" t="s">
        <v>1091</v>
      </c>
      <c r="D666" s="41">
        <v>230</v>
      </c>
      <c r="E666" s="41">
        <v>0</v>
      </c>
      <c r="F666" s="41">
        <v>0</v>
      </c>
      <c r="G666" s="41" t="s">
        <v>426</v>
      </c>
    </row>
    <row r="667" spans="1:7" x14ac:dyDescent="0.35">
      <c r="A667" s="41" t="s">
        <v>1118</v>
      </c>
      <c r="B667" s="41" t="s">
        <v>197</v>
      </c>
      <c r="C667" s="41" t="s">
        <v>1091</v>
      </c>
      <c r="D667" s="41">
        <v>85</v>
      </c>
      <c r="E667" s="41">
        <v>0</v>
      </c>
      <c r="F667" s="41">
        <v>0</v>
      </c>
      <c r="G667" s="41" t="s">
        <v>426</v>
      </c>
    </row>
    <row r="668" spans="1:7" x14ac:dyDescent="0.35">
      <c r="A668" s="41" t="s">
        <v>1119</v>
      </c>
      <c r="B668" s="41" t="s">
        <v>197</v>
      </c>
      <c r="C668" s="41" t="s">
        <v>1091</v>
      </c>
      <c r="D668" s="41">
        <v>150</v>
      </c>
      <c r="E668" s="41">
        <v>6</v>
      </c>
      <c r="F668" s="41">
        <v>4</v>
      </c>
      <c r="G668" s="41" t="s">
        <v>426</v>
      </c>
    </row>
    <row r="669" spans="1:7" x14ac:dyDescent="0.35">
      <c r="A669" s="41" t="s">
        <v>1120</v>
      </c>
      <c r="B669" s="41" t="s">
        <v>197</v>
      </c>
      <c r="C669" s="41" t="s">
        <v>1091</v>
      </c>
      <c r="D669" s="41">
        <v>154</v>
      </c>
      <c r="E669" s="41">
        <v>12</v>
      </c>
      <c r="F669" s="41">
        <v>7.79</v>
      </c>
      <c r="G669" s="41" t="s">
        <v>426</v>
      </c>
    </row>
    <row r="670" spans="1:7" x14ac:dyDescent="0.35">
      <c r="A670" s="41" t="s">
        <v>1121</v>
      </c>
      <c r="B670" s="41" t="s">
        <v>197</v>
      </c>
      <c r="C670" s="41" t="s">
        <v>1091</v>
      </c>
      <c r="D670" s="41">
        <v>107</v>
      </c>
      <c r="E670" s="41">
        <v>0</v>
      </c>
      <c r="F670" s="41">
        <v>0</v>
      </c>
      <c r="G670" s="41" t="s">
        <v>426</v>
      </c>
    </row>
    <row r="671" spans="1:7" x14ac:dyDescent="0.35">
      <c r="A671" s="41" t="s">
        <v>1122</v>
      </c>
      <c r="B671" s="41" t="s">
        <v>355</v>
      </c>
      <c r="C671" s="41" t="s">
        <v>1123</v>
      </c>
      <c r="D671" s="41">
        <v>163</v>
      </c>
      <c r="E671" s="41">
        <v>66</v>
      </c>
      <c r="F671" s="41">
        <v>40.49</v>
      </c>
      <c r="G671" s="41" t="s">
        <v>426</v>
      </c>
    </row>
    <row r="672" spans="1:7" x14ac:dyDescent="0.35">
      <c r="A672" s="41" t="s">
        <v>1124</v>
      </c>
      <c r="B672" s="41" t="s">
        <v>355</v>
      </c>
      <c r="C672" s="41" t="s">
        <v>1123</v>
      </c>
      <c r="D672" s="41">
        <v>249</v>
      </c>
      <c r="E672" s="41">
        <v>152</v>
      </c>
      <c r="F672" s="41">
        <v>61.04</v>
      </c>
      <c r="G672" s="41" t="s">
        <v>426</v>
      </c>
    </row>
    <row r="673" spans="1:7" x14ac:dyDescent="0.35">
      <c r="A673" s="41" t="s">
        <v>1125</v>
      </c>
      <c r="B673" s="41" t="s">
        <v>355</v>
      </c>
      <c r="C673" s="41" t="s">
        <v>1123</v>
      </c>
      <c r="D673" s="41">
        <v>152</v>
      </c>
      <c r="E673" s="41">
        <v>5</v>
      </c>
      <c r="F673" s="41">
        <v>3.29</v>
      </c>
      <c r="G673" s="41" t="s">
        <v>426</v>
      </c>
    </row>
    <row r="674" spans="1:7" x14ac:dyDescent="0.35">
      <c r="A674" s="41" t="s">
        <v>1126</v>
      </c>
      <c r="B674" s="41" t="s">
        <v>355</v>
      </c>
      <c r="C674" s="41" t="s">
        <v>1123</v>
      </c>
      <c r="D674" s="41">
        <v>160</v>
      </c>
      <c r="E674" s="41">
        <v>95</v>
      </c>
      <c r="F674" s="41">
        <v>59.38</v>
      </c>
      <c r="G674" s="41" t="s">
        <v>426</v>
      </c>
    </row>
    <row r="675" spans="1:7" x14ac:dyDescent="0.35">
      <c r="A675" s="41" t="s">
        <v>1127</v>
      </c>
      <c r="B675" s="41" t="s">
        <v>199</v>
      </c>
      <c r="C675" s="41" t="s">
        <v>1123</v>
      </c>
      <c r="D675" s="41">
        <v>189</v>
      </c>
      <c r="E675" s="41">
        <v>0</v>
      </c>
      <c r="F675" s="41">
        <v>0</v>
      </c>
      <c r="G675" s="41" t="s">
        <v>426</v>
      </c>
    </row>
    <row r="676" spans="1:7" x14ac:dyDescent="0.35">
      <c r="A676" s="41" t="s">
        <v>1128</v>
      </c>
      <c r="B676" s="41" t="s">
        <v>199</v>
      </c>
      <c r="C676" s="41" t="s">
        <v>1123</v>
      </c>
      <c r="D676" s="41">
        <v>135</v>
      </c>
      <c r="E676" s="41">
        <v>0</v>
      </c>
      <c r="F676" s="41">
        <v>0</v>
      </c>
      <c r="G676" s="41" t="s">
        <v>426</v>
      </c>
    </row>
    <row r="677" spans="1:7" x14ac:dyDescent="0.35">
      <c r="A677" s="41" t="s">
        <v>1129</v>
      </c>
      <c r="B677" s="41" t="s">
        <v>199</v>
      </c>
      <c r="C677" s="41" t="s">
        <v>1123</v>
      </c>
      <c r="D677" s="41">
        <v>131</v>
      </c>
      <c r="E677" s="41">
        <v>70</v>
      </c>
      <c r="F677" s="41">
        <v>53.44</v>
      </c>
      <c r="G677" s="41" t="s">
        <v>426</v>
      </c>
    </row>
    <row r="678" spans="1:7" x14ac:dyDescent="0.35">
      <c r="A678" s="41" t="s">
        <v>1130</v>
      </c>
      <c r="B678" s="41" t="s">
        <v>199</v>
      </c>
      <c r="C678" s="41" t="s">
        <v>1123</v>
      </c>
      <c r="D678" s="41">
        <v>283</v>
      </c>
      <c r="E678" s="41">
        <v>0</v>
      </c>
      <c r="F678" s="41">
        <v>0</v>
      </c>
      <c r="G678" s="41" t="s">
        <v>426</v>
      </c>
    </row>
    <row r="679" spans="1:7" x14ac:dyDescent="0.35">
      <c r="A679" s="41" t="s">
        <v>1131</v>
      </c>
      <c r="B679" s="41" t="s">
        <v>199</v>
      </c>
      <c r="C679" s="41" t="s">
        <v>1123</v>
      </c>
      <c r="D679" s="41">
        <v>184</v>
      </c>
      <c r="E679" s="41">
        <v>0</v>
      </c>
      <c r="F679" s="41">
        <v>0</v>
      </c>
      <c r="G679" s="41" t="s">
        <v>426</v>
      </c>
    </row>
    <row r="680" spans="1:7" x14ac:dyDescent="0.35">
      <c r="A680" s="41" t="s">
        <v>1132</v>
      </c>
      <c r="B680" s="41" t="s">
        <v>177</v>
      </c>
      <c r="C680" s="41" t="s">
        <v>1123</v>
      </c>
      <c r="D680" s="41">
        <v>147</v>
      </c>
      <c r="E680" s="41">
        <v>23</v>
      </c>
      <c r="F680" s="41">
        <v>15.65</v>
      </c>
      <c r="G680" s="41" t="s">
        <v>426</v>
      </c>
    </row>
    <row r="681" spans="1:7" x14ac:dyDescent="0.35">
      <c r="A681" s="41" t="s">
        <v>1133</v>
      </c>
      <c r="B681" s="41" t="s">
        <v>177</v>
      </c>
      <c r="C681" s="41" t="s">
        <v>1123</v>
      </c>
      <c r="D681" s="41">
        <v>113</v>
      </c>
      <c r="E681" s="41">
        <v>0</v>
      </c>
      <c r="F681" s="41">
        <v>0</v>
      </c>
      <c r="G681" s="41" t="s">
        <v>426</v>
      </c>
    </row>
    <row r="682" spans="1:7" x14ac:dyDescent="0.35">
      <c r="A682" s="41" t="s">
        <v>1134</v>
      </c>
      <c r="B682" s="41" t="s">
        <v>177</v>
      </c>
      <c r="C682" s="41" t="s">
        <v>1123</v>
      </c>
      <c r="D682" s="41">
        <v>192</v>
      </c>
      <c r="E682" s="41">
        <v>89</v>
      </c>
      <c r="F682" s="41">
        <v>46.35</v>
      </c>
      <c r="G682" s="41" t="s">
        <v>426</v>
      </c>
    </row>
    <row r="683" spans="1:7" x14ac:dyDescent="0.35">
      <c r="A683" s="41" t="s">
        <v>1135</v>
      </c>
      <c r="B683" s="41" t="s">
        <v>177</v>
      </c>
      <c r="C683" s="41" t="s">
        <v>1123</v>
      </c>
      <c r="D683" s="41">
        <v>145</v>
      </c>
      <c r="E683" s="41">
        <v>0</v>
      </c>
      <c r="F683" s="41">
        <v>0</v>
      </c>
      <c r="G683" s="41" t="s">
        <v>426</v>
      </c>
    </row>
    <row r="684" spans="1:7" x14ac:dyDescent="0.35">
      <c r="A684" s="41" t="s">
        <v>1136</v>
      </c>
      <c r="B684" s="41" t="s">
        <v>177</v>
      </c>
      <c r="C684" s="41" t="s">
        <v>1123</v>
      </c>
      <c r="D684" s="41">
        <v>166</v>
      </c>
      <c r="E684" s="41">
        <v>0</v>
      </c>
      <c r="F684" s="41">
        <v>0</v>
      </c>
      <c r="G684" s="41" t="s">
        <v>426</v>
      </c>
    </row>
    <row r="685" spans="1:7" x14ac:dyDescent="0.35">
      <c r="A685" s="41" t="s">
        <v>1137</v>
      </c>
      <c r="B685" s="41" t="s">
        <v>177</v>
      </c>
      <c r="C685" s="41" t="s">
        <v>1123</v>
      </c>
      <c r="D685" s="41">
        <v>140</v>
      </c>
      <c r="E685" s="41">
        <v>0</v>
      </c>
      <c r="F685" s="41">
        <v>0</v>
      </c>
      <c r="G685" s="41" t="s">
        <v>426</v>
      </c>
    </row>
    <row r="686" spans="1:7" x14ac:dyDescent="0.35">
      <c r="A686" s="41" t="s">
        <v>1138</v>
      </c>
      <c r="B686" s="41" t="s">
        <v>177</v>
      </c>
      <c r="C686" s="41" t="s">
        <v>1123</v>
      </c>
      <c r="D686" s="41">
        <v>633</v>
      </c>
      <c r="E686" s="41">
        <v>0</v>
      </c>
      <c r="F686" s="41">
        <v>0</v>
      </c>
      <c r="G686" s="41" t="s">
        <v>426</v>
      </c>
    </row>
    <row r="687" spans="1:7" x14ac:dyDescent="0.35">
      <c r="A687" s="41" t="s">
        <v>1139</v>
      </c>
      <c r="B687" s="41" t="s">
        <v>177</v>
      </c>
      <c r="C687" s="41" t="s">
        <v>1123</v>
      </c>
      <c r="D687" s="41">
        <v>837</v>
      </c>
      <c r="E687" s="41">
        <v>0</v>
      </c>
      <c r="F687" s="41">
        <v>0</v>
      </c>
      <c r="G687" s="41" t="s">
        <v>426</v>
      </c>
    </row>
    <row r="688" spans="1:7" x14ac:dyDescent="0.35">
      <c r="A688" s="41" t="s">
        <v>1140</v>
      </c>
      <c r="B688" s="41" t="s">
        <v>405</v>
      </c>
      <c r="C688" s="41" t="s">
        <v>1123</v>
      </c>
      <c r="D688" s="41">
        <v>833</v>
      </c>
      <c r="E688" s="41">
        <v>736</v>
      </c>
      <c r="F688" s="41">
        <v>88.36</v>
      </c>
      <c r="G688" s="41" t="s">
        <v>426</v>
      </c>
    </row>
    <row r="689" spans="1:7" x14ac:dyDescent="0.35">
      <c r="A689" s="41" t="s">
        <v>1141</v>
      </c>
      <c r="B689" s="41" t="s">
        <v>405</v>
      </c>
      <c r="C689" s="41" t="s">
        <v>1123</v>
      </c>
      <c r="D689" s="41">
        <v>268</v>
      </c>
      <c r="E689" s="41">
        <v>265</v>
      </c>
      <c r="F689" s="41">
        <v>98.88</v>
      </c>
      <c r="G689" s="41" t="s">
        <v>426</v>
      </c>
    </row>
    <row r="690" spans="1:7" x14ac:dyDescent="0.35">
      <c r="A690" s="41" t="s">
        <v>1142</v>
      </c>
      <c r="B690" s="41" t="s">
        <v>405</v>
      </c>
      <c r="C690" s="41" t="s">
        <v>1123</v>
      </c>
      <c r="D690" s="41">
        <v>199</v>
      </c>
      <c r="E690" s="41">
        <v>146</v>
      </c>
      <c r="F690" s="41">
        <v>73.37</v>
      </c>
      <c r="G690" s="41" t="s">
        <v>426</v>
      </c>
    </row>
    <row r="691" spans="1:7" x14ac:dyDescent="0.35">
      <c r="A691" s="41" t="s">
        <v>1143</v>
      </c>
      <c r="B691" s="41" t="s">
        <v>405</v>
      </c>
      <c r="C691" s="41" t="s">
        <v>1123</v>
      </c>
      <c r="D691" s="41">
        <v>128</v>
      </c>
      <c r="E691" s="41">
        <v>127</v>
      </c>
      <c r="F691" s="41">
        <v>99.22</v>
      </c>
      <c r="G691" s="41" t="s">
        <v>426</v>
      </c>
    </row>
    <row r="692" spans="1:7" x14ac:dyDescent="0.35">
      <c r="A692" s="41" t="s">
        <v>1144</v>
      </c>
      <c r="B692" s="41" t="s">
        <v>405</v>
      </c>
      <c r="C692" s="41" t="s">
        <v>1123</v>
      </c>
      <c r="D692" s="41">
        <v>284</v>
      </c>
      <c r="E692" s="41">
        <v>284</v>
      </c>
      <c r="F692" s="41">
        <v>100</v>
      </c>
      <c r="G692" s="41" t="s">
        <v>426</v>
      </c>
    </row>
    <row r="693" spans="1:7" x14ac:dyDescent="0.35">
      <c r="A693" s="41" t="s">
        <v>1145</v>
      </c>
      <c r="B693" s="41" t="s">
        <v>405</v>
      </c>
      <c r="C693" s="41" t="s">
        <v>1123</v>
      </c>
      <c r="D693" s="41">
        <v>158</v>
      </c>
      <c r="E693" s="41">
        <v>131</v>
      </c>
      <c r="F693" s="41">
        <v>82.91</v>
      </c>
      <c r="G693" s="41" t="s">
        <v>426</v>
      </c>
    </row>
    <row r="694" spans="1:7" x14ac:dyDescent="0.35">
      <c r="A694" s="41" t="s">
        <v>1146</v>
      </c>
      <c r="B694" s="41" t="s">
        <v>369</v>
      </c>
      <c r="C694" s="41" t="s">
        <v>1123</v>
      </c>
      <c r="D694" s="41">
        <v>162</v>
      </c>
      <c r="E694" s="41">
        <v>143</v>
      </c>
      <c r="F694" s="41">
        <v>88.27</v>
      </c>
      <c r="G694" s="41" t="s">
        <v>426</v>
      </c>
    </row>
    <row r="695" spans="1:7" x14ac:dyDescent="0.35">
      <c r="A695" s="41" t="s">
        <v>1147</v>
      </c>
      <c r="B695" s="41" t="s">
        <v>369</v>
      </c>
      <c r="C695" s="41" t="s">
        <v>1123</v>
      </c>
      <c r="D695" s="41">
        <v>224</v>
      </c>
      <c r="E695" s="41">
        <v>65</v>
      </c>
      <c r="F695" s="41">
        <v>29.02</v>
      </c>
      <c r="G695" s="41" t="s">
        <v>426</v>
      </c>
    </row>
    <row r="696" spans="1:7" x14ac:dyDescent="0.35">
      <c r="A696" s="41" t="s">
        <v>1148</v>
      </c>
      <c r="B696" s="41" t="s">
        <v>369</v>
      </c>
      <c r="C696" s="41" t="s">
        <v>1123</v>
      </c>
      <c r="D696" s="41">
        <v>158</v>
      </c>
      <c r="E696" s="41">
        <v>89</v>
      </c>
      <c r="F696" s="41">
        <v>56.33</v>
      </c>
      <c r="G696" s="41" t="s">
        <v>426</v>
      </c>
    </row>
    <row r="697" spans="1:7" x14ac:dyDescent="0.35">
      <c r="A697" s="41" t="s">
        <v>1149</v>
      </c>
      <c r="B697" s="41" t="s">
        <v>369</v>
      </c>
      <c r="C697" s="41" t="s">
        <v>1123</v>
      </c>
      <c r="D697" s="41">
        <v>141</v>
      </c>
      <c r="E697" s="41">
        <v>141</v>
      </c>
      <c r="F697" s="41">
        <v>100</v>
      </c>
      <c r="G697" s="41" t="s">
        <v>426</v>
      </c>
    </row>
    <row r="698" spans="1:7" x14ac:dyDescent="0.35">
      <c r="A698" s="41" t="s">
        <v>1150</v>
      </c>
      <c r="B698" s="41" t="s">
        <v>369</v>
      </c>
      <c r="C698" s="41" t="s">
        <v>1123</v>
      </c>
      <c r="D698" s="41">
        <v>164</v>
      </c>
      <c r="E698" s="41">
        <v>0</v>
      </c>
      <c r="F698" s="41">
        <v>0</v>
      </c>
      <c r="G698" s="41" t="s">
        <v>426</v>
      </c>
    </row>
    <row r="699" spans="1:7" x14ac:dyDescent="0.35">
      <c r="A699" s="41" t="s">
        <v>1151</v>
      </c>
      <c r="B699" s="41" t="s">
        <v>295</v>
      </c>
      <c r="C699" s="41" t="s">
        <v>1123</v>
      </c>
      <c r="D699" s="41">
        <v>187</v>
      </c>
      <c r="E699" s="41">
        <v>0</v>
      </c>
      <c r="F699" s="41">
        <v>0</v>
      </c>
      <c r="G699" s="41" t="s">
        <v>426</v>
      </c>
    </row>
    <row r="700" spans="1:7" x14ac:dyDescent="0.35">
      <c r="A700" s="41" t="s">
        <v>1152</v>
      </c>
      <c r="B700" s="41" t="s">
        <v>295</v>
      </c>
      <c r="C700" s="41" t="s">
        <v>1123</v>
      </c>
      <c r="D700" s="41">
        <v>309</v>
      </c>
      <c r="E700" s="41">
        <v>33</v>
      </c>
      <c r="F700" s="41">
        <v>10.68</v>
      </c>
      <c r="G700" s="41" t="s">
        <v>426</v>
      </c>
    </row>
    <row r="701" spans="1:7" x14ac:dyDescent="0.35">
      <c r="A701" s="41" t="s">
        <v>1153</v>
      </c>
      <c r="B701" s="41" t="s">
        <v>295</v>
      </c>
      <c r="C701" s="41" t="s">
        <v>1123</v>
      </c>
      <c r="D701" s="41">
        <v>122</v>
      </c>
      <c r="E701" s="41">
        <v>14</v>
      </c>
      <c r="F701" s="41">
        <v>11.48</v>
      </c>
      <c r="G701" s="41" t="s">
        <v>426</v>
      </c>
    </row>
    <row r="702" spans="1:7" x14ac:dyDescent="0.35">
      <c r="A702" s="41" t="s">
        <v>1154</v>
      </c>
      <c r="B702" s="41" t="s">
        <v>295</v>
      </c>
      <c r="C702" s="41" t="s">
        <v>1123</v>
      </c>
      <c r="D702" s="41">
        <v>164</v>
      </c>
      <c r="E702" s="41">
        <v>69</v>
      </c>
      <c r="F702" s="41">
        <v>42.07</v>
      </c>
      <c r="G702" s="41" t="s">
        <v>426</v>
      </c>
    </row>
    <row r="703" spans="1:7" x14ac:dyDescent="0.35">
      <c r="A703" s="41" t="s">
        <v>1155</v>
      </c>
      <c r="B703" s="41" t="s">
        <v>295</v>
      </c>
      <c r="C703" s="41" t="s">
        <v>1123</v>
      </c>
      <c r="D703" s="41">
        <v>162</v>
      </c>
      <c r="E703" s="41">
        <v>162</v>
      </c>
      <c r="F703" s="41">
        <v>100</v>
      </c>
      <c r="G703" s="41" t="s">
        <v>426</v>
      </c>
    </row>
    <row r="704" spans="1:7" x14ac:dyDescent="0.35">
      <c r="A704" s="41" t="s">
        <v>1156</v>
      </c>
      <c r="B704" s="41" t="s">
        <v>295</v>
      </c>
      <c r="C704" s="41" t="s">
        <v>1123</v>
      </c>
      <c r="D704" s="41">
        <v>298</v>
      </c>
      <c r="E704" s="41">
        <v>33</v>
      </c>
      <c r="F704" s="41">
        <v>11.07</v>
      </c>
      <c r="G704" s="41" t="s">
        <v>426</v>
      </c>
    </row>
    <row r="705" spans="1:7" x14ac:dyDescent="0.35">
      <c r="A705" s="41" t="s">
        <v>1157</v>
      </c>
      <c r="B705" s="41" t="s">
        <v>245</v>
      </c>
      <c r="C705" s="41" t="s">
        <v>1158</v>
      </c>
      <c r="D705" s="41">
        <v>187</v>
      </c>
      <c r="E705" s="41">
        <v>0</v>
      </c>
      <c r="F705" s="41">
        <v>0</v>
      </c>
      <c r="G705" s="41" t="s">
        <v>426</v>
      </c>
    </row>
    <row r="706" spans="1:7" x14ac:dyDescent="0.35">
      <c r="A706" s="41" t="s">
        <v>1159</v>
      </c>
      <c r="B706" s="41" t="s">
        <v>245</v>
      </c>
      <c r="C706" s="41" t="s">
        <v>1158</v>
      </c>
      <c r="D706" s="41">
        <v>133</v>
      </c>
      <c r="E706" s="41">
        <v>0</v>
      </c>
      <c r="F706" s="41">
        <v>0</v>
      </c>
      <c r="G706" s="41" t="s">
        <v>426</v>
      </c>
    </row>
    <row r="707" spans="1:7" x14ac:dyDescent="0.35">
      <c r="A707" s="41" t="s">
        <v>1160</v>
      </c>
      <c r="B707" s="41" t="s">
        <v>245</v>
      </c>
      <c r="C707" s="41" t="s">
        <v>1158</v>
      </c>
      <c r="D707" s="41">
        <v>166</v>
      </c>
      <c r="E707" s="41">
        <v>0</v>
      </c>
      <c r="F707" s="41">
        <v>0</v>
      </c>
      <c r="G707" s="41" t="s">
        <v>426</v>
      </c>
    </row>
    <row r="708" spans="1:7" x14ac:dyDescent="0.35">
      <c r="A708" s="41" t="s">
        <v>1161</v>
      </c>
      <c r="B708" s="41" t="s">
        <v>245</v>
      </c>
      <c r="C708" s="41" t="s">
        <v>1158</v>
      </c>
      <c r="D708" s="41">
        <v>220</v>
      </c>
      <c r="E708" s="41">
        <v>0</v>
      </c>
      <c r="F708" s="41">
        <v>0</v>
      </c>
      <c r="G708" s="41" t="s">
        <v>426</v>
      </c>
    </row>
    <row r="709" spans="1:7" x14ac:dyDescent="0.35">
      <c r="A709" s="41" t="s">
        <v>1162</v>
      </c>
      <c r="B709" s="41" t="s">
        <v>245</v>
      </c>
      <c r="C709" s="41" t="s">
        <v>1158</v>
      </c>
      <c r="D709" s="41">
        <v>118</v>
      </c>
      <c r="E709" s="41">
        <v>0</v>
      </c>
      <c r="F709" s="41">
        <v>0</v>
      </c>
      <c r="G709" s="41" t="s">
        <v>426</v>
      </c>
    </row>
    <row r="710" spans="1:7" x14ac:dyDescent="0.35">
      <c r="A710" s="41" t="s">
        <v>1163</v>
      </c>
      <c r="B710" s="41" t="s">
        <v>245</v>
      </c>
      <c r="C710" s="41" t="s">
        <v>1158</v>
      </c>
      <c r="D710" s="41">
        <v>202</v>
      </c>
      <c r="E710" s="41">
        <v>145</v>
      </c>
      <c r="F710" s="41">
        <v>71.78</v>
      </c>
      <c r="G710" s="41" t="s">
        <v>426</v>
      </c>
    </row>
    <row r="711" spans="1:7" x14ac:dyDescent="0.35">
      <c r="A711" s="41" t="s">
        <v>1164</v>
      </c>
      <c r="B711" s="41" t="s">
        <v>383</v>
      </c>
      <c r="C711" s="41" t="s">
        <v>1158</v>
      </c>
      <c r="D711" s="41">
        <v>196</v>
      </c>
      <c r="E711" s="41">
        <v>176</v>
      </c>
      <c r="F711" s="41">
        <v>89.8</v>
      </c>
      <c r="G711" s="41" t="s">
        <v>426</v>
      </c>
    </row>
    <row r="712" spans="1:7" x14ac:dyDescent="0.35">
      <c r="A712" s="41" t="s">
        <v>1165</v>
      </c>
      <c r="B712" s="41" t="s">
        <v>383</v>
      </c>
      <c r="C712" s="41" t="s">
        <v>1158</v>
      </c>
      <c r="D712" s="41">
        <v>185</v>
      </c>
      <c r="E712" s="41">
        <v>143</v>
      </c>
      <c r="F712" s="41">
        <v>77.3</v>
      </c>
      <c r="G712" s="41" t="s">
        <v>426</v>
      </c>
    </row>
    <row r="713" spans="1:7" x14ac:dyDescent="0.35">
      <c r="A713" s="41" t="s">
        <v>1166</v>
      </c>
      <c r="B713" s="41" t="s">
        <v>383</v>
      </c>
      <c r="C713" s="41" t="s">
        <v>1158</v>
      </c>
      <c r="D713" s="41">
        <v>204</v>
      </c>
      <c r="E713" s="41">
        <v>47</v>
      </c>
      <c r="F713" s="41">
        <v>23.04</v>
      </c>
      <c r="G713" s="41" t="s">
        <v>426</v>
      </c>
    </row>
    <row r="714" spans="1:7" x14ac:dyDescent="0.35">
      <c r="A714" s="41" t="s">
        <v>1167</v>
      </c>
      <c r="B714" s="41" t="s">
        <v>383</v>
      </c>
      <c r="C714" s="41" t="s">
        <v>1158</v>
      </c>
      <c r="D714" s="41">
        <v>132</v>
      </c>
      <c r="E714" s="41">
        <v>74</v>
      </c>
      <c r="F714" s="41">
        <v>56.06</v>
      </c>
      <c r="G714" s="41" t="s">
        <v>426</v>
      </c>
    </row>
    <row r="715" spans="1:7" x14ac:dyDescent="0.35">
      <c r="A715" s="41" t="s">
        <v>1168</v>
      </c>
      <c r="B715" s="41" t="s">
        <v>383</v>
      </c>
      <c r="C715" s="41" t="s">
        <v>1158</v>
      </c>
      <c r="D715" s="41">
        <v>160</v>
      </c>
      <c r="E715" s="41">
        <v>87</v>
      </c>
      <c r="F715" s="41">
        <v>54.37</v>
      </c>
      <c r="G715" s="41" t="s">
        <v>426</v>
      </c>
    </row>
    <row r="716" spans="1:7" x14ac:dyDescent="0.35">
      <c r="A716" s="41" t="s">
        <v>1169</v>
      </c>
      <c r="B716" s="41" t="s">
        <v>253</v>
      </c>
      <c r="C716" s="41" t="s">
        <v>1158</v>
      </c>
      <c r="D716" s="41">
        <v>150</v>
      </c>
      <c r="E716" s="41">
        <v>104</v>
      </c>
      <c r="F716" s="41">
        <v>69.33</v>
      </c>
      <c r="G716" s="41" t="s">
        <v>426</v>
      </c>
    </row>
    <row r="717" spans="1:7" x14ac:dyDescent="0.35">
      <c r="A717" s="41" t="s">
        <v>1170</v>
      </c>
      <c r="B717" s="41" t="s">
        <v>253</v>
      </c>
      <c r="C717" s="41" t="s">
        <v>1158</v>
      </c>
      <c r="D717" s="41">
        <v>232</v>
      </c>
      <c r="E717" s="41">
        <v>13</v>
      </c>
      <c r="F717" s="41">
        <v>5.6</v>
      </c>
      <c r="G717" s="41" t="s">
        <v>426</v>
      </c>
    </row>
    <row r="718" spans="1:7" x14ac:dyDescent="0.35">
      <c r="A718" s="41" t="s">
        <v>1171</v>
      </c>
      <c r="B718" s="41" t="s">
        <v>253</v>
      </c>
      <c r="C718" s="41" t="s">
        <v>1158</v>
      </c>
      <c r="D718" s="41">
        <v>185</v>
      </c>
      <c r="E718" s="41">
        <v>0</v>
      </c>
      <c r="F718" s="41">
        <v>0</v>
      </c>
      <c r="G718" s="41" t="s">
        <v>426</v>
      </c>
    </row>
    <row r="719" spans="1:7" x14ac:dyDescent="0.35">
      <c r="A719" s="41" t="s">
        <v>1172</v>
      </c>
      <c r="B719" s="41" t="s">
        <v>253</v>
      </c>
      <c r="C719" s="41" t="s">
        <v>1158</v>
      </c>
      <c r="D719" s="41">
        <v>143</v>
      </c>
      <c r="E719" s="41">
        <v>23</v>
      </c>
      <c r="F719" s="41">
        <v>16.079999999999998</v>
      </c>
      <c r="G719" s="41" t="s">
        <v>426</v>
      </c>
    </row>
    <row r="720" spans="1:7" x14ac:dyDescent="0.35">
      <c r="A720" s="41" t="s">
        <v>1173</v>
      </c>
      <c r="B720" s="41" t="s">
        <v>253</v>
      </c>
      <c r="C720" s="41" t="s">
        <v>1158</v>
      </c>
      <c r="D720" s="41">
        <v>152</v>
      </c>
      <c r="E720" s="41">
        <v>12</v>
      </c>
      <c r="F720" s="41">
        <v>7.89</v>
      </c>
      <c r="G720" s="41" t="s">
        <v>426</v>
      </c>
    </row>
    <row r="721" spans="1:7" x14ac:dyDescent="0.35">
      <c r="A721" s="41" t="s">
        <v>1174</v>
      </c>
      <c r="B721" s="41" t="s">
        <v>253</v>
      </c>
      <c r="C721" s="41" t="s">
        <v>1158</v>
      </c>
      <c r="D721" s="41">
        <v>141</v>
      </c>
      <c r="E721" s="41">
        <v>0</v>
      </c>
      <c r="F721" s="41">
        <v>0</v>
      </c>
      <c r="G721" s="41" t="s">
        <v>426</v>
      </c>
    </row>
    <row r="722" spans="1:7" x14ac:dyDescent="0.35">
      <c r="A722" s="41" t="s">
        <v>1175</v>
      </c>
      <c r="B722" s="41" t="s">
        <v>301</v>
      </c>
      <c r="C722" s="41" t="s">
        <v>1158</v>
      </c>
      <c r="D722" s="41">
        <v>275</v>
      </c>
      <c r="E722" s="41">
        <v>17</v>
      </c>
      <c r="F722" s="41">
        <v>6.18</v>
      </c>
      <c r="G722" s="41" t="s">
        <v>426</v>
      </c>
    </row>
    <row r="723" spans="1:7" x14ac:dyDescent="0.35">
      <c r="A723" s="41" t="s">
        <v>1176</v>
      </c>
      <c r="B723" s="41" t="s">
        <v>301</v>
      </c>
      <c r="C723" s="41" t="s">
        <v>1158</v>
      </c>
      <c r="D723" s="41">
        <v>197</v>
      </c>
      <c r="E723" s="41">
        <v>78</v>
      </c>
      <c r="F723" s="41">
        <v>39.590000000000003</v>
      </c>
      <c r="G723" s="41" t="s">
        <v>426</v>
      </c>
    </row>
    <row r="724" spans="1:7" x14ac:dyDescent="0.35">
      <c r="A724" s="41" t="s">
        <v>1177</v>
      </c>
      <c r="B724" s="41" t="s">
        <v>301</v>
      </c>
      <c r="C724" s="41" t="s">
        <v>1158</v>
      </c>
      <c r="D724" s="41">
        <v>197</v>
      </c>
      <c r="E724" s="41">
        <v>6</v>
      </c>
      <c r="F724" s="41">
        <v>3.05</v>
      </c>
      <c r="G724" s="41" t="s">
        <v>426</v>
      </c>
    </row>
    <row r="725" spans="1:7" x14ac:dyDescent="0.35">
      <c r="A725" s="41" t="s">
        <v>1178</v>
      </c>
      <c r="B725" s="41" t="s">
        <v>301</v>
      </c>
      <c r="C725" s="41" t="s">
        <v>1158</v>
      </c>
      <c r="D725" s="41">
        <v>159</v>
      </c>
      <c r="E725" s="41">
        <v>41</v>
      </c>
      <c r="F725" s="41">
        <v>25.79</v>
      </c>
      <c r="G725" s="41" t="s">
        <v>426</v>
      </c>
    </row>
    <row r="726" spans="1:7" x14ac:dyDescent="0.35">
      <c r="A726" s="41" t="s">
        <v>1179</v>
      </c>
      <c r="B726" s="41" t="s">
        <v>301</v>
      </c>
      <c r="C726" s="41" t="s">
        <v>1158</v>
      </c>
      <c r="D726" s="41">
        <v>168</v>
      </c>
      <c r="E726" s="41">
        <v>67</v>
      </c>
      <c r="F726" s="41">
        <v>39.880000000000003</v>
      </c>
      <c r="G726" s="41" t="s">
        <v>426</v>
      </c>
    </row>
    <row r="727" spans="1:7" x14ac:dyDescent="0.35">
      <c r="A727" s="41" t="s">
        <v>1180</v>
      </c>
      <c r="B727" s="41" t="s">
        <v>301</v>
      </c>
      <c r="C727" s="41" t="s">
        <v>1158</v>
      </c>
      <c r="D727" s="41">
        <v>162</v>
      </c>
      <c r="E727" s="41">
        <v>118</v>
      </c>
      <c r="F727" s="41">
        <v>72.84</v>
      </c>
      <c r="G727" s="41" t="s">
        <v>426</v>
      </c>
    </row>
    <row r="728" spans="1:7" x14ac:dyDescent="0.35">
      <c r="A728" s="41" t="s">
        <v>1181</v>
      </c>
      <c r="B728" s="41" t="s">
        <v>275</v>
      </c>
      <c r="C728" s="41" t="s">
        <v>1158</v>
      </c>
      <c r="D728" s="41">
        <v>254</v>
      </c>
      <c r="E728" s="41">
        <v>0</v>
      </c>
      <c r="F728" s="41">
        <v>0</v>
      </c>
      <c r="G728" s="41" t="s">
        <v>426</v>
      </c>
    </row>
    <row r="729" spans="1:7" x14ac:dyDescent="0.35">
      <c r="A729" s="41" t="s">
        <v>1182</v>
      </c>
      <c r="B729" s="41" t="s">
        <v>275</v>
      </c>
      <c r="C729" s="41" t="s">
        <v>1158</v>
      </c>
      <c r="D729" s="41">
        <v>117</v>
      </c>
      <c r="E729" s="41">
        <v>0</v>
      </c>
      <c r="F729" s="41">
        <v>0</v>
      </c>
      <c r="G729" s="41" t="s">
        <v>426</v>
      </c>
    </row>
    <row r="730" spans="1:7" x14ac:dyDescent="0.35">
      <c r="A730" s="41" t="s">
        <v>1183</v>
      </c>
      <c r="B730" s="41" t="s">
        <v>275</v>
      </c>
      <c r="C730" s="41" t="s">
        <v>1158</v>
      </c>
      <c r="D730" s="41">
        <v>136</v>
      </c>
      <c r="E730" s="41">
        <v>57</v>
      </c>
      <c r="F730" s="41">
        <v>41.91</v>
      </c>
      <c r="G730" s="41" t="s">
        <v>426</v>
      </c>
    </row>
    <row r="731" spans="1:7" x14ac:dyDescent="0.35">
      <c r="A731" s="41" t="s">
        <v>1184</v>
      </c>
      <c r="B731" s="41" t="s">
        <v>275</v>
      </c>
      <c r="C731" s="41" t="s">
        <v>1158</v>
      </c>
      <c r="D731" s="41">
        <v>191</v>
      </c>
      <c r="E731" s="41">
        <v>120</v>
      </c>
      <c r="F731" s="41">
        <v>62.83</v>
      </c>
      <c r="G731" s="41" t="s">
        <v>426</v>
      </c>
    </row>
    <row r="732" spans="1:7" x14ac:dyDescent="0.35">
      <c r="A732" s="41" t="s">
        <v>1185</v>
      </c>
      <c r="B732" s="41" t="s">
        <v>275</v>
      </c>
      <c r="C732" s="41" t="s">
        <v>1158</v>
      </c>
      <c r="D732" s="41">
        <v>145</v>
      </c>
      <c r="E732" s="41">
        <v>21</v>
      </c>
      <c r="F732" s="41">
        <v>14.48</v>
      </c>
      <c r="G732" s="41" t="s">
        <v>426</v>
      </c>
    </row>
    <row r="733" spans="1:7" x14ac:dyDescent="0.35">
      <c r="A733" s="41" t="s">
        <v>1186</v>
      </c>
      <c r="B733" s="41" t="s">
        <v>275</v>
      </c>
      <c r="C733" s="41" t="s">
        <v>1158</v>
      </c>
      <c r="D733" s="41">
        <v>114</v>
      </c>
      <c r="E733" s="41">
        <v>0</v>
      </c>
      <c r="F733" s="41">
        <v>0</v>
      </c>
      <c r="G733" s="41" t="s">
        <v>426</v>
      </c>
    </row>
    <row r="734" spans="1:7" x14ac:dyDescent="0.35">
      <c r="A734" s="41" t="s">
        <v>1187</v>
      </c>
      <c r="B734" s="41" t="s">
        <v>106</v>
      </c>
      <c r="C734" s="41" t="s">
        <v>1188</v>
      </c>
      <c r="D734" s="41">
        <v>149</v>
      </c>
      <c r="E734" s="41">
        <v>0</v>
      </c>
      <c r="F734" s="41">
        <v>0</v>
      </c>
      <c r="G734" s="41" t="s">
        <v>426</v>
      </c>
    </row>
    <row r="735" spans="1:7" x14ac:dyDescent="0.35">
      <c r="A735" s="41" t="s">
        <v>1189</v>
      </c>
      <c r="B735" s="41" t="s">
        <v>106</v>
      </c>
      <c r="C735" s="41" t="s">
        <v>1188</v>
      </c>
      <c r="D735" s="41">
        <v>129</v>
      </c>
      <c r="E735" s="41">
        <v>0</v>
      </c>
      <c r="F735" s="41">
        <v>0</v>
      </c>
      <c r="G735" s="41" t="s">
        <v>426</v>
      </c>
    </row>
    <row r="736" spans="1:7" x14ac:dyDescent="0.35">
      <c r="A736" s="41" t="s">
        <v>1190</v>
      </c>
      <c r="B736" s="41" t="s">
        <v>106</v>
      </c>
      <c r="C736" s="41" t="s">
        <v>1188</v>
      </c>
      <c r="D736" s="41">
        <v>130</v>
      </c>
      <c r="E736" s="41">
        <v>0</v>
      </c>
      <c r="F736" s="41">
        <v>0</v>
      </c>
      <c r="G736" s="41" t="s">
        <v>426</v>
      </c>
    </row>
    <row r="737" spans="1:7" x14ac:dyDescent="0.35">
      <c r="A737" s="41" t="s">
        <v>1191</v>
      </c>
      <c r="B737" s="41" t="s">
        <v>106</v>
      </c>
      <c r="C737" s="41" t="s">
        <v>1188</v>
      </c>
      <c r="D737" s="41">
        <v>130</v>
      </c>
      <c r="E737" s="41">
        <v>0</v>
      </c>
      <c r="F737" s="41">
        <v>0</v>
      </c>
      <c r="G737" s="41" t="s">
        <v>426</v>
      </c>
    </row>
    <row r="738" spans="1:7" x14ac:dyDescent="0.35">
      <c r="A738" s="41" t="s">
        <v>1192</v>
      </c>
      <c r="B738" s="41" t="s">
        <v>106</v>
      </c>
      <c r="C738" s="41" t="s">
        <v>1188</v>
      </c>
      <c r="D738" s="41">
        <v>137</v>
      </c>
      <c r="E738" s="41">
        <v>0</v>
      </c>
      <c r="F738" s="41">
        <v>0</v>
      </c>
      <c r="G738" s="41" t="s">
        <v>426</v>
      </c>
    </row>
    <row r="739" spans="1:7" x14ac:dyDescent="0.35">
      <c r="A739" s="41" t="s">
        <v>1193</v>
      </c>
      <c r="B739" s="41" t="s">
        <v>143</v>
      </c>
      <c r="C739" s="41" t="s">
        <v>1188</v>
      </c>
      <c r="D739" s="41">
        <v>147</v>
      </c>
      <c r="E739" s="41">
        <v>0</v>
      </c>
      <c r="F739" s="41">
        <v>0</v>
      </c>
      <c r="G739" s="41" t="s">
        <v>426</v>
      </c>
    </row>
    <row r="740" spans="1:7" x14ac:dyDescent="0.35">
      <c r="A740" s="41" t="s">
        <v>1194</v>
      </c>
      <c r="B740" s="41" t="s">
        <v>143</v>
      </c>
      <c r="C740" s="41" t="s">
        <v>1188</v>
      </c>
      <c r="D740" s="41">
        <v>129</v>
      </c>
      <c r="E740" s="41">
        <v>9</v>
      </c>
      <c r="F740" s="41">
        <v>6.98</v>
      </c>
      <c r="G740" s="41" t="s">
        <v>426</v>
      </c>
    </row>
    <row r="741" spans="1:7" x14ac:dyDescent="0.35">
      <c r="A741" s="41" t="s">
        <v>1195</v>
      </c>
      <c r="B741" s="41" t="s">
        <v>143</v>
      </c>
      <c r="C741" s="41" t="s">
        <v>1188</v>
      </c>
      <c r="D741" s="41">
        <v>112</v>
      </c>
      <c r="E741" s="41">
        <v>0</v>
      </c>
      <c r="F741" s="41">
        <v>0</v>
      </c>
      <c r="G741" s="41" t="s">
        <v>426</v>
      </c>
    </row>
    <row r="742" spans="1:7" x14ac:dyDescent="0.35">
      <c r="A742" s="41" t="s">
        <v>1196</v>
      </c>
      <c r="B742" s="41" t="s">
        <v>143</v>
      </c>
      <c r="C742" s="41" t="s">
        <v>1188</v>
      </c>
      <c r="D742" s="41">
        <v>135</v>
      </c>
      <c r="E742" s="41">
        <v>0</v>
      </c>
      <c r="F742" s="41">
        <v>0</v>
      </c>
      <c r="G742" s="41" t="s">
        <v>426</v>
      </c>
    </row>
    <row r="743" spans="1:7" x14ac:dyDescent="0.35">
      <c r="A743" s="41" t="s">
        <v>1197</v>
      </c>
      <c r="B743" s="41" t="s">
        <v>143</v>
      </c>
      <c r="C743" s="41" t="s">
        <v>1188</v>
      </c>
      <c r="D743" s="41">
        <v>126</v>
      </c>
      <c r="E743" s="41">
        <v>0</v>
      </c>
      <c r="F743" s="41">
        <v>0</v>
      </c>
      <c r="G743" s="41" t="s">
        <v>426</v>
      </c>
    </row>
    <row r="744" spans="1:7" x14ac:dyDescent="0.35">
      <c r="A744" s="41" t="s">
        <v>1198</v>
      </c>
      <c r="B744" s="41" t="s">
        <v>249</v>
      </c>
      <c r="C744" s="41" t="s">
        <v>1188</v>
      </c>
      <c r="D744" s="41">
        <v>140</v>
      </c>
      <c r="E744" s="41">
        <v>0</v>
      </c>
      <c r="F744" s="41">
        <v>0</v>
      </c>
      <c r="G744" s="41" t="s">
        <v>426</v>
      </c>
    </row>
    <row r="745" spans="1:7" x14ac:dyDescent="0.35">
      <c r="A745" s="41" t="s">
        <v>1199</v>
      </c>
      <c r="B745" s="41" t="s">
        <v>249</v>
      </c>
      <c r="C745" s="41" t="s">
        <v>1188</v>
      </c>
      <c r="D745" s="41">
        <v>123</v>
      </c>
      <c r="E745" s="41">
        <v>0</v>
      </c>
      <c r="F745" s="41">
        <v>0</v>
      </c>
      <c r="G745" s="41" t="s">
        <v>426</v>
      </c>
    </row>
    <row r="746" spans="1:7" x14ac:dyDescent="0.35">
      <c r="A746" s="41" t="s">
        <v>1200</v>
      </c>
      <c r="B746" s="41" t="s">
        <v>249</v>
      </c>
      <c r="C746" s="41" t="s">
        <v>1188</v>
      </c>
      <c r="D746" s="41">
        <v>139</v>
      </c>
      <c r="E746" s="41">
        <v>64</v>
      </c>
      <c r="F746" s="41">
        <v>46.04</v>
      </c>
      <c r="G746" s="41" t="s">
        <v>426</v>
      </c>
    </row>
    <row r="747" spans="1:7" x14ac:dyDescent="0.35">
      <c r="A747" s="41" t="s">
        <v>1201</v>
      </c>
      <c r="B747" s="41" t="s">
        <v>249</v>
      </c>
      <c r="C747" s="41" t="s">
        <v>1188</v>
      </c>
      <c r="D747" s="41">
        <v>171</v>
      </c>
      <c r="E747" s="41">
        <v>69</v>
      </c>
      <c r="F747" s="41">
        <v>40.35</v>
      </c>
      <c r="G747" s="41" t="s">
        <v>426</v>
      </c>
    </row>
    <row r="748" spans="1:7" x14ac:dyDescent="0.35">
      <c r="A748" s="41" t="s">
        <v>1202</v>
      </c>
      <c r="B748" s="41" t="s">
        <v>249</v>
      </c>
      <c r="C748" s="41" t="s">
        <v>1188</v>
      </c>
      <c r="D748" s="41">
        <v>115</v>
      </c>
      <c r="E748" s="41">
        <v>21</v>
      </c>
      <c r="F748" s="41">
        <v>18.260000000000002</v>
      </c>
      <c r="G748" s="41" t="s">
        <v>426</v>
      </c>
    </row>
    <row r="749" spans="1:7" x14ac:dyDescent="0.35">
      <c r="A749" s="41" t="s">
        <v>1203</v>
      </c>
      <c r="B749" s="41" t="s">
        <v>249</v>
      </c>
      <c r="C749" s="41" t="s">
        <v>1188</v>
      </c>
      <c r="D749" s="41">
        <v>114</v>
      </c>
      <c r="E749" s="41">
        <v>0</v>
      </c>
      <c r="F749" s="41">
        <v>0</v>
      </c>
      <c r="G749" s="41" t="s">
        <v>426</v>
      </c>
    </row>
    <row r="750" spans="1:7" x14ac:dyDescent="0.35">
      <c r="A750" s="41" t="s">
        <v>1204</v>
      </c>
      <c r="B750" s="41" t="s">
        <v>249</v>
      </c>
      <c r="C750" s="41" t="s">
        <v>1188</v>
      </c>
      <c r="D750" s="41">
        <v>133</v>
      </c>
      <c r="E750" s="41">
        <v>0</v>
      </c>
      <c r="F750" s="41">
        <v>0</v>
      </c>
      <c r="G750" s="41" t="s">
        <v>426</v>
      </c>
    </row>
    <row r="751" spans="1:7" x14ac:dyDescent="0.35">
      <c r="A751" s="41" t="s">
        <v>1205</v>
      </c>
      <c r="B751" s="41" t="s">
        <v>249</v>
      </c>
      <c r="C751" s="41" t="s">
        <v>1188</v>
      </c>
      <c r="D751" s="41">
        <v>104</v>
      </c>
      <c r="E751" s="41">
        <v>0</v>
      </c>
      <c r="F751" s="41">
        <v>0</v>
      </c>
      <c r="G751" s="41" t="s">
        <v>426</v>
      </c>
    </row>
    <row r="752" spans="1:7" x14ac:dyDescent="0.35">
      <c r="A752" s="41" t="s">
        <v>1206</v>
      </c>
      <c r="B752" s="41" t="s">
        <v>103</v>
      </c>
      <c r="C752" s="41" t="s">
        <v>1188</v>
      </c>
      <c r="D752" s="41">
        <v>154</v>
      </c>
      <c r="E752" s="41">
        <v>0</v>
      </c>
      <c r="F752" s="41">
        <v>0</v>
      </c>
      <c r="G752" s="41" t="s">
        <v>426</v>
      </c>
    </row>
    <row r="753" spans="1:7" x14ac:dyDescent="0.35">
      <c r="A753" s="41" t="s">
        <v>1207</v>
      </c>
      <c r="B753" s="41" t="s">
        <v>103</v>
      </c>
      <c r="C753" s="41" t="s">
        <v>1188</v>
      </c>
      <c r="D753" s="41">
        <v>133</v>
      </c>
      <c r="E753" s="41">
        <v>0</v>
      </c>
      <c r="F753" s="41">
        <v>0</v>
      </c>
      <c r="G753" s="41" t="s">
        <v>426</v>
      </c>
    </row>
    <row r="754" spans="1:7" x14ac:dyDescent="0.35">
      <c r="A754" s="41" t="s">
        <v>1208</v>
      </c>
      <c r="B754" s="41" t="s">
        <v>103</v>
      </c>
      <c r="C754" s="41" t="s">
        <v>1188</v>
      </c>
      <c r="D754" s="41">
        <v>130</v>
      </c>
      <c r="E754" s="41">
        <v>0</v>
      </c>
      <c r="F754" s="41">
        <v>0</v>
      </c>
      <c r="G754" s="41" t="s">
        <v>426</v>
      </c>
    </row>
    <row r="755" spans="1:7" x14ac:dyDescent="0.35">
      <c r="A755" s="41" t="s">
        <v>1209</v>
      </c>
      <c r="B755" s="41" t="s">
        <v>103</v>
      </c>
      <c r="C755" s="41" t="s">
        <v>1188</v>
      </c>
      <c r="D755" s="41">
        <v>136</v>
      </c>
      <c r="E755" s="41">
        <v>0</v>
      </c>
      <c r="F755" s="41">
        <v>0</v>
      </c>
      <c r="G755" s="41" t="s">
        <v>426</v>
      </c>
    </row>
    <row r="756" spans="1:7" x14ac:dyDescent="0.35">
      <c r="A756" s="41" t="s">
        <v>1210</v>
      </c>
      <c r="B756" s="41" t="s">
        <v>103</v>
      </c>
      <c r="C756" s="41" t="s">
        <v>1188</v>
      </c>
      <c r="D756" s="41">
        <v>144</v>
      </c>
      <c r="E756" s="41">
        <v>0</v>
      </c>
      <c r="F756" s="41">
        <v>0</v>
      </c>
      <c r="G756" s="41" t="s">
        <v>426</v>
      </c>
    </row>
    <row r="757" spans="1:7" x14ac:dyDescent="0.35">
      <c r="A757" s="41" t="s">
        <v>1211</v>
      </c>
      <c r="B757" s="41" t="s">
        <v>114</v>
      </c>
      <c r="C757" s="41" t="s">
        <v>1188</v>
      </c>
      <c r="D757" s="41">
        <v>132</v>
      </c>
      <c r="E757" s="41">
        <v>0</v>
      </c>
      <c r="F757" s="41">
        <v>0</v>
      </c>
      <c r="G757" s="41" t="s">
        <v>426</v>
      </c>
    </row>
    <row r="758" spans="1:7" x14ac:dyDescent="0.35">
      <c r="A758" s="41" t="s">
        <v>1212</v>
      </c>
      <c r="B758" s="41" t="s">
        <v>114</v>
      </c>
      <c r="C758" s="41" t="s">
        <v>1188</v>
      </c>
      <c r="D758" s="41">
        <v>125</v>
      </c>
      <c r="E758" s="41">
        <v>0</v>
      </c>
      <c r="F758" s="41">
        <v>0</v>
      </c>
      <c r="G758" s="41" t="s">
        <v>426</v>
      </c>
    </row>
    <row r="759" spans="1:7" x14ac:dyDescent="0.35">
      <c r="A759" s="41" t="s">
        <v>1213</v>
      </c>
      <c r="B759" s="41" t="s">
        <v>114</v>
      </c>
      <c r="C759" s="41" t="s">
        <v>1188</v>
      </c>
      <c r="D759" s="41">
        <v>126</v>
      </c>
      <c r="E759" s="41">
        <v>0</v>
      </c>
      <c r="F759" s="41">
        <v>0</v>
      </c>
      <c r="G759" s="41" t="s">
        <v>426</v>
      </c>
    </row>
    <row r="760" spans="1:7" x14ac:dyDescent="0.35">
      <c r="A760" s="41" t="s">
        <v>1214</v>
      </c>
      <c r="B760" s="41" t="s">
        <v>114</v>
      </c>
      <c r="C760" s="41" t="s">
        <v>1188</v>
      </c>
      <c r="D760" s="41">
        <v>136</v>
      </c>
      <c r="E760" s="41">
        <v>0</v>
      </c>
      <c r="F760" s="41">
        <v>0</v>
      </c>
      <c r="G760" s="41" t="s">
        <v>426</v>
      </c>
    </row>
    <row r="761" spans="1:7" x14ac:dyDescent="0.35">
      <c r="A761" s="41" t="s">
        <v>1215</v>
      </c>
      <c r="B761" s="41" t="s">
        <v>114</v>
      </c>
      <c r="C761" s="41" t="s">
        <v>1188</v>
      </c>
      <c r="D761" s="41">
        <v>140</v>
      </c>
      <c r="E761" s="41">
        <v>0</v>
      </c>
      <c r="F761" s="41">
        <v>0</v>
      </c>
      <c r="G761" s="41" t="s">
        <v>426</v>
      </c>
    </row>
    <row r="762" spans="1:7" x14ac:dyDescent="0.35">
      <c r="A762" s="41" t="s">
        <v>1216</v>
      </c>
      <c r="B762" s="41" t="s">
        <v>307</v>
      </c>
      <c r="C762" s="41" t="s">
        <v>1217</v>
      </c>
      <c r="D762" s="41">
        <v>136</v>
      </c>
      <c r="E762" s="41">
        <v>36</v>
      </c>
      <c r="F762" s="41">
        <v>26.47</v>
      </c>
      <c r="G762" s="41" t="s">
        <v>426</v>
      </c>
    </row>
    <row r="763" spans="1:7" x14ac:dyDescent="0.35">
      <c r="A763" s="41" t="s">
        <v>1218</v>
      </c>
      <c r="B763" s="41" t="s">
        <v>307</v>
      </c>
      <c r="C763" s="41" t="s">
        <v>1217</v>
      </c>
      <c r="D763" s="41">
        <v>150</v>
      </c>
      <c r="E763" s="41">
        <v>92</v>
      </c>
      <c r="F763" s="41">
        <v>61.33</v>
      </c>
      <c r="G763" s="41" t="s">
        <v>426</v>
      </c>
    </row>
    <row r="764" spans="1:7" x14ac:dyDescent="0.35">
      <c r="A764" s="41" t="s">
        <v>1219</v>
      </c>
      <c r="B764" s="41" t="s">
        <v>307</v>
      </c>
      <c r="C764" s="41" t="s">
        <v>1217</v>
      </c>
      <c r="D764" s="41">
        <v>130</v>
      </c>
      <c r="E764" s="41">
        <v>0</v>
      </c>
      <c r="F764" s="41">
        <v>0</v>
      </c>
      <c r="G764" s="41" t="s">
        <v>426</v>
      </c>
    </row>
    <row r="765" spans="1:7" x14ac:dyDescent="0.35">
      <c r="A765" s="41" t="s">
        <v>1220</v>
      </c>
      <c r="B765" s="41" t="s">
        <v>307</v>
      </c>
      <c r="C765" s="41" t="s">
        <v>1217</v>
      </c>
      <c r="D765" s="41">
        <v>132</v>
      </c>
      <c r="E765" s="41">
        <v>43</v>
      </c>
      <c r="F765" s="41">
        <v>32.58</v>
      </c>
      <c r="G765" s="41" t="s">
        <v>426</v>
      </c>
    </row>
    <row r="766" spans="1:7" x14ac:dyDescent="0.35">
      <c r="A766" s="41" t="s">
        <v>1221</v>
      </c>
      <c r="B766" s="41" t="s">
        <v>307</v>
      </c>
      <c r="C766" s="41" t="s">
        <v>1217</v>
      </c>
      <c r="D766" s="41">
        <v>130</v>
      </c>
      <c r="E766" s="41">
        <v>36</v>
      </c>
      <c r="F766" s="41">
        <v>27.69</v>
      </c>
      <c r="G766" s="41" t="s">
        <v>426</v>
      </c>
    </row>
    <row r="767" spans="1:7" x14ac:dyDescent="0.35">
      <c r="A767" s="41" t="s">
        <v>1222</v>
      </c>
      <c r="B767" s="41" t="s">
        <v>277</v>
      </c>
      <c r="C767" s="41" t="s">
        <v>1217</v>
      </c>
      <c r="D767" s="41">
        <v>146</v>
      </c>
      <c r="E767" s="41">
        <v>52</v>
      </c>
      <c r="F767" s="41">
        <v>35.619999999999997</v>
      </c>
      <c r="G767" s="41" t="s">
        <v>426</v>
      </c>
    </row>
    <row r="768" spans="1:7" x14ac:dyDescent="0.35">
      <c r="A768" s="41" t="s">
        <v>1223</v>
      </c>
      <c r="B768" s="41" t="s">
        <v>277</v>
      </c>
      <c r="C768" s="41" t="s">
        <v>1217</v>
      </c>
      <c r="D768" s="41">
        <v>136</v>
      </c>
      <c r="E768" s="41">
        <v>35</v>
      </c>
      <c r="F768" s="41">
        <v>25.74</v>
      </c>
      <c r="G768" s="41" t="s">
        <v>426</v>
      </c>
    </row>
    <row r="769" spans="1:7" x14ac:dyDescent="0.35">
      <c r="A769" s="41" t="s">
        <v>1224</v>
      </c>
      <c r="B769" s="41" t="s">
        <v>277</v>
      </c>
      <c r="C769" s="41" t="s">
        <v>1217</v>
      </c>
      <c r="D769" s="41">
        <v>191</v>
      </c>
      <c r="E769" s="41">
        <v>0</v>
      </c>
      <c r="F769" s="41">
        <v>0</v>
      </c>
      <c r="G769" s="41" t="s">
        <v>426</v>
      </c>
    </row>
    <row r="770" spans="1:7" x14ac:dyDescent="0.35">
      <c r="A770" s="41" t="s">
        <v>1225</v>
      </c>
      <c r="B770" s="41" t="s">
        <v>277</v>
      </c>
      <c r="C770" s="41" t="s">
        <v>1217</v>
      </c>
      <c r="D770" s="41">
        <v>121</v>
      </c>
      <c r="E770" s="41">
        <v>72</v>
      </c>
      <c r="F770" s="41">
        <v>59.5</v>
      </c>
      <c r="G770" s="41" t="s">
        <v>426</v>
      </c>
    </row>
    <row r="771" spans="1:7" x14ac:dyDescent="0.35">
      <c r="A771" s="41" t="s">
        <v>1226</v>
      </c>
      <c r="B771" s="41" t="s">
        <v>277</v>
      </c>
      <c r="C771" s="41" t="s">
        <v>1217</v>
      </c>
      <c r="D771" s="41">
        <v>159</v>
      </c>
      <c r="E771" s="41">
        <v>0</v>
      </c>
      <c r="F771" s="41">
        <v>0</v>
      </c>
      <c r="G771" s="41" t="s">
        <v>426</v>
      </c>
    </row>
    <row r="772" spans="1:7" x14ac:dyDescent="0.35">
      <c r="A772" s="41" t="s">
        <v>1227</v>
      </c>
      <c r="B772" s="41" t="s">
        <v>215</v>
      </c>
      <c r="C772" s="41" t="s">
        <v>1217</v>
      </c>
      <c r="D772" s="41">
        <v>135</v>
      </c>
      <c r="E772" s="41">
        <v>11</v>
      </c>
      <c r="F772" s="41">
        <v>8.15</v>
      </c>
      <c r="G772" s="41" t="s">
        <v>426</v>
      </c>
    </row>
    <row r="773" spans="1:7" x14ac:dyDescent="0.35">
      <c r="A773" s="41" t="s">
        <v>1228</v>
      </c>
      <c r="B773" s="41" t="s">
        <v>215</v>
      </c>
      <c r="C773" s="41" t="s">
        <v>1217</v>
      </c>
      <c r="D773" s="41">
        <v>157</v>
      </c>
      <c r="E773" s="41">
        <v>33</v>
      </c>
      <c r="F773" s="41">
        <v>21.02</v>
      </c>
      <c r="G773" s="41" t="s">
        <v>426</v>
      </c>
    </row>
    <row r="774" spans="1:7" x14ac:dyDescent="0.35">
      <c r="A774" s="41" t="s">
        <v>1229</v>
      </c>
      <c r="B774" s="41" t="s">
        <v>215</v>
      </c>
      <c r="C774" s="41" t="s">
        <v>1217</v>
      </c>
      <c r="D774" s="41">
        <v>190</v>
      </c>
      <c r="E774" s="41">
        <v>41</v>
      </c>
      <c r="F774" s="41">
        <v>21.58</v>
      </c>
      <c r="G774" s="41" t="s">
        <v>426</v>
      </c>
    </row>
    <row r="775" spans="1:7" x14ac:dyDescent="0.35">
      <c r="A775" s="41" t="s">
        <v>1230</v>
      </c>
      <c r="B775" s="41" t="s">
        <v>215</v>
      </c>
      <c r="C775" s="41" t="s">
        <v>1217</v>
      </c>
      <c r="D775" s="41">
        <v>253</v>
      </c>
      <c r="E775" s="41">
        <v>3</v>
      </c>
      <c r="F775" s="41">
        <v>1.19</v>
      </c>
      <c r="G775" s="41" t="s">
        <v>426</v>
      </c>
    </row>
    <row r="776" spans="1:7" x14ac:dyDescent="0.35">
      <c r="A776" s="41" t="s">
        <v>1231</v>
      </c>
      <c r="B776" s="41" t="s">
        <v>215</v>
      </c>
      <c r="C776" s="41" t="s">
        <v>1217</v>
      </c>
      <c r="D776" s="41">
        <v>208</v>
      </c>
      <c r="E776" s="41">
        <v>16</v>
      </c>
      <c r="F776" s="41">
        <v>7.69</v>
      </c>
      <c r="G776" s="41" t="s">
        <v>426</v>
      </c>
    </row>
    <row r="777" spans="1:7" x14ac:dyDescent="0.35">
      <c r="A777" s="41" t="s">
        <v>1232</v>
      </c>
      <c r="B777" s="41" t="s">
        <v>315</v>
      </c>
      <c r="C777" s="41" t="s">
        <v>1217</v>
      </c>
      <c r="D777" s="41">
        <v>137</v>
      </c>
      <c r="E777" s="41">
        <v>60</v>
      </c>
      <c r="F777" s="41">
        <v>43.8</v>
      </c>
      <c r="G777" s="41" t="s">
        <v>426</v>
      </c>
    </row>
    <row r="778" spans="1:7" x14ac:dyDescent="0.35">
      <c r="A778" s="41" t="s">
        <v>1233</v>
      </c>
      <c r="B778" s="41" t="s">
        <v>315</v>
      </c>
      <c r="C778" s="41" t="s">
        <v>1217</v>
      </c>
      <c r="D778" s="41">
        <v>133</v>
      </c>
      <c r="E778" s="41">
        <v>11</v>
      </c>
      <c r="F778" s="41">
        <v>8.27</v>
      </c>
      <c r="G778" s="41" t="s">
        <v>426</v>
      </c>
    </row>
    <row r="779" spans="1:7" x14ac:dyDescent="0.35">
      <c r="A779" s="41" t="s">
        <v>1234</v>
      </c>
      <c r="B779" s="41" t="s">
        <v>315</v>
      </c>
      <c r="C779" s="41" t="s">
        <v>1217</v>
      </c>
      <c r="D779" s="41">
        <v>125</v>
      </c>
      <c r="E779" s="41">
        <v>59</v>
      </c>
      <c r="F779" s="41">
        <v>47.2</v>
      </c>
      <c r="G779" s="41" t="s">
        <v>426</v>
      </c>
    </row>
    <row r="780" spans="1:7" x14ac:dyDescent="0.35">
      <c r="A780" s="41" t="s">
        <v>1235</v>
      </c>
      <c r="B780" s="41" t="s">
        <v>315</v>
      </c>
      <c r="C780" s="41" t="s">
        <v>1217</v>
      </c>
      <c r="D780" s="41">
        <v>129</v>
      </c>
      <c r="E780" s="41">
        <v>37</v>
      </c>
      <c r="F780" s="41">
        <v>28.68</v>
      </c>
      <c r="G780" s="41" t="s">
        <v>426</v>
      </c>
    </row>
    <row r="781" spans="1:7" x14ac:dyDescent="0.35">
      <c r="A781" s="41" t="s">
        <v>1236</v>
      </c>
      <c r="B781" s="41" t="s">
        <v>315</v>
      </c>
      <c r="C781" s="41" t="s">
        <v>1217</v>
      </c>
      <c r="D781" s="41">
        <v>122</v>
      </c>
      <c r="E781" s="41">
        <v>41</v>
      </c>
      <c r="F781" s="41">
        <v>33.61</v>
      </c>
      <c r="G781" s="41" t="s">
        <v>426</v>
      </c>
    </row>
    <row r="782" spans="1:7" x14ac:dyDescent="0.35">
      <c r="A782" s="41" t="s">
        <v>1237</v>
      </c>
      <c r="B782" s="41" t="s">
        <v>327</v>
      </c>
      <c r="C782" s="41" t="s">
        <v>1217</v>
      </c>
      <c r="D782" s="41">
        <v>134</v>
      </c>
      <c r="E782" s="41">
        <v>59</v>
      </c>
      <c r="F782" s="41">
        <v>44.03</v>
      </c>
      <c r="G782" s="41" t="s">
        <v>426</v>
      </c>
    </row>
    <row r="783" spans="1:7" x14ac:dyDescent="0.35">
      <c r="A783" s="41" t="s">
        <v>1238</v>
      </c>
      <c r="B783" s="41" t="s">
        <v>327</v>
      </c>
      <c r="C783" s="41" t="s">
        <v>1217</v>
      </c>
      <c r="D783" s="41">
        <v>122</v>
      </c>
      <c r="E783" s="41">
        <v>23</v>
      </c>
      <c r="F783" s="41">
        <v>18.850000000000001</v>
      </c>
      <c r="G783" s="41" t="s">
        <v>426</v>
      </c>
    </row>
    <row r="784" spans="1:7" x14ac:dyDescent="0.35">
      <c r="A784" s="41" t="s">
        <v>1239</v>
      </c>
      <c r="B784" s="41" t="s">
        <v>327</v>
      </c>
      <c r="C784" s="41" t="s">
        <v>1217</v>
      </c>
      <c r="D784" s="41">
        <v>142</v>
      </c>
      <c r="E784" s="41">
        <v>45</v>
      </c>
      <c r="F784" s="41">
        <v>31.69</v>
      </c>
      <c r="G784" s="41" t="s">
        <v>426</v>
      </c>
    </row>
    <row r="785" spans="1:7" x14ac:dyDescent="0.35">
      <c r="A785" s="41" t="s">
        <v>1240</v>
      </c>
      <c r="B785" s="41" t="s">
        <v>327</v>
      </c>
      <c r="C785" s="41" t="s">
        <v>1217</v>
      </c>
      <c r="D785" s="41">
        <v>126</v>
      </c>
      <c r="E785" s="41">
        <v>103</v>
      </c>
      <c r="F785" s="41">
        <v>81.75</v>
      </c>
      <c r="G785" s="41" t="s">
        <v>426</v>
      </c>
    </row>
    <row r="786" spans="1:7" x14ac:dyDescent="0.35">
      <c r="A786" s="41" t="s">
        <v>1241</v>
      </c>
      <c r="B786" s="41" t="s">
        <v>327</v>
      </c>
      <c r="C786" s="41" t="s">
        <v>1217</v>
      </c>
      <c r="D786" s="41">
        <v>123</v>
      </c>
      <c r="E786" s="41">
        <v>22</v>
      </c>
      <c r="F786" s="41">
        <v>17.89</v>
      </c>
      <c r="G786" s="41" t="s">
        <v>426</v>
      </c>
    </row>
    <row r="787" spans="1:7" x14ac:dyDescent="0.35">
      <c r="A787" s="41" t="s">
        <v>1242</v>
      </c>
      <c r="B787" s="41" t="s">
        <v>327</v>
      </c>
      <c r="C787" s="41" t="s">
        <v>1217</v>
      </c>
      <c r="D787" s="41">
        <v>127</v>
      </c>
      <c r="E787" s="41">
        <v>20</v>
      </c>
      <c r="F787" s="41">
        <v>15.75</v>
      </c>
      <c r="G787" s="41" t="s">
        <v>426</v>
      </c>
    </row>
    <row r="788" spans="1:7" x14ac:dyDescent="0.35">
      <c r="A788" s="41" t="s">
        <v>1243</v>
      </c>
      <c r="B788" s="41" t="s">
        <v>147</v>
      </c>
      <c r="C788" s="41" t="s">
        <v>1217</v>
      </c>
      <c r="D788" s="41">
        <v>192</v>
      </c>
      <c r="E788" s="41">
        <v>15</v>
      </c>
      <c r="F788" s="41">
        <v>7.81</v>
      </c>
      <c r="G788" s="41" t="s">
        <v>426</v>
      </c>
    </row>
    <row r="789" spans="1:7" x14ac:dyDescent="0.35">
      <c r="A789" s="41" t="s">
        <v>1244</v>
      </c>
      <c r="B789" s="41" t="s">
        <v>147</v>
      </c>
      <c r="C789" s="41" t="s">
        <v>1217</v>
      </c>
      <c r="D789" s="41">
        <v>43</v>
      </c>
      <c r="E789" s="41">
        <v>0</v>
      </c>
      <c r="F789" s="41">
        <v>0</v>
      </c>
      <c r="G789" s="41" t="s">
        <v>426</v>
      </c>
    </row>
    <row r="790" spans="1:7" x14ac:dyDescent="0.35">
      <c r="A790" s="41" t="s">
        <v>1245</v>
      </c>
      <c r="B790" s="41" t="s">
        <v>147</v>
      </c>
      <c r="C790" s="41" t="s">
        <v>1217</v>
      </c>
      <c r="D790" s="41">
        <v>213</v>
      </c>
      <c r="E790" s="41">
        <v>0</v>
      </c>
      <c r="F790" s="41">
        <v>0</v>
      </c>
      <c r="G790" s="41" t="s">
        <v>426</v>
      </c>
    </row>
    <row r="791" spans="1:7" x14ac:dyDescent="0.35">
      <c r="A791" s="41" t="s">
        <v>1246</v>
      </c>
      <c r="B791" s="41" t="s">
        <v>147</v>
      </c>
      <c r="C791" s="41" t="s">
        <v>1217</v>
      </c>
      <c r="D791" s="41">
        <v>231</v>
      </c>
      <c r="E791" s="41">
        <v>0</v>
      </c>
      <c r="F791" s="41">
        <v>0</v>
      </c>
      <c r="G791" s="41" t="s">
        <v>426</v>
      </c>
    </row>
    <row r="792" spans="1:7" x14ac:dyDescent="0.35">
      <c r="A792" s="41" t="s">
        <v>1247</v>
      </c>
      <c r="B792" s="41" t="s">
        <v>147</v>
      </c>
      <c r="C792" s="41" t="s">
        <v>1217</v>
      </c>
      <c r="D792" s="41">
        <v>121</v>
      </c>
      <c r="E792" s="41">
        <v>0</v>
      </c>
      <c r="F792" s="41">
        <v>0</v>
      </c>
      <c r="G792" s="41" t="s">
        <v>426</v>
      </c>
    </row>
    <row r="793" spans="1:7" x14ac:dyDescent="0.35">
      <c r="A793" s="41" t="s">
        <v>1248</v>
      </c>
      <c r="B793" s="41" t="s">
        <v>287</v>
      </c>
      <c r="C793" s="41" t="s">
        <v>1217</v>
      </c>
      <c r="D793" s="41">
        <v>118</v>
      </c>
      <c r="E793" s="41">
        <v>0</v>
      </c>
      <c r="F793" s="41">
        <v>0</v>
      </c>
      <c r="G793" s="41" t="s">
        <v>426</v>
      </c>
    </row>
    <row r="794" spans="1:7" x14ac:dyDescent="0.35">
      <c r="A794" s="41" t="s">
        <v>1249</v>
      </c>
      <c r="B794" s="41" t="s">
        <v>287</v>
      </c>
      <c r="C794" s="41" t="s">
        <v>1217</v>
      </c>
      <c r="D794" s="41">
        <v>121</v>
      </c>
      <c r="E794" s="41">
        <v>35</v>
      </c>
      <c r="F794" s="41">
        <v>28.93</v>
      </c>
      <c r="G794" s="41" t="s">
        <v>426</v>
      </c>
    </row>
    <row r="795" spans="1:7" x14ac:dyDescent="0.35">
      <c r="A795" s="41" t="s">
        <v>1250</v>
      </c>
      <c r="B795" s="41" t="s">
        <v>287</v>
      </c>
      <c r="C795" s="41" t="s">
        <v>1217</v>
      </c>
      <c r="D795" s="41">
        <v>141</v>
      </c>
      <c r="E795" s="41">
        <v>82</v>
      </c>
      <c r="F795" s="41">
        <v>58.16</v>
      </c>
      <c r="G795" s="41" t="s">
        <v>426</v>
      </c>
    </row>
    <row r="796" spans="1:7" x14ac:dyDescent="0.35">
      <c r="A796" s="41" t="s">
        <v>1251</v>
      </c>
      <c r="B796" s="41" t="s">
        <v>287</v>
      </c>
      <c r="C796" s="41" t="s">
        <v>1217</v>
      </c>
      <c r="D796" s="41">
        <v>113</v>
      </c>
      <c r="E796" s="41">
        <v>0</v>
      </c>
      <c r="F796" s="41">
        <v>0</v>
      </c>
      <c r="G796" s="41" t="s">
        <v>426</v>
      </c>
    </row>
    <row r="797" spans="1:7" x14ac:dyDescent="0.35">
      <c r="A797" s="41" t="s">
        <v>1252</v>
      </c>
      <c r="B797" s="41" t="s">
        <v>255</v>
      </c>
      <c r="C797" s="41" t="s">
        <v>1253</v>
      </c>
      <c r="D797" s="41">
        <v>134</v>
      </c>
      <c r="E797" s="41">
        <v>52</v>
      </c>
      <c r="F797" s="41">
        <v>38.81</v>
      </c>
      <c r="G797" s="41" t="s">
        <v>426</v>
      </c>
    </row>
    <row r="798" spans="1:7" x14ac:dyDescent="0.35">
      <c r="A798" s="41" t="s">
        <v>1254</v>
      </c>
      <c r="B798" s="41" t="s">
        <v>255</v>
      </c>
      <c r="C798" s="41" t="s">
        <v>1253</v>
      </c>
      <c r="D798" s="41">
        <v>127</v>
      </c>
      <c r="E798" s="41">
        <v>2</v>
      </c>
      <c r="F798" s="41">
        <v>1.57</v>
      </c>
      <c r="G798" s="41" t="s">
        <v>426</v>
      </c>
    </row>
    <row r="799" spans="1:7" x14ac:dyDescent="0.35">
      <c r="A799" s="41" t="s">
        <v>1255</v>
      </c>
      <c r="B799" s="41" t="s">
        <v>255</v>
      </c>
      <c r="C799" s="41" t="s">
        <v>1253</v>
      </c>
      <c r="D799" s="41">
        <v>122</v>
      </c>
      <c r="E799" s="41">
        <v>0</v>
      </c>
      <c r="F799" s="41">
        <v>0</v>
      </c>
      <c r="G799" s="41" t="s">
        <v>426</v>
      </c>
    </row>
    <row r="800" spans="1:7" x14ac:dyDescent="0.35">
      <c r="A800" s="41" t="s">
        <v>1256</v>
      </c>
      <c r="B800" s="41" t="s">
        <v>255</v>
      </c>
      <c r="C800" s="41" t="s">
        <v>1253</v>
      </c>
      <c r="D800" s="41">
        <v>135</v>
      </c>
      <c r="E800" s="41">
        <v>3</v>
      </c>
      <c r="F800" s="41">
        <v>2.2200000000000002</v>
      </c>
      <c r="G800" s="41" t="s">
        <v>426</v>
      </c>
    </row>
    <row r="801" spans="1:7" x14ac:dyDescent="0.35">
      <c r="A801" s="41" t="s">
        <v>1257</v>
      </c>
      <c r="B801" s="41" t="s">
        <v>255</v>
      </c>
      <c r="C801" s="41" t="s">
        <v>1253</v>
      </c>
      <c r="D801" s="41">
        <v>134</v>
      </c>
      <c r="E801" s="41">
        <v>37</v>
      </c>
      <c r="F801" s="41">
        <v>27.61</v>
      </c>
      <c r="G801" s="41" t="s">
        <v>426</v>
      </c>
    </row>
    <row r="802" spans="1:7" x14ac:dyDescent="0.35">
      <c r="A802" s="41" t="s">
        <v>1258</v>
      </c>
      <c r="B802" s="41" t="s">
        <v>255</v>
      </c>
      <c r="C802" s="41" t="s">
        <v>1253</v>
      </c>
      <c r="D802" s="41">
        <v>129</v>
      </c>
      <c r="E802" s="41">
        <v>35</v>
      </c>
      <c r="F802" s="41">
        <v>27.13</v>
      </c>
      <c r="G802" s="41" t="s">
        <v>426</v>
      </c>
    </row>
    <row r="803" spans="1:7" x14ac:dyDescent="0.35">
      <c r="A803" s="41" t="s">
        <v>1259</v>
      </c>
      <c r="B803" s="41" t="s">
        <v>409</v>
      </c>
      <c r="C803" s="41" t="s">
        <v>1253</v>
      </c>
      <c r="D803" s="41">
        <v>159</v>
      </c>
      <c r="E803" s="41">
        <v>158</v>
      </c>
      <c r="F803" s="41">
        <v>99.37</v>
      </c>
      <c r="G803" s="41" t="s">
        <v>426</v>
      </c>
    </row>
    <row r="804" spans="1:7" x14ac:dyDescent="0.35">
      <c r="A804" s="41" t="s">
        <v>1260</v>
      </c>
      <c r="B804" s="41" t="s">
        <v>409</v>
      </c>
      <c r="C804" s="41" t="s">
        <v>1253</v>
      </c>
      <c r="D804" s="41">
        <v>135</v>
      </c>
      <c r="E804" s="41">
        <v>106</v>
      </c>
      <c r="F804" s="41">
        <v>78.52</v>
      </c>
      <c r="G804" s="41" t="s">
        <v>426</v>
      </c>
    </row>
    <row r="805" spans="1:7" x14ac:dyDescent="0.35">
      <c r="A805" s="41" t="s">
        <v>1261</v>
      </c>
      <c r="B805" s="41" t="s">
        <v>409</v>
      </c>
      <c r="C805" s="41" t="s">
        <v>1253</v>
      </c>
      <c r="D805" s="41">
        <v>123</v>
      </c>
      <c r="E805" s="41">
        <v>123</v>
      </c>
      <c r="F805" s="41">
        <v>100</v>
      </c>
      <c r="G805" s="41" t="s">
        <v>426</v>
      </c>
    </row>
    <row r="806" spans="1:7" x14ac:dyDescent="0.35">
      <c r="A806" s="41" t="s">
        <v>1262</v>
      </c>
      <c r="B806" s="41" t="s">
        <v>409</v>
      </c>
      <c r="C806" s="41" t="s">
        <v>1253</v>
      </c>
      <c r="D806" s="41">
        <v>136</v>
      </c>
      <c r="E806" s="41">
        <v>136</v>
      </c>
      <c r="F806" s="41">
        <v>100</v>
      </c>
      <c r="G806" s="41" t="s">
        <v>426</v>
      </c>
    </row>
    <row r="807" spans="1:7" x14ac:dyDescent="0.35">
      <c r="A807" s="41" t="s">
        <v>1263</v>
      </c>
      <c r="B807" s="41" t="s">
        <v>409</v>
      </c>
      <c r="C807" s="41" t="s">
        <v>1253</v>
      </c>
      <c r="D807" s="41">
        <v>132</v>
      </c>
      <c r="E807" s="41">
        <v>123</v>
      </c>
      <c r="F807" s="41">
        <v>93.18</v>
      </c>
      <c r="G807" s="41" t="s">
        <v>426</v>
      </c>
    </row>
    <row r="808" spans="1:7" x14ac:dyDescent="0.35">
      <c r="A808" s="41" t="s">
        <v>1264</v>
      </c>
      <c r="B808" s="41" t="s">
        <v>387</v>
      </c>
      <c r="C808" s="41" t="s">
        <v>1253</v>
      </c>
      <c r="D808" s="41">
        <v>135</v>
      </c>
      <c r="E808" s="41">
        <v>26</v>
      </c>
      <c r="F808" s="41">
        <v>19.260000000000002</v>
      </c>
      <c r="G808" s="41" t="s">
        <v>426</v>
      </c>
    </row>
    <row r="809" spans="1:7" x14ac:dyDescent="0.35">
      <c r="A809" s="41" t="s">
        <v>1265</v>
      </c>
      <c r="B809" s="41" t="s">
        <v>387</v>
      </c>
      <c r="C809" s="41" t="s">
        <v>1253</v>
      </c>
      <c r="D809" s="41">
        <v>102</v>
      </c>
      <c r="E809" s="41">
        <v>54</v>
      </c>
      <c r="F809" s="41">
        <v>52.94</v>
      </c>
      <c r="G809" s="41" t="s">
        <v>426</v>
      </c>
    </row>
    <row r="810" spans="1:7" x14ac:dyDescent="0.35">
      <c r="A810" s="41" t="s">
        <v>1266</v>
      </c>
      <c r="B810" s="41" t="s">
        <v>387</v>
      </c>
      <c r="C810" s="41" t="s">
        <v>1253</v>
      </c>
      <c r="D810" s="41">
        <v>126</v>
      </c>
      <c r="E810" s="41">
        <v>124</v>
      </c>
      <c r="F810" s="41">
        <v>98.41</v>
      </c>
      <c r="G810" s="41" t="s">
        <v>426</v>
      </c>
    </row>
    <row r="811" spans="1:7" x14ac:dyDescent="0.35">
      <c r="A811" s="41" t="s">
        <v>1267</v>
      </c>
      <c r="B811" s="41" t="s">
        <v>387</v>
      </c>
      <c r="C811" s="41" t="s">
        <v>1253</v>
      </c>
      <c r="D811" s="41">
        <v>141</v>
      </c>
      <c r="E811" s="41">
        <v>95</v>
      </c>
      <c r="F811" s="41">
        <v>67.38</v>
      </c>
      <c r="G811" s="41" t="s">
        <v>426</v>
      </c>
    </row>
    <row r="812" spans="1:7" x14ac:dyDescent="0.35">
      <c r="A812" s="41" t="s">
        <v>1268</v>
      </c>
      <c r="B812" s="41" t="s">
        <v>387</v>
      </c>
      <c r="C812" s="41" t="s">
        <v>1253</v>
      </c>
      <c r="D812" s="41">
        <v>120</v>
      </c>
      <c r="E812" s="41">
        <v>82</v>
      </c>
      <c r="F812" s="41">
        <v>68.33</v>
      </c>
      <c r="G812" s="41" t="s">
        <v>426</v>
      </c>
    </row>
    <row r="813" spans="1:7" x14ac:dyDescent="0.35">
      <c r="A813" s="41" t="s">
        <v>1269</v>
      </c>
      <c r="B813" s="41" t="s">
        <v>171</v>
      </c>
      <c r="C813" s="41" t="s">
        <v>1253</v>
      </c>
      <c r="D813" s="41">
        <v>129</v>
      </c>
      <c r="E813" s="41">
        <v>0</v>
      </c>
      <c r="F813" s="41">
        <v>0</v>
      </c>
      <c r="G813" s="41" t="s">
        <v>426</v>
      </c>
    </row>
    <row r="814" spans="1:7" x14ac:dyDescent="0.35">
      <c r="A814" s="41" t="s">
        <v>1270</v>
      </c>
      <c r="B814" s="41" t="s">
        <v>171</v>
      </c>
      <c r="C814" s="41" t="s">
        <v>1253</v>
      </c>
      <c r="D814" s="41">
        <v>138</v>
      </c>
      <c r="E814" s="41">
        <v>10</v>
      </c>
      <c r="F814" s="41">
        <v>7.25</v>
      </c>
      <c r="G814" s="41" t="s">
        <v>426</v>
      </c>
    </row>
    <row r="815" spans="1:7" x14ac:dyDescent="0.35">
      <c r="A815" s="41" t="s">
        <v>1271</v>
      </c>
      <c r="B815" s="41" t="s">
        <v>171</v>
      </c>
      <c r="C815" s="41" t="s">
        <v>1253</v>
      </c>
      <c r="D815" s="41">
        <v>136</v>
      </c>
      <c r="E815" s="41">
        <v>17</v>
      </c>
      <c r="F815" s="41">
        <v>12.5</v>
      </c>
      <c r="G815" s="41" t="s">
        <v>426</v>
      </c>
    </row>
    <row r="816" spans="1:7" x14ac:dyDescent="0.35">
      <c r="A816" s="41" t="s">
        <v>1272</v>
      </c>
      <c r="B816" s="41" t="s">
        <v>171</v>
      </c>
      <c r="C816" s="41" t="s">
        <v>1253</v>
      </c>
      <c r="D816" s="41">
        <v>144</v>
      </c>
      <c r="E816" s="41">
        <v>0</v>
      </c>
      <c r="F816" s="41">
        <v>0</v>
      </c>
      <c r="G816" s="41" t="s">
        <v>426</v>
      </c>
    </row>
    <row r="817" spans="1:7" x14ac:dyDescent="0.35">
      <c r="A817" s="41" t="s">
        <v>1273</v>
      </c>
      <c r="B817" s="41" t="s">
        <v>171</v>
      </c>
      <c r="C817" s="41" t="s">
        <v>1253</v>
      </c>
      <c r="D817" s="41">
        <v>216</v>
      </c>
      <c r="E817" s="41">
        <v>0</v>
      </c>
      <c r="F817" s="41">
        <v>0</v>
      </c>
      <c r="G817" s="41" t="s">
        <v>426</v>
      </c>
    </row>
    <row r="818" spans="1:7" x14ac:dyDescent="0.35">
      <c r="A818" s="41" t="s">
        <v>1274</v>
      </c>
      <c r="B818" s="41" t="s">
        <v>133</v>
      </c>
      <c r="C818" s="41" t="s">
        <v>1253</v>
      </c>
      <c r="D818" s="41">
        <v>142</v>
      </c>
      <c r="E818" s="41">
        <v>0</v>
      </c>
      <c r="F818" s="41">
        <v>0</v>
      </c>
      <c r="G818" s="41" t="s">
        <v>426</v>
      </c>
    </row>
    <row r="819" spans="1:7" x14ac:dyDescent="0.35">
      <c r="A819" s="41" t="s">
        <v>1275</v>
      </c>
      <c r="B819" s="41" t="s">
        <v>133</v>
      </c>
      <c r="C819" s="41" t="s">
        <v>1253</v>
      </c>
      <c r="D819" s="41">
        <v>124</v>
      </c>
      <c r="E819" s="41">
        <v>0</v>
      </c>
      <c r="F819" s="41">
        <v>0</v>
      </c>
      <c r="G819" s="41" t="s">
        <v>426</v>
      </c>
    </row>
    <row r="820" spans="1:7" x14ac:dyDescent="0.35">
      <c r="A820" s="41" t="s">
        <v>1276</v>
      </c>
      <c r="B820" s="41" t="s">
        <v>133</v>
      </c>
      <c r="C820" s="41" t="s">
        <v>1253</v>
      </c>
      <c r="D820" s="41">
        <v>136</v>
      </c>
      <c r="E820" s="41">
        <v>0</v>
      </c>
      <c r="F820" s="41">
        <v>0</v>
      </c>
      <c r="G820" s="41" t="s">
        <v>426</v>
      </c>
    </row>
    <row r="821" spans="1:7" x14ac:dyDescent="0.35">
      <c r="A821" s="41" t="s">
        <v>1277</v>
      </c>
      <c r="B821" s="41" t="s">
        <v>133</v>
      </c>
      <c r="C821" s="41" t="s">
        <v>1253</v>
      </c>
      <c r="D821" s="41">
        <v>133</v>
      </c>
      <c r="E821" s="41">
        <v>4</v>
      </c>
      <c r="F821" s="41">
        <v>3.01</v>
      </c>
      <c r="G821" s="41" t="s">
        <v>426</v>
      </c>
    </row>
    <row r="822" spans="1:7" x14ac:dyDescent="0.35">
      <c r="A822" s="41" t="s">
        <v>1278</v>
      </c>
      <c r="B822" s="41" t="s">
        <v>133</v>
      </c>
      <c r="C822" s="41" t="s">
        <v>1253</v>
      </c>
      <c r="D822" s="41">
        <v>142</v>
      </c>
      <c r="E822" s="41">
        <v>0</v>
      </c>
      <c r="F822" s="41">
        <v>0</v>
      </c>
      <c r="G822" s="41" t="s">
        <v>426</v>
      </c>
    </row>
    <row r="823" spans="1:7" x14ac:dyDescent="0.35">
      <c r="A823" s="41" t="s">
        <v>1279</v>
      </c>
      <c r="B823" s="41" t="s">
        <v>399</v>
      </c>
      <c r="C823" s="41" t="s">
        <v>1280</v>
      </c>
      <c r="D823" s="41">
        <v>170</v>
      </c>
      <c r="E823" s="41">
        <v>113</v>
      </c>
      <c r="F823" s="41">
        <v>66.47</v>
      </c>
      <c r="G823" s="41" t="s">
        <v>426</v>
      </c>
    </row>
    <row r="824" spans="1:7" x14ac:dyDescent="0.35">
      <c r="A824" s="41" t="s">
        <v>1281</v>
      </c>
      <c r="B824" s="41" t="s">
        <v>399</v>
      </c>
      <c r="C824" s="41" t="s">
        <v>1280</v>
      </c>
      <c r="D824" s="41">
        <v>172</v>
      </c>
      <c r="E824" s="41">
        <v>127</v>
      </c>
      <c r="F824" s="41">
        <v>73.84</v>
      </c>
      <c r="G824" s="41" t="s">
        <v>426</v>
      </c>
    </row>
    <row r="825" spans="1:7" x14ac:dyDescent="0.35">
      <c r="A825" s="41" t="s">
        <v>1282</v>
      </c>
      <c r="B825" s="41" t="s">
        <v>399</v>
      </c>
      <c r="C825" s="41" t="s">
        <v>1280</v>
      </c>
      <c r="D825" s="41">
        <v>147</v>
      </c>
      <c r="E825" s="41">
        <v>25</v>
      </c>
      <c r="F825" s="41">
        <v>17.010000000000002</v>
      </c>
      <c r="G825" s="41" t="s">
        <v>426</v>
      </c>
    </row>
    <row r="826" spans="1:7" x14ac:dyDescent="0.35">
      <c r="A826" s="41" t="s">
        <v>1283</v>
      </c>
      <c r="B826" s="41" t="s">
        <v>399</v>
      </c>
      <c r="C826" s="41" t="s">
        <v>1280</v>
      </c>
      <c r="D826" s="41">
        <v>176</v>
      </c>
      <c r="E826" s="41">
        <v>176</v>
      </c>
      <c r="F826" s="41">
        <v>100</v>
      </c>
      <c r="G826" s="41" t="s">
        <v>426</v>
      </c>
    </row>
    <row r="827" spans="1:7" x14ac:dyDescent="0.35">
      <c r="A827" s="41" t="s">
        <v>1284</v>
      </c>
      <c r="B827" s="41" t="s">
        <v>399</v>
      </c>
      <c r="C827" s="41" t="s">
        <v>1280</v>
      </c>
      <c r="D827" s="41">
        <v>191</v>
      </c>
      <c r="E827" s="41">
        <v>190</v>
      </c>
      <c r="F827" s="41">
        <v>99.48</v>
      </c>
      <c r="G827" s="41" t="s">
        <v>426</v>
      </c>
    </row>
    <row r="828" spans="1:7" x14ac:dyDescent="0.35">
      <c r="A828" s="41" t="s">
        <v>1285</v>
      </c>
      <c r="B828" s="41" t="s">
        <v>399</v>
      </c>
      <c r="C828" s="41" t="s">
        <v>1280</v>
      </c>
      <c r="D828" s="41">
        <v>115</v>
      </c>
      <c r="E828" s="41">
        <v>111</v>
      </c>
      <c r="F828" s="41">
        <v>96.52</v>
      </c>
      <c r="G828" s="41" t="s">
        <v>426</v>
      </c>
    </row>
    <row r="829" spans="1:7" x14ac:dyDescent="0.35">
      <c r="A829" s="41" t="s">
        <v>1286</v>
      </c>
      <c r="B829" s="41" t="s">
        <v>399</v>
      </c>
      <c r="C829" s="41" t="s">
        <v>1280</v>
      </c>
      <c r="D829" s="41">
        <v>138</v>
      </c>
      <c r="E829" s="41">
        <v>90</v>
      </c>
      <c r="F829" s="41">
        <v>65.22</v>
      </c>
      <c r="G829" s="41" t="s">
        <v>426</v>
      </c>
    </row>
    <row r="830" spans="1:7" x14ac:dyDescent="0.35">
      <c r="A830" s="41" t="s">
        <v>1287</v>
      </c>
      <c r="B830" s="41" t="s">
        <v>343</v>
      </c>
      <c r="C830" s="41" t="s">
        <v>1280</v>
      </c>
      <c r="D830" s="41">
        <v>189</v>
      </c>
      <c r="E830" s="41">
        <v>58</v>
      </c>
      <c r="F830" s="41">
        <v>30.69</v>
      </c>
      <c r="G830" s="41" t="s">
        <v>426</v>
      </c>
    </row>
    <row r="831" spans="1:7" x14ac:dyDescent="0.35">
      <c r="A831" s="41" t="s">
        <v>1288</v>
      </c>
      <c r="B831" s="41" t="s">
        <v>343</v>
      </c>
      <c r="C831" s="41" t="s">
        <v>1280</v>
      </c>
      <c r="D831" s="41">
        <v>146</v>
      </c>
      <c r="E831" s="41">
        <v>0</v>
      </c>
      <c r="F831" s="41">
        <v>0</v>
      </c>
      <c r="G831" s="41" t="s">
        <v>426</v>
      </c>
    </row>
    <row r="832" spans="1:7" x14ac:dyDescent="0.35">
      <c r="A832" s="41" t="s">
        <v>1289</v>
      </c>
      <c r="B832" s="41" t="s">
        <v>343</v>
      </c>
      <c r="C832" s="41" t="s">
        <v>1280</v>
      </c>
      <c r="D832" s="41">
        <v>285</v>
      </c>
      <c r="E832" s="41">
        <v>130</v>
      </c>
      <c r="F832" s="41">
        <v>45.61</v>
      </c>
      <c r="G832" s="41" t="s">
        <v>426</v>
      </c>
    </row>
    <row r="833" spans="1:7" x14ac:dyDescent="0.35">
      <c r="A833" s="41" t="s">
        <v>1290</v>
      </c>
      <c r="B833" s="41" t="s">
        <v>343</v>
      </c>
      <c r="C833" s="41" t="s">
        <v>1280</v>
      </c>
      <c r="D833" s="41">
        <v>196</v>
      </c>
      <c r="E833" s="41">
        <v>168</v>
      </c>
      <c r="F833" s="41">
        <v>85.71</v>
      </c>
      <c r="G833" s="41" t="s">
        <v>426</v>
      </c>
    </row>
    <row r="834" spans="1:7" x14ac:dyDescent="0.35">
      <c r="A834" s="41" t="s">
        <v>1291</v>
      </c>
      <c r="B834" s="41" t="s">
        <v>343</v>
      </c>
      <c r="C834" s="41" t="s">
        <v>1280</v>
      </c>
      <c r="D834" s="41">
        <v>177</v>
      </c>
      <c r="E834" s="41">
        <v>96</v>
      </c>
      <c r="F834" s="41">
        <v>54.24</v>
      </c>
      <c r="G834" s="41" t="s">
        <v>426</v>
      </c>
    </row>
    <row r="835" spans="1:7" x14ac:dyDescent="0.35">
      <c r="A835" s="41" t="s">
        <v>1292</v>
      </c>
      <c r="B835" s="41" t="s">
        <v>343</v>
      </c>
      <c r="C835" s="41" t="s">
        <v>1280</v>
      </c>
      <c r="D835" s="41">
        <v>174</v>
      </c>
      <c r="E835" s="41">
        <v>1</v>
      </c>
      <c r="F835" s="41">
        <v>0.56999999999999995</v>
      </c>
      <c r="G835" s="41" t="s">
        <v>426</v>
      </c>
    </row>
    <row r="836" spans="1:7" x14ac:dyDescent="0.35">
      <c r="A836" s="41" t="s">
        <v>1293</v>
      </c>
      <c r="B836" s="41" t="s">
        <v>403</v>
      </c>
      <c r="C836" s="41" t="s">
        <v>1280</v>
      </c>
      <c r="D836" s="41">
        <v>134</v>
      </c>
      <c r="E836" s="41">
        <v>134</v>
      </c>
      <c r="F836" s="41">
        <v>100</v>
      </c>
      <c r="G836" s="41" t="s">
        <v>426</v>
      </c>
    </row>
    <row r="837" spans="1:7" x14ac:dyDescent="0.35">
      <c r="A837" s="41" t="s">
        <v>1294</v>
      </c>
      <c r="B837" s="41" t="s">
        <v>403</v>
      </c>
      <c r="C837" s="41" t="s">
        <v>1280</v>
      </c>
      <c r="D837" s="41">
        <v>202</v>
      </c>
      <c r="E837" s="41">
        <v>119</v>
      </c>
      <c r="F837" s="41">
        <v>58.91</v>
      </c>
      <c r="G837" s="41" t="s">
        <v>426</v>
      </c>
    </row>
    <row r="838" spans="1:7" x14ac:dyDescent="0.35">
      <c r="A838" s="41" t="s">
        <v>1295</v>
      </c>
      <c r="B838" s="41" t="s">
        <v>403</v>
      </c>
      <c r="C838" s="41" t="s">
        <v>1280</v>
      </c>
      <c r="D838" s="41">
        <v>203</v>
      </c>
      <c r="E838" s="41">
        <v>203</v>
      </c>
      <c r="F838" s="41">
        <v>100</v>
      </c>
      <c r="G838" s="41" t="s">
        <v>426</v>
      </c>
    </row>
    <row r="839" spans="1:7" x14ac:dyDescent="0.35">
      <c r="A839" s="41" t="s">
        <v>1296</v>
      </c>
      <c r="B839" s="41" t="s">
        <v>403</v>
      </c>
      <c r="C839" s="41" t="s">
        <v>1280</v>
      </c>
      <c r="D839" s="41">
        <v>140</v>
      </c>
      <c r="E839" s="41">
        <v>101</v>
      </c>
      <c r="F839" s="41">
        <v>72.14</v>
      </c>
      <c r="G839" s="41" t="s">
        <v>426</v>
      </c>
    </row>
    <row r="840" spans="1:7" x14ac:dyDescent="0.35">
      <c r="A840" s="41" t="s">
        <v>1297</v>
      </c>
      <c r="B840" s="41" t="s">
        <v>403</v>
      </c>
      <c r="C840" s="41" t="s">
        <v>1280</v>
      </c>
      <c r="D840" s="41">
        <v>182</v>
      </c>
      <c r="E840" s="41">
        <v>169</v>
      </c>
      <c r="F840" s="41">
        <v>92.86</v>
      </c>
      <c r="G840" s="41" t="s">
        <v>426</v>
      </c>
    </row>
    <row r="841" spans="1:7" x14ac:dyDescent="0.35">
      <c r="A841" s="41" t="s">
        <v>1298</v>
      </c>
      <c r="B841" s="41" t="s">
        <v>403</v>
      </c>
      <c r="C841" s="41" t="s">
        <v>1280</v>
      </c>
      <c r="D841" s="41">
        <v>141</v>
      </c>
      <c r="E841" s="41">
        <v>141</v>
      </c>
      <c r="F841" s="41">
        <v>100</v>
      </c>
      <c r="G841" s="41" t="s">
        <v>426</v>
      </c>
    </row>
    <row r="842" spans="1:7" x14ac:dyDescent="0.35">
      <c r="A842" s="41" t="s">
        <v>1299</v>
      </c>
      <c r="B842" s="41" t="s">
        <v>89</v>
      </c>
      <c r="C842" s="41" t="s">
        <v>1300</v>
      </c>
      <c r="D842" s="41">
        <v>143</v>
      </c>
      <c r="E842" s="41">
        <v>0</v>
      </c>
      <c r="F842" s="41">
        <v>0</v>
      </c>
      <c r="G842" s="41" t="s">
        <v>426</v>
      </c>
    </row>
    <row r="843" spans="1:7" x14ac:dyDescent="0.35">
      <c r="A843" s="41" t="s">
        <v>1301</v>
      </c>
      <c r="B843" s="41" t="s">
        <v>89</v>
      </c>
      <c r="C843" s="41" t="s">
        <v>1300</v>
      </c>
      <c r="D843" s="41">
        <v>132</v>
      </c>
      <c r="E843" s="41">
        <v>0</v>
      </c>
      <c r="F843" s="41">
        <v>0</v>
      </c>
      <c r="G843" s="41" t="s">
        <v>426</v>
      </c>
    </row>
    <row r="844" spans="1:7" x14ac:dyDescent="0.35">
      <c r="A844" s="41" t="s">
        <v>1302</v>
      </c>
      <c r="B844" s="41" t="s">
        <v>89</v>
      </c>
      <c r="C844" s="41" t="s">
        <v>1300</v>
      </c>
      <c r="D844" s="41">
        <v>255</v>
      </c>
      <c r="E844" s="41">
        <v>0</v>
      </c>
      <c r="F844" s="41">
        <v>0</v>
      </c>
      <c r="G844" s="41" t="s">
        <v>426</v>
      </c>
    </row>
    <row r="845" spans="1:7" x14ac:dyDescent="0.35">
      <c r="A845" s="41" t="s">
        <v>1303</v>
      </c>
      <c r="B845" s="41" t="s">
        <v>89</v>
      </c>
      <c r="C845" s="41" t="s">
        <v>1300</v>
      </c>
      <c r="D845" s="41">
        <v>134</v>
      </c>
      <c r="E845" s="41">
        <v>0</v>
      </c>
      <c r="F845" s="41">
        <v>0</v>
      </c>
      <c r="G845" s="41" t="s">
        <v>426</v>
      </c>
    </row>
    <row r="846" spans="1:7" x14ac:dyDescent="0.35">
      <c r="A846" s="41" t="s">
        <v>1304</v>
      </c>
      <c r="B846" s="41" t="s">
        <v>89</v>
      </c>
      <c r="C846" s="41" t="s">
        <v>1300</v>
      </c>
      <c r="D846" s="41">
        <v>169</v>
      </c>
      <c r="E846" s="41">
        <v>0</v>
      </c>
      <c r="F846" s="41">
        <v>0</v>
      </c>
      <c r="G846" s="41" t="s">
        <v>426</v>
      </c>
    </row>
    <row r="847" spans="1:7" x14ac:dyDescent="0.35">
      <c r="A847" s="41" t="s">
        <v>1305</v>
      </c>
      <c r="B847" s="41" t="s">
        <v>89</v>
      </c>
      <c r="C847" s="41" t="s">
        <v>1300</v>
      </c>
      <c r="D847" s="41">
        <v>157</v>
      </c>
      <c r="E847" s="41">
        <v>0</v>
      </c>
      <c r="F847" s="41">
        <v>0</v>
      </c>
      <c r="G847" s="41" t="s">
        <v>426</v>
      </c>
    </row>
    <row r="848" spans="1:7" x14ac:dyDescent="0.35">
      <c r="A848" s="41" t="s">
        <v>1306</v>
      </c>
      <c r="B848" s="41" t="s">
        <v>89</v>
      </c>
      <c r="C848" s="41" t="s">
        <v>1300</v>
      </c>
      <c r="D848" s="41">
        <v>122</v>
      </c>
      <c r="E848" s="41">
        <v>0</v>
      </c>
      <c r="F848" s="41">
        <v>0</v>
      </c>
      <c r="G848" s="41" t="s">
        <v>426</v>
      </c>
    </row>
    <row r="849" spans="1:7" x14ac:dyDescent="0.35">
      <c r="A849" s="41" t="s">
        <v>1307</v>
      </c>
      <c r="B849" s="41" t="s">
        <v>86</v>
      </c>
      <c r="C849" s="41" t="s">
        <v>1300</v>
      </c>
      <c r="D849" s="41">
        <v>261</v>
      </c>
      <c r="E849" s="41">
        <v>0</v>
      </c>
      <c r="F849" s="41">
        <v>0</v>
      </c>
      <c r="G849" s="41" t="s">
        <v>426</v>
      </c>
    </row>
    <row r="850" spans="1:7" x14ac:dyDescent="0.35">
      <c r="A850" s="41" t="s">
        <v>1308</v>
      </c>
      <c r="B850" s="41" t="s">
        <v>86</v>
      </c>
      <c r="C850" s="41" t="s">
        <v>1300</v>
      </c>
      <c r="D850" s="41">
        <v>277</v>
      </c>
      <c r="E850" s="41">
        <v>0</v>
      </c>
      <c r="F850" s="41">
        <v>0</v>
      </c>
      <c r="G850" s="41" t="s">
        <v>426</v>
      </c>
    </row>
    <row r="851" spans="1:7" x14ac:dyDescent="0.35">
      <c r="A851" s="41" t="s">
        <v>1309</v>
      </c>
      <c r="B851" s="41" t="s">
        <v>86</v>
      </c>
      <c r="C851" s="41" t="s">
        <v>1300</v>
      </c>
      <c r="D851" s="41">
        <v>134</v>
      </c>
      <c r="E851" s="41">
        <v>0</v>
      </c>
      <c r="F851" s="41">
        <v>0</v>
      </c>
      <c r="G851" s="41" t="s">
        <v>426</v>
      </c>
    </row>
    <row r="852" spans="1:7" x14ac:dyDescent="0.35">
      <c r="A852" s="41" t="s">
        <v>1310</v>
      </c>
      <c r="B852" s="41" t="s">
        <v>86</v>
      </c>
      <c r="C852" s="41" t="s">
        <v>1300</v>
      </c>
      <c r="D852" s="41">
        <v>144</v>
      </c>
      <c r="E852" s="41">
        <v>0</v>
      </c>
      <c r="F852" s="41">
        <v>0</v>
      </c>
      <c r="G852" s="41" t="s">
        <v>426</v>
      </c>
    </row>
    <row r="853" spans="1:7" x14ac:dyDescent="0.35">
      <c r="A853" s="41" t="s">
        <v>1311</v>
      </c>
      <c r="B853" s="41" t="s">
        <v>359</v>
      </c>
      <c r="C853" s="41" t="s">
        <v>1300</v>
      </c>
      <c r="D853" s="41">
        <v>271</v>
      </c>
      <c r="E853" s="41">
        <v>200</v>
      </c>
      <c r="F853" s="41">
        <v>73.8</v>
      </c>
      <c r="G853" s="41" t="s">
        <v>426</v>
      </c>
    </row>
    <row r="854" spans="1:7" x14ac:dyDescent="0.35">
      <c r="A854" s="41" t="s">
        <v>1312</v>
      </c>
      <c r="B854" s="41" t="s">
        <v>359</v>
      </c>
      <c r="C854" s="41" t="s">
        <v>1300</v>
      </c>
      <c r="D854" s="41">
        <v>228</v>
      </c>
      <c r="E854" s="41">
        <v>1</v>
      </c>
      <c r="F854" s="41">
        <v>0.44</v>
      </c>
      <c r="G854" s="41" t="s">
        <v>426</v>
      </c>
    </row>
    <row r="855" spans="1:7" x14ac:dyDescent="0.35">
      <c r="A855" s="41" t="s">
        <v>1313</v>
      </c>
      <c r="B855" s="41" t="s">
        <v>359</v>
      </c>
      <c r="C855" s="41" t="s">
        <v>1300</v>
      </c>
      <c r="D855" s="41">
        <v>233</v>
      </c>
      <c r="E855" s="41">
        <v>73</v>
      </c>
      <c r="F855" s="41">
        <v>31.33</v>
      </c>
      <c r="G855" s="41" t="s">
        <v>426</v>
      </c>
    </row>
    <row r="856" spans="1:7" x14ac:dyDescent="0.35">
      <c r="A856" s="41" t="s">
        <v>1314</v>
      </c>
      <c r="B856" s="41" t="s">
        <v>359</v>
      </c>
      <c r="C856" s="41" t="s">
        <v>1300</v>
      </c>
      <c r="D856" s="41">
        <v>188</v>
      </c>
      <c r="E856" s="41">
        <v>159</v>
      </c>
      <c r="F856" s="41">
        <v>84.57</v>
      </c>
      <c r="G856" s="41" t="s">
        <v>426</v>
      </c>
    </row>
    <row r="857" spans="1:7" x14ac:dyDescent="0.35">
      <c r="A857" s="41" t="s">
        <v>1315</v>
      </c>
      <c r="B857" s="41" t="s">
        <v>359</v>
      </c>
      <c r="C857" s="41" t="s">
        <v>1300</v>
      </c>
      <c r="D857" s="41">
        <v>191</v>
      </c>
      <c r="E857" s="41">
        <v>59</v>
      </c>
      <c r="F857" s="41">
        <v>30.89</v>
      </c>
      <c r="G857" s="41" t="s">
        <v>426</v>
      </c>
    </row>
    <row r="858" spans="1:7" x14ac:dyDescent="0.35">
      <c r="A858" s="41" t="s">
        <v>1316</v>
      </c>
      <c r="B858" s="41" t="s">
        <v>411</v>
      </c>
      <c r="C858" s="41" t="s">
        <v>1300</v>
      </c>
      <c r="D858" s="41">
        <v>232</v>
      </c>
      <c r="E858" s="41">
        <v>232</v>
      </c>
      <c r="F858" s="41">
        <v>100</v>
      </c>
      <c r="G858" s="41" t="s">
        <v>426</v>
      </c>
    </row>
    <row r="859" spans="1:7" x14ac:dyDescent="0.35">
      <c r="A859" s="41" t="s">
        <v>1317</v>
      </c>
      <c r="B859" s="41" t="s">
        <v>411</v>
      </c>
      <c r="C859" s="41" t="s">
        <v>1300</v>
      </c>
      <c r="D859" s="41">
        <v>162</v>
      </c>
      <c r="E859" s="41">
        <v>162</v>
      </c>
      <c r="F859" s="41">
        <v>100</v>
      </c>
      <c r="G859" s="41" t="s">
        <v>426</v>
      </c>
    </row>
    <row r="860" spans="1:7" x14ac:dyDescent="0.35">
      <c r="A860" s="41" t="s">
        <v>1318</v>
      </c>
      <c r="B860" s="41" t="s">
        <v>411</v>
      </c>
      <c r="C860" s="41" t="s">
        <v>1300</v>
      </c>
      <c r="D860" s="41">
        <v>232</v>
      </c>
      <c r="E860" s="41">
        <v>198</v>
      </c>
      <c r="F860" s="41">
        <v>85.34</v>
      </c>
      <c r="G860" s="41" t="s">
        <v>426</v>
      </c>
    </row>
    <row r="861" spans="1:7" x14ac:dyDescent="0.35">
      <c r="A861" s="41" t="s">
        <v>1319</v>
      </c>
      <c r="B861" s="41" t="s">
        <v>411</v>
      </c>
      <c r="C861" s="41" t="s">
        <v>1300</v>
      </c>
      <c r="D861" s="41">
        <v>133</v>
      </c>
      <c r="E861" s="41">
        <v>133</v>
      </c>
      <c r="F861" s="41">
        <v>100</v>
      </c>
      <c r="G861" s="41" t="s">
        <v>426</v>
      </c>
    </row>
    <row r="862" spans="1:7" x14ac:dyDescent="0.35">
      <c r="A862" s="41" t="s">
        <v>1320</v>
      </c>
      <c r="B862" s="41" t="s">
        <v>411</v>
      </c>
      <c r="C862" s="41" t="s">
        <v>1300</v>
      </c>
      <c r="D862" s="41">
        <v>172</v>
      </c>
      <c r="E862" s="41">
        <v>172</v>
      </c>
      <c r="F862" s="41">
        <v>100</v>
      </c>
      <c r="G862" s="41" t="s">
        <v>426</v>
      </c>
    </row>
    <row r="863" spans="1:7" x14ac:dyDescent="0.35">
      <c r="A863" s="41" t="s">
        <v>1321</v>
      </c>
      <c r="B863" s="41" t="s">
        <v>110</v>
      </c>
      <c r="C863" s="41" t="s">
        <v>1300</v>
      </c>
      <c r="D863" s="41">
        <v>147</v>
      </c>
      <c r="E863" s="41">
        <v>0</v>
      </c>
      <c r="F863" s="41">
        <v>0</v>
      </c>
      <c r="G863" s="41" t="s">
        <v>426</v>
      </c>
    </row>
    <row r="864" spans="1:7" x14ac:dyDescent="0.35">
      <c r="A864" s="41" t="s">
        <v>1322</v>
      </c>
      <c r="B864" s="41" t="s">
        <v>110</v>
      </c>
      <c r="C864" s="41" t="s">
        <v>1300</v>
      </c>
      <c r="D864" s="41">
        <v>193</v>
      </c>
      <c r="E864" s="41">
        <v>0</v>
      </c>
      <c r="F864" s="41">
        <v>0</v>
      </c>
      <c r="G864" s="41" t="s">
        <v>426</v>
      </c>
    </row>
    <row r="865" spans="1:7" x14ac:dyDescent="0.35">
      <c r="A865" s="41" t="s">
        <v>1323</v>
      </c>
      <c r="B865" s="41" t="s">
        <v>110</v>
      </c>
      <c r="C865" s="41" t="s">
        <v>1300</v>
      </c>
      <c r="D865" s="41">
        <v>124</v>
      </c>
      <c r="E865" s="41">
        <v>0</v>
      </c>
      <c r="F865" s="41">
        <v>0</v>
      </c>
      <c r="G865" s="41" t="s">
        <v>426</v>
      </c>
    </row>
    <row r="866" spans="1:7" x14ac:dyDescent="0.35">
      <c r="A866" s="41" t="s">
        <v>1324</v>
      </c>
      <c r="B866" s="41" t="s">
        <v>110</v>
      </c>
      <c r="C866" s="41" t="s">
        <v>1300</v>
      </c>
      <c r="D866" s="41">
        <v>112</v>
      </c>
      <c r="E866" s="41">
        <v>0</v>
      </c>
      <c r="F866" s="41">
        <v>0</v>
      </c>
      <c r="G866" s="41" t="s">
        <v>426</v>
      </c>
    </row>
    <row r="867" spans="1:7" x14ac:dyDescent="0.35">
      <c r="A867" s="41" t="s">
        <v>1325</v>
      </c>
      <c r="B867" s="41" t="s">
        <v>110</v>
      </c>
      <c r="C867" s="41" t="s">
        <v>1300</v>
      </c>
      <c r="D867" s="41">
        <v>209</v>
      </c>
      <c r="E867" s="41">
        <v>0</v>
      </c>
      <c r="F867" s="41">
        <v>0</v>
      </c>
      <c r="G867" s="41" t="s">
        <v>426</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22A2B-48E0-4BAD-84D3-44FE8B42444F}">
  <dimension ref="A1:N165"/>
  <sheetViews>
    <sheetView topLeftCell="B1" workbookViewId="0">
      <pane ySplit="1" topLeftCell="A2" activePane="bottomLeft" state="frozen"/>
      <selection pane="bottomLeft" activeCell="L2" sqref="L2"/>
    </sheetView>
  </sheetViews>
  <sheetFormatPr defaultRowHeight="14.5" x14ac:dyDescent="0.35"/>
  <cols>
    <col min="1" max="2" width="23.26953125" style="45" customWidth="1"/>
    <col min="3" max="3" width="15.453125" bestFit="1" customWidth="1"/>
    <col min="4" max="4" width="12" bestFit="1" customWidth="1"/>
    <col min="5" max="5" width="11.81640625" bestFit="1" customWidth="1"/>
    <col min="7" max="7" width="15.26953125" bestFit="1" customWidth="1"/>
    <col min="8" max="8" width="20.81640625" bestFit="1" customWidth="1"/>
    <col min="11" max="11" width="18" bestFit="1" customWidth="1"/>
    <col min="12" max="12" width="10" bestFit="1" customWidth="1"/>
    <col min="13" max="13" width="14.453125" bestFit="1" customWidth="1"/>
    <col min="14" max="14" width="34" bestFit="1" customWidth="1"/>
  </cols>
  <sheetData>
    <row r="1" spans="1:14" x14ac:dyDescent="0.35">
      <c r="A1" s="45" t="s">
        <v>39</v>
      </c>
      <c r="B1" s="45" t="s">
        <v>40</v>
      </c>
      <c r="C1" t="s">
        <v>1330</v>
      </c>
      <c r="D1" t="s">
        <v>1331</v>
      </c>
      <c r="E1" t="s">
        <v>1332</v>
      </c>
      <c r="F1" t="s">
        <v>1333</v>
      </c>
      <c r="G1" t="s">
        <v>1334</v>
      </c>
      <c r="H1" t="s">
        <v>1335</v>
      </c>
      <c r="K1" s="49" t="s">
        <v>1336</v>
      </c>
      <c r="L1" s="50" t="s">
        <v>39</v>
      </c>
      <c r="M1" s="50" t="s">
        <v>40</v>
      </c>
      <c r="N1" s="50" t="s">
        <v>1337</v>
      </c>
    </row>
    <row r="2" spans="1:14" x14ac:dyDescent="0.35">
      <c r="A2" s="45" t="s">
        <v>353</v>
      </c>
      <c r="B2" s="45" t="s">
        <v>354</v>
      </c>
      <c r="C2">
        <f>VLOOKUP(B2,'Social Statistics'!D$3:BV$400, 14, FALSE)</f>
        <v>10433.762525</v>
      </c>
      <c r="D2">
        <f>VLOOKUP(B2,$M$2:$N$165, 2, FALSE)</f>
        <v>0</v>
      </c>
      <c r="E2">
        <v>0</v>
      </c>
      <c r="F2">
        <f>SUM(C2:E2)</f>
        <v>10433.762525</v>
      </c>
      <c r="G2">
        <f>VLOOKUP(B2, 'Social Statistics'!$D$2:$BV$165, 8, FALSE)</f>
        <v>1732</v>
      </c>
      <c r="H2">
        <f>F2/G2</f>
        <v>6.0241123123556584</v>
      </c>
      <c r="K2" s="50"/>
      <c r="L2" s="50" t="s">
        <v>353</v>
      </c>
      <c r="M2" s="50" t="s">
        <v>354</v>
      </c>
      <c r="N2" s="50">
        <v>0</v>
      </c>
    </row>
    <row r="3" spans="1:14" x14ac:dyDescent="0.35">
      <c r="A3" s="45" t="s">
        <v>121</v>
      </c>
      <c r="B3" s="45" t="s">
        <v>122</v>
      </c>
      <c r="C3">
        <f>VLOOKUP(B3,'Social Statistics'!D$3:BV$400, 14, FALSE)</f>
        <v>99617.898851999998</v>
      </c>
      <c r="D3">
        <f t="shared" ref="D3:D66" si="0">VLOOKUP(B3,$M$2:$N$165, 2, FALSE)</f>
        <v>212248.35450099999</v>
      </c>
      <c r="E3">
        <v>0</v>
      </c>
      <c r="F3">
        <f t="shared" ref="F3:F66" si="1">SUM(C3:E3)</f>
        <v>311866.25335299998</v>
      </c>
      <c r="G3">
        <f>VLOOKUP(B3, 'Social Statistics'!$D$2:$BV$165, 8, FALSE)</f>
        <v>2232</v>
      </c>
      <c r="H3">
        <f t="shared" ref="H3:H33" si="2">F3/G3</f>
        <v>139.72502390367382</v>
      </c>
      <c r="K3" s="50"/>
      <c r="L3" s="50" t="s">
        <v>121</v>
      </c>
      <c r="M3" s="50" t="s">
        <v>122</v>
      </c>
      <c r="N3" s="50">
        <v>212248.35450099999</v>
      </c>
    </row>
    <row r="4" spans="1:14" x14ac:dyDescent="0.35">
      <c r="A4" s="45" t="s">
        <v>365</v>
      </c>
      <c r="B4" s="45" t="s">
        <v>366</v>
      </c>
      <c r="C4">
        <f>VLOOKUP(B4,'Social Statistics'!D$3:BV$400, 14, FALSE)</f>
        <v>6835.751217</v>
      </c>
      <c r="D4">
        <f t="shared" si="0"/>
        <v>0</v>
      </c>
      <c r="E4">
        <v>0</v>
      </c>
      <c r="F4">
        <f t="shared" si="1"/>
        <v>6835.751217</v>
      </c>
      <c r="G4">
        <f>VLOOKUP(B4, 'Social Statistics'!$D$2:$BV$165, 8, FALSE)</f>
        <v>1443</v>
      </c>
      <c r="H4">
        <f t="shared" si="2"/>
        <v>4.7371803305613307</v>
      </c>
      <c r="K4" s="50"/>
      <c r="L4" s="50" t="s">
        <v>365</v>
      </c>
      <c r="M4" s="50" t="s">
        <v>366</v>
      </c>
      <c r="N4" s="50">
        <v>0</v>
      </c>
    </row>
    <row r="5" spans="1:14" x14ac:dyDescent="0.35">
      <c r="A5" s="45" t="s">
        <v>123</v>
      </c>
      <c r="B5" s="45" t="s">
        <v>124</v>
      </c>
      <c r="C5">
        <f>VLOOKUP(B5,'Social Statistics'!D$3:BV$400, 14, FALSE)</f>
        <v>10680.651099000001</v>
      </c>
      <c r="D5">
        <f t="shared" si="0"/>
        <v>0</v>
      </c>
      <c r="E5">
        <v>0</v>
      </c>
      <c r="F5">
        <f t="shared" si="1"/>
        <v>10680.651099000001</v>
      </c>
      <c r="G5">
        <f>VLOOKUP(B5, 'Social Statistics'!$D$2:$BV$165, 8, FALSE)</f>
        <v>1901</v>
      </c>
      <c r="H5">
        <f t="shared" si="2"/>
        <v>5.6184382425039452</v>
      </c>
      <c r="K5" s="50"/>
      <c r="L5" s="50" t="s">
        <v>123</v>
      </c>
      <c r="M5" s="50" t="s">
        <v>124</v>
      </c>
      <c r="N5" s="50">
        <v>0</v>
      </c>
    </row>
    <row r="6" spans="1:14" x14ac:dyDescent="0.35">
      <c r="A6" s="45" t="s">
        <v>151</v>
      </c>
      <c r="B6" s="45" t="s">
        <v>152</v>
      </c>
      <c r="C6">
        <f>VLOOKUP(B6,'Social Statistics'!D$3:BV$400, 14, FALSE)</f>
        <v>24.615857999999999</v>
      </c>
      <c r="D6">
        <f t="shared" si="0"/>
        <v>0</v>
      </c>
      <c r="E6">
        <v>0</v>
      </c>
      <c r="F6">
        <f t="shared" si="1"/>
        <v>24.615857999999999</v>
      </c>
      <c r="G6">
        <f>VLOOKUP(B6, 'Social Statistics'!$D$2:$BV$165, 8, FALSE)</f>
        <v>1613</v>
      </c>
      <c r="H6">
        <f t="shared" si="2"/>
        <v>1.5260916305021698E-2</v>
      </c>
      <c r="K6" s="50"/>
      <c r="L6" s="50" t="s">
        <v>151</v>
      </c>
      <c r="M6" s="50" t="s">
        <v>152</v>
      </c>
      <c r="N6" s="50">
        <v>0</v>
      </c>
    </row>
    <row r="7" spans="1:14" x14ac:dyDescent="0.35">
      <c r="A7" s="45" t="s">
        <v>391</v>
      </c>
      <c r="B7" s="45" t="s">
        <v>392</v>
      </c>
      <c r="C7">
        <f>VLOOKUP(B7,'Social Statistics'!D$3:BV$400, 14, FALSE)</f>
        <v>117841.634626</v>
      </c>
      <c r="D7">
        <f t="shared" si="0"/>
        <v>0</v>
      </c>
      <c r="E7">
        <v>0</v>
      </c>
      <c r="F7">
        <f t="shared" si="1"/>
        <v>117841.634626</v>
      </c>
      <c r="G7">
        <f>VLOOKUP(B7, 'Social Statistics'!$D$2:$BV$165, 8, FALSE)</f>
        <v>1726</v>
      </c>
      <c r="H7">
        <f t="shared" si="2"/>
        <v>68.274411718424105</v>
      </c>
      <c r="K7" s="50"/>
      <c r="L7" s="50" t="s">
        <v>391</v>
      </c>
      <c r="M7" s="50" t="s">
        <v>392</v>
      </c>
      <c r="N7" s="50">
        <v>0</v>
      </c>
    </row>
    <row r="8" spans="1:14" x14ac:dyDescent="0.35">
      <c r="A8" s="45" t="s">
        <v>357</v>
      </c>
      <c r="B8" s="45" t="s">
        <v>358</v>
      </c>
      <c r="C8">
        <f>VLOOKUP(B8,'Social Statistics'!D$3:BV$400, 14, FALSE)</f>
        <v>1809.157453</v>
      </c>
      <c r="D8">
        <f t="shared" si="0"/>
        <v>0</v>
      </c>
      <c r="E8">
        <v>0</v>
      </c>
      <c r="F8">
        <f t="shared" si="1"/>
        <v>1809.157453</v>
      </c>
      <c r="G8">
        <f>VLOOKUP(B8, 'Social Statistics'!$D$2:$BV$165, 8, FALSE)</f>
        <v>1685</v>
      </c>
      <c r="H8">
        <f t="shared" si="2"/>
        <v>1.0736839483679526</v>
      </c>
      <c r="K8" s="50"/>
      <c r="L8" s="50" t="s">
        <v>357</v>
      </c>
      <c r="M8" s="50" t="s">
        <v>358</v>
      </c>
      <c r="N8" s="50">
        <v>0</v>
      </c>
    </row>
    <row r="9" spans="1:14" x14ac:dyDescent="0.35">
      <c r="A9" s="45" t="s">
        <v>389</v>
      </c>
      <c r="B9" s="45" t="s">
        <v>390</v>
      </c>
      <c r="C9">
        <f>VLOOKUP(B9,'Social Statistics'!D$3:BV$400, 14, FALSE)</f>
        <v>40638.618141999999</v>
      </c>
      <c r="D9">
        <f t="shared" si="0"/>
        <v>0</v>
      </c>
      <c r="E9">
        <v>0</v>
      </c>
      <c r="F9">
        <f t="shared" si="1"/>
        <v>40638.618141999999</v>
      </c>
      <c r="G9">
        <f>VLOOKUP(B9, 'Social Statistics'!$D$2:$BV$165, 8, FALSE)</f>
        <v>1506</v>
      </c>
      <c r="H9">
        <f t="shared" si="2"/>
        <v>26.984474197875166</v>
      </c>
      <c r="K9" s="50"/>
      <c r="L9" s="50" t="s">
        <v>389</v>
      </c>
      <c r="M9" s="50" t="s">
        <v>390</v>
      </c>
      <c r="N9" s="50">
        <v>0</v>
      </c>
    </row>
    <row r="10" spans="1:14" x14ac:dyDescent="0.35">
      <c r="A10" s="45" t="s">
        <v>138</v>
      </c>
      <c r="B10" s="45" t="s">
        <v>139</v>
      </c>
      <c r="C10">
        <f>VLOOKUP(B10,'Social Statistics'!D$3:BV$400, 14, FALSE)</f>
        <v>5883.9991</v>
      </c>
      <c r="D10">
        <f t="shared" si="0"/>
        <v>0</v>
      </c>
      <c r="E10">
        <v>0</v>
      </c>
      <c r="F10">
        <f t="shared" si="1"/>
        <v>5883.9991</v>
      </c>
      <c r="G10">
        <f>VLOOKUP(B10, 'Social Statistics'!$D$2:$BV$165, 8, FALSE)</f>
        <v>2198</v>
      </c>
      <c r="H10">
        <f t="shared" si="2"/>
        <v>2.6769786624203822</v>
      </c>
      <c r="K10" s="50"/>
      <c r="L10" s="50" t="s">
        <v>138</v>
      </c>
      <c r="M10" s="50" t="s">
        <v>139</v>
      </c>
      <c r="N10" s="50">
        <v>0</v>
      </c>
    </row>
    <row r="11" spans="1:14" x14ac:dyDescent="0.35">
      <c r="A11" s="45" t="s">
        <v>333</v>
      </c>
      <c r="B11" s="45" t="s">
        <v>334</v>
      </c>
      <c r="C11">
        <f>VLOOKUP(B11,'Social Statistics'!D$3:BV$400, 14, FALSE)</f>
        <v>482941.92353199999</v>
      </c>
      <c r="D11">
        <f t="shared" si="0"/>
        <v>0</v>
      </c>
      <c r="E11">
        <v>0</v>
      </c>
      <c r="F11">
        <f t="shared" si="1"/>
        <v>482941.92353199999</v>
      </c>
      <c r="G11">
        <f>VLOOKUP(B11, 'Social Statistics'!$D$2:$BV$165, 8, FALSE)</f>
        <v>1775</v>
      </c>
      <c r="H11">
        <f t="shared" si="2"/>
        <v>272.0799569194366</v>
      </c>
      <c r="K11" s="50"/>
      <c r="L11" s="50" t="s">
        <v>333</v>
      </c>
      <c r="M11" s="50" t="s">
        <v>334</v>
      </c>
      <c r="N11" s="50">
        <v>0</v>
      </c>
    </row>
    <row r="12" spans="1:14" x14ac:dyDescent="0.35">
      <c r="A12" s="45" t="s">
        <v>209</v>
      </c>
      <c r="B12" s="45" t="s">
        <v>210</v>
      </c>
      <c r="C12">
        <f>VLOOKUP(B12,'Social Statistics'!D$3:BV$400, 14, FALSE)</f>
        <v>538.807007</v>
      </c>
      <c r="D12">
        <f t="shared" si="0"/>
        <v>0</v>
      </c>
      <c r="E12">
        <v>0</v>
      </c>
      <c r="F12">
        <f t="shared" si="1"/>
        <v>538.807007</v>
      </c>
      <c r="G12">
        <f>VLOOKUP(B12, 'Social Statistics'!$D$2:$BV$165, 8, FALSE)</f>
        <v>1544</v>
      </c>
      <c r="H12">
        <f t="shared" si="2"/>
        <v>0.34896826878238341</v>
      </c>
      <c r="K12" s="50"/>
      <c r="L12" s="50" t="s">
        <v>209</v>
      </c>
      <c r="M12" s="50" t="s">
        <v>210</v>
      </c>
      <c r="N12" s="50">
        <v>0</v>
      </c>
    </row>
    <row r="13" spans="1:14" x14ac:dyDescent="0.35">
      <c r="A13" s="45" t="s">
        <v>305</v>
      </c>
      <c r="B13" s="45" t="s">
        <v>306</v>
      </c>
      <c r="C13">
        <f>VLOOKUP(B13,'Social Statistics'!D$3:BV$400, 14, FALSE)</f>
        <v>4536.714183</v>
      </c>
      <c r="D13">
        <f t="shared" si="0"/>
        <v>0</v>
      </c>
      <c r="E13">
        <v>0</v>
      </c>
      <c r="F13">
        <f t="shared" si="1"/>
        <v>4536.714183</v>
      </c>
      <c r="G13">
        <f>VLOOKUP(B13, 'Social Statistics'!$D$2:$BV$165, 8, FALSE)</f>
        <v>1685</v>
      </c>
      <c r="H13">
        <f t="shared" si="2"/>
        <v>2.6924119780415432</v>
      </c>
      <c r="K13" s="50"/>
      <c r="L13" s="50" t="s">
        <v>305</v>
      </c>
      <c r="M13" s="50" t="s">
        <v>306</v>
      </c>
      <c r="N13" s="50">
        <v>0</v>
      </c>
    </row>
    <row r="14" spans="1:14" x14ac:dyDescent="0.35">
      <c r="A14" s="45" t="s">
        <v>173</v>
      </c>
      <c r="B14" s="45" t="s">
        <v>174</v>
      </c>
      <c r="C14">
        <f>VLOOKUP(B14,'Social Statistics'!D$3:BV$400, 14, FALSE)</f>
        <v>8651.2723989999995</v>
      </c>
      <c r="D14">
        <f t="shared" si="0"/>
        <v>0</v>
      </c>
      <c r="E14">
        <v>0</v>
      </c>
      <c r="F14">
        <f t="shared" si="1"/>
        <v>8651.2723989999995</v>
      </c>
      <c r="G14">
        <f>VLOOKUP(B14, 'Social Statistics'!$D$2:$BV$165, 8, FALSE)</f>
        <v>1599</v>
      </c>
      <c r="H14">
        <f t="shared" si="2"/>
        <v>5.4104267661038143</v>
      </c>
      <c r="K14" s="50"/>
      <c r="L14" s="50" t="s">
        <v>173</v>
      </c>
      <c r="M14" s="50" t="s">
        <v>174</v>
      </c>
      <c r="N14" s="50">
        <v>0</v>
      </c>
    </row>
    <row r="15" spans="1:14" x14ac:dyDescent="0.35">
      <c r="A15" s="45" t="s">
        <v>95</v>
      </c>
      <c r="B15" s="45" t="s">
        <v>96</v>
      </c>
      <c r="C15">
        <f>VLOOKUP(B15,'Social Statistics'!D$3:BV$400, 14, FALSE)</f>
        <v>1439.495263</v>
      </c>
      <c r="D15">
        <f t="shared" si="0"/>
        <v>0</v>
      </c>
      <c r="E15">
        <v>0</v>
      </c>
      <c r="F15">
        <f t="shared" si="1"/>
        <v>1439.495263</v>
      </c>
      <c r="G15">
        <f>VLOOKUP(B15, 'Social Statistics'!$D$2:$BV$165, 8, FALSE)</f>
        <v>1700</v>
      </c>
      <c r="H15">
        <f t="shared" si="2"/>
        <v>0.84676191941176471</v>
      </c>
      <c r="K15" s="50"/>
      <c r="L15" s="50" t="s">
        <v>95</v>
      </c>
      <c r="M15" s="50" t="s">
        <v>96</v>
      </c>
      <c r="N15" s="50">
        <v>0</v>
      </c>
    </row>
    <row r="16" spans="1:14" x14ac:dyDescent="0.35">
      <c r="A16" s="45" t="s">
        <v>331</v>
      </c>
      <c r="B16" s="45" t="s">
        <v>332</v>
      </c>
      <c r="C16">
        <f>VLOOKUP(B16,'Social Statistics'!D$3:BV$400, 14, FALSE)</f>
        <v>36298.092270000001</v>
      </c>
      <c r="D16">
        <f t="shared" si="0"/>
        <v>0</v>
      </c>
      <c r="E16">
        <v>0</v>
      </c>
      <c r="F16">
        <f t="shared" si="1"/>
        <v>36298.092270000001</v>
      </c>
      <c r="G16">
        <f>VLOOKUP(B16, 'Social Statistics'!$D$2:$BV$165, 8, FALSE)</f>
        <v>1326</v>
      </c>
      <c r="H16">
        <f t="shared" si="2"/>
        <v>27.374126900452488</v>
      </c>
      <c r="K16" s="50"/>
      <c r="L16" s="50" t="s">
        <v>331</v>
      </c>
      <c r="M16" s="50" t="s">
        <v>332</v>
      </c>
      <c r="N16" s="50">
        <v>0</v>
      </c>
    </row>
    <row r="17" spans="1:14" x14ac:dyDescent="0.35">
      <c r="A17" s="45" t="s">
        <v>351</v>
      </c>
      <c r="B17" s="45" t="s">
        <v>352</v>
      </c>
      <c r="C17">
        <f>VLOOKUP(B17,'Social Statistics'!D$3:BV$400, 14, FALSE)</f>
        <v>12582.620343000001</v>
      </c>
      <c r="D17">
        <f t="shared" si="0"/>
        <v>0</v>
      </c>
      <c r="E17">
        <v>0</v>
      </c>
      <c r="F17">
        <f t="shared" si="1"/>
        <v>12582.620343000001</v>
      </c>
      <c r="G17">
        <f>VLOOKUP(B17, 'Social Statistics'!$D$2:$BV$165, 8, FALSE)</f>
        <v>1632</v>
      </c>
      <c r="H17">
        <f t="shared" si="2"/>
        <v>7.7099389356617651</v>
      </c>
      <c r="K17" s="50"/>
      <c r="L17" s="50" t="s">
        <v>351</v>
      </c>
      <c r="M17" s="50" t="s">
        <v>352</v>
      </c>
      <c r="N17" s="50">
        <v>0</v>
      </c>
    </row>
    <row r="18" spans="1:14" x14ac:dyDescent="0.35">
      <c r="A18" s="45" t="s">
        <v>283</v>
      </c>
      <c r="B18" s="45" t="s">
        <v>284</v>
      </c>
      <c r="C18">
        <f>VLOOKUP(B18,'Social Statistics'!D$3:BV$400, 14, FALSE)</f>
        <v>63014.088610999999</v>
      </c>
      <c r="D18">
        <f t="shared" si="0"/>
        <v>0</v>
      </c>
      <c r="E18">
        <v>0</v>
      </c>
      <c r="F18">
        <f t="shared" si="1"/>
        <v>63014.088610999999</v>
      </c>
      <c r="G18">
        <f>VLOOKUP(B18, 'Social Statistics'!$D$2:$BV$165, 8, FALSE)</f>
        <v>1599</v>
      </c>
      <c r="H18">
        <f t="shared" si="2"/>
        <v>39.408435654158851</v>
      </c>
      <c r="K18" s="50"/>
      <c r="L18" s="50" t="s">
        <v>283</v>
      </c>
      <c r="M18" s="50" t="s">
        <v>284</v>
      </c>
      <c r="N18" s="50">
        <v>0</v>
      </c>
    </row>
    <row r="19" spans="1:14" x14ac:dyDescent="0.35">
      <c r="A19" s="45" t="s">
        <v>225</v>
      </c>
      <c r="B19" s="45" t="s">
        <v>226</v>
      </c>
      <c r="C19">
        <f>VLOOKUP(B19,'Social Statistics'!D$3:BV$400, 14, FALSE)</f>
        <v>106757.744626</v>
      </c>
      <c r="D19">
        <f t="shared" si="0"/>
        <v>0</v>
      </c>
      <c r="E19">
        <v>0</v>
      </c>
      <c r="F19">
        <f t="shared" si="1"/>
        <v>106757.744626</v>
      </c>
      <c r="G19">
        <f>VLOOKUP(B19, 'Social Statistics'!$D$2:$BV$165, 8, FALSE)</f>
        <v>1474</v>
      </c>
      <c r="H19">
        <f t="shared" si="2"/>
        <v>72.427235160108552</v>
      </c>
      <c r="K19" s="50"/>
      <c r="L19" s="50" t="s">
        <v>225</v>
      </c>
      <c r="M19" s="50" t="s">
        <v>226</v>
      </c>
      <c r="N19" s="50">
        <v>0</v>
      </c>
    </row>
    <row r="20" spans="1:14" x14ac:dyDescent="0.35">
      <c r="A20" s="45" t="s">
        <v>219</v>
      </c>
      <c r="B20" s="45" t="s">
        <v>220</v>
      </c>
      <c r="C20">
        <f>VLOOKUP(B20,'Social Statistics'!D$3:BV$400, 14, FALSE)</f>
        <v>33458.787521999999</v>
      </c>
      <c r="D20">
        <f t="shared" si="0"/>
        <v>0</v>
      </c>
      <c r="E20">
        <v>0</v>
      </c>
      <c r="F20">
        <f t="shared" si="1"/>
        <v>33458.787521999999</v>
      </c>
      <c r="G20">
        <f>VLOOKUP(B20, 'Social Statistics'!$D$2:$BV$165, 8, FALSE)</f>
        <v>1324</v>
      </c>
      <c r="H20">
        <f t="shared" si="2"/>
        <v>25.270987554380664</v>
      </c>
      <c r="K20" s="50"/>
      <c r="L20" s="50" t="s">
        <v>219</v>
      </c>
      <c r="M20" s="50" t="s">
        <v>220</v>
      </c>
      <c r="N20" s="50">
        <v>0</v>
      </c>
    </row>
    <row r="21" spans="1:14" x14ac:dyDescent="0.35">
      <c r="A21" s="45" t="s">
        <v>329</v>
      </c>
      <c r="B21" s="45" t="s">
        <v>330</v>
      </c>
      <c r="C21">
        <f>VLOOKUP(B21,'Social Statistics'!D$3:BV$400, 14, FALSE)</f>
        <v>22211.688997000001</v>
      </c>
      <c r="D21">
        <f t="shared" si="0"/>
        <v>193274.30044799999</v>
      </c>
      <c r="E21">
        <v>0</v>
      </c>
      <c r="F21">
        <f t="shared" si="1"/>
        <v>215485.98944499998</v>
      </c>
      <c r="G21">
        <f>VLOOKUP(B21, 'Social Statistics'!$D$2:$BV$165, 8, FALSE)</f>
        <v>1431</v>
      </c>
      <c r="H21">
        <f t="shared" si="2"/>
        <v>150.5841994723969</v>
      </c>
      <c r="K21" s="50"/>
      <c r="L21" s="50" t="s">
        <v>329</v>
      </c>
      <c r="M21" s="50" t="s">
        <v>330</v>
      </c>
      <c r="N21" s="50">
        <v>193274.30044799999</v>
      </c>
    </row>
    <row r="22" spans="1:14" x14ac:dyDescent="0.35">
      <c r="A22" s="45" t="s">
        <v>118</v>
      </c>
      <c r="B22" s="45" t="s">
        <v>119</v>
      </c>
      <c r="C22">
        <f>VLOOKUP(B22,'Social Statistics'!D$3:BV$400, 14, FALSE)</f>
        <v>484905.81890999997</v>
      </c>
      <c r="D22">
        <f t="shared" si="0"/>
        <v>0</v>
      </c>
      <c r="E22">
        <v>0</v>
      </c>
      <c r="F22">
        <f t="shared" si="1"/>
        <v>484905.81890999997</v>
      </c>
      <c r="G22">
        <f>VLOOKUP(B22, 'Social Statistics'!$D$2:$BV$165, 8, FALSE)</f>
        <v>2805</v>
      </c>
      <c r="H22">
        <f t="shared" si="2"/>
        <v>172.87194970053474</v>
      </c>
      <c r="K22" s="50"/>
      <c r="L22" s="50" t="s">
        <v>118</v>
      </c>
      <c r="M22" s="50" t="s">
        <v>119</v>
      </c>
      <c r="N22" s="50">
        <v>0</v>
      </c>
    </row>
    <row r="23" spans="1:14" x14ac:dyDescent="0.35">
      <c r="A23" s="45" t="s">
        <v>367</v>
      </c>
      <c r="B23" s="45" t="s">
        <v>368</v>
      </c>
      <c r="C23">
        <f>VLOOKUP(B23,'Social Statistics'!D$3:BV$400, 14, FALSE)</f>
        <v>4703.5848509999996</v>
      </c>
      <c r="D23">
        <f t="shared" si="0"/>
        <v>0</v>
      </c>
      <c r="E23">
        <v>0</v>
      </c>
      <c r="F23">
        <f t="shared" si="1"/>
        <v>4703.5848509999996</v>
      </c>
      <c r="G23">
        <f>VLOOKUP(B23, 'Social Statistics'!$D$2:$BV$165, 8, FALSE)</f>
        <v>1331</v>
      </c>
      <c r="H23">
        <f t="shared" si="2"/>
        <v>3.5338729158527422</v>
      </c>
      <c r="K23" s="50"/>
      <c r="L23" s="50" t="s">
        <v>367</v>
      </c>
      <c r="M23" s="50" t="s">
        <v>368</v>
      </c>
      <c r="N23" s="50">
        <v>0</v>
      </c>
    </row>
    <row r="24" spans="1:14" x14ac:dyDescent="0.35">
      <c r="A24" s="45" t="s">
        <v>189</v>
      </c>
      <c r="B24" s="45" t="s">
        <v>190</v>
      </c>
      <c r="C24">
        <f>VLOOKUP(B24,'Social Statistics'!D$3:BV$400, 14, FALSE)</f>
        <v>273.76273099999997</v>
      </c>
      <c r="D24">
        <f t="shared" si="0"/>
        <v>0</v>
      </c>
      <c r="E24">
        <v>0</v>
      </c>
      <c r="F24">
        <f t="shared" si="1"/>
        <v>273.76273099999997</v>
      </c>
      <c r="G24">
        <f>VLOOKUP(B24, 'Social Statistics'!$D$2:$BV$165, 8, FALSE)</f>
        <v>1526</v>
      </c>
      <c r="H24">
        <f t="shared" si="2"/>
        <v>0.17939890629095673</v>
      </c>
      <c r="K24" s="50"/>
      <c r="L24" s="50" t="s">
        <v>189</v>
      </c>
      <c r="M24" s="50" t="s">
        <v>190</v>
      </c>
      <c r="N24" s="50">
        <v>0</v>
      </c>
    </row>
    <row r="25" spans="1:14" x14ac:dyDescent="0.35">
      <c r="A25" s="45" t="s">
        <v>339</v>
      </c>
      <c r="B25" s="45" t="s">
        <v>340</v>
      </c>
      <c r="C25">
        <f>VLOOKUP(B25,'Social Statistics'!D$3:BV$400, 14, FALSE)</f>
        <v>212802.73483500001</v>
      </c>
      <c r="D25">
        <f t="shared" si="0"/>
        <v>0</v>
      </c>
      <c r="E25">
        <v>0</v>
      </c>
      <c r="F25">
        <f t="shared" si="1"/>
        <v>212802.73483500001</v>
      </c>
      <c r="G25">
        <f>VLOOKUP(B25, 'Social Statistics'!$D$2:$BV$165, 8, FALSE)</f>
        <v>1592</v>
      </c>
      <c r="H25">
        <f t="shared" si="2"/>
        <v>133.67005956972363</v>
      </c>
      <c r="K25" s="50"/>
      <c r="L25" s="50" t="s">
        <v>339</v>
      </c>
      <c r="M25" s="50" t="s">
        <v>340</v>
      </c>
      <c r="N25" s="50">
        <v>0</v>
      </c>
    </row>
    <row r="26" spans="1:14" x14ac:dyDescent="0.35">
      <c r="A26" s="45" t="s">
        <v>201</v>
      </c>
      <c r="B26" s="45" t="s">
        <v>202</v>
      </c>
      <c r="C26">
        <f>VLOOKUP(B26,'Social Statistics'!D$3:BV$400, 14, FALSE)</f>
        <v>20364.153383000001</v>
      </c>
      <c r="D26">
        <f t="shared" si="0"/>
        <v>0</v>
      </c>
      <c r="E26">
        <v>0</v>
      </c>
      <c r="F26">
        <f t="shared" si="1"/>
        <v>20364.153383000001</v>
      </c>
      <c r="G26">
        <f>VLOOKUP(B26, 'Social Statistics'!$D$2:$BV$165, 8, FALSE)</f>
        <v>1592</v>
      </c>
      <c r="H26">
        <f t="shared" si="2"/>
        <v>12.791553632537688</v>
      </c>
      <c r="K26" s="50"/>
      <c r="L26" s="50" t="s">
        <v>201</v>
      </c>
      <c r="M26" s="50" t="s">
        <v>202</v>
      </c>
      <c r="N26" s="50">
        <v>0</v>
      </c>
    </row>
    <row r="27" spans="1:14" x14ac:dyDescent="0.35">
      <c r="A27" s="45" t="s">
        <v>347</v>
      </c>
      <c r="B27" s="45" t="s">
        <v>348</v>
      </c>
      <c r="C27">
        <f>VLOOKUP(B27,'Social Statistics'!D$3:BV$400, 14, FALSE)</f>
        <v>2226.7672379999999</v>
      </c>
      <c r="D27">
        <f t="shared" si="0"/>
        <v>0</v>
      </c>
      <c r="E27">
        <v>0</v>
      </c>
      <c r="F27">
        <f t="shared" si="1"/>
        <v>2226.7672379999999</v>
      </c>
      <c r="G27">
        <f>VLOOKUP(B27, 'Social Statistics'!$D$2:$BV$165, 8, FALSE)</f>
        <v>1590</v>
      </c>
      <c r="H27">
        <f t="shared" si="2"/>
        <v>1.4004825396226415</v>
      </c>
      <c r="K27" s="50"/>
      <c r="L27" s="50" t="s">
        <v>347</v>
      </c>
      <c r="M27" s="50" t="s">
        <v>348</v>
      </c>
      <c r="N27" s="50">
        <v>0</v>
      </c>
    </row>
    <row r="28" spans="1:14" x14ac:dyDescent="0.35">
      <c r="A28" s="45" t="s">
        <v>299</v>
      </c>
      <c r="B28" s="45" t="s">
        <v>300</v>
      </c>
      <c r="C28">
        <f>VLOOKUP(B28,'Social Statistics'!D$3:BV$400, 14, FALSE)</f>
        <v>10391.584777</v>
      </c>
      <c r="D28">
        <f t="shared" si="0"/>
        <v>0</v>
      </c>
      <c r="E28">
        <v>0</v>
      </c>
      <c r="F28">
        <f t="shared" si="1"/>
        <v>10391.584777</v>
      </c>
      <c r="G28">
        <f>VLOOKUP(B28, 'Social Statistics'!$D$2:$BV$165, 8, FALSE)</f>
        <v>1268</v>
      </c>
      <c r="H28">
        <f t="shared" si="2"/>
        <v>8.1952561332807576</v>
      </c>
      <c r="K28" s="50"/>
      <c r="L28" s="50" t="s">
        <v>299</v>
      </c>
      <c r="M28" s="50" t="s">
        <v>300</v>
      </c>
      <c r="N28" s="50">
        <v>0</v>
      </c>
    </row>
    <row r="29" spans="1:14" x14ac:dyDescent="0.35">
      <c r="A29" s="45" t="s">
        <v>193</v>
      </c>
      <c r="B29" s="45" t="s">
        <v>194</v>
      </c>
      <c r="C29">
        <f>VLOOKUP(B29,'Social Statistics'!D$3:BV$400, 14, FALSE)</f>
        <v>76709.599294</v>
      </c>
      <c r="D29">
        <f t="shared" si="0"/>
        <v>0</v>
      </c>
      <c r="E29">
        <v>0</v>
      </c>
      <c r="F29">
        <f t="shared" si="1"/>
        <v>76709.599294</v>
      </c>
      <c r="G29">
        <f>VLOOKUP(B29, 'Social Statistics'!$D$2:$BV$165, 8, FALSE)</f>
        <v>1490</v>
      </c>
      <c r="H29">
        <f t="shared" si="2"/>
        <v>51.482952546308724</v>
      </c>
      <c r="K29" s="50"/>
      <c r="L29" s="50" t="s">
        <v>193</v>
      </c>
      <c r="M29" s="50" t="s">
        <v>194</v>
      </c>
      <c r="N29" s="50">
        <v>0</v>
      </c>
    </row>
    <row r="30" spans="1:14" x14ac:dyDescent="0.35">
      <c r="A30" s="45" t="s">
        <v>231</v>
      </c>
      <c r="B30" s="45" t="s">
        <v>232</v>
      </c>
      <c r="C30">
        <f>VLOOKUP(B30,'Social Statistics'!D$3:BV$400, 14, FALSE)</f>
        <v>34400.395956</v>
      </c>
      <c r="D30">
        <f t="shared" si="0"/>
        <v>0</v>
      </c>
      <c r="E30">
        <v>0</v>
      </c>
      <c r="F30">
        <f t="shared" si="1"/>
        <v>34400.395956</v>
      </c>
      <c r="G30">
        <f>VLOOKUP(B30, 'Social Statistics'!$D$2:$BV$165, 8, FALSE)</f>
        <v>1627</v>
      </c>
      <c r="H30">
        <f t="shared" si="2"/>
        <v>21.143451724646589</v>
      </c>
      <c r="K30" s="50"/>
      <c r="L30" s="50" t="s">
        <v>231</v>
      </c>
      <c r="M30" s="50" t="s">
        <v>232</v>
      </c>
      <c r="N30" s="50">
        <v>0</v>
      </c>
    </row>
    <row r="31" spans="1:14" x14ac:dyDescent="0.35">
      <c r="A31" s="45" t="s">
        <v>297</v>
      </c>
      <c r="B31" s="45" t="s">
        <v>298</v>
      </c>
      <c r="C31">
        <f>VLOOKUP(B31,'Social Statistics'!D$3:BV$400, 14, FALSE)</f>
        <v>9612.2921499999993</v>
      </c>
      <c r="D31">
        <f t="shared" si="0"/>
        <v>0</v>
      </c>
      <c r="E31">
        <v>0</v>
      </c>
      <c r="F31">
        <f t="shared" si="1"/>
        <v>9612.2921499999993</v>
      </c>
      <c r="G31">
        <f>VLOOKUP(B31, 'Social Statistics'!$D$2:$BV$165, 8, FALSE)</f>
        <v>2757</v>
      </c>
      <c r="H31">
        <f t="shared" si="2"/>
        <v>3.4865042256075442</v>
      </c>
      <c r="K31" s="50"/>
      <c r="L31" s="50" t="s">
        <v>297</v>
      </c>
      <c r="M31" s="50" t="s">
        <v>298</v>
      </c>
      <c r="N31" s="50">
        <v>0</v>
      </c>
    </row>
    <row r="32" spans="1:14" x14ac:dyDescent="0.35">
      <c r="A32" s="45" t="s">
        <v>273</v>
      </c>
      <c r="B32" s="45" t="s">
        <v>274</v>
      </c>
      <c r="C32">
        <f>VLOOKUP(B32,'Social Statistics'!D$3:BV$400, 14, FALSE)</f>
        <v>73.576999999999998</v>
      </c>
      <c r="D32">
        <f t="shared" si="0"/>
        <v>0</v>
      </c>
      <c r="E32">
        <v>0</v>
      </c>
      <c r="F32">
        <f t="shared" si="1"/>
        <v>73.576999999999998</v>
      </c>
      <c r="G32">
        <f>VLOOKUP(B32, 'Social Statistics'!$D$2:$BV$165, 8, FALSE)</f>
        <v>1708</v>
      </c>
      <c r="H32">
        <f t="shared" si="2"/>
        <v>4.3077868852459018E-2</v>
      </c>
      <c r="K32" s="50"/>
      <c r="L32" s="50" t="s">
        <v>273</v>
      </c>
      <c r="M32" s="50" t="s">
        <v>274</v>
      </c>
      <c r="N32" s="50">
        <v>0</v>
      </c>
    </row>
    <row r="33" spans="1:14" x14ac:dyDescent="0.35">
      <c r="A33" s="45" t="s">
        <v>227</v>
      </c>
      <c r="B33" s="45" t="s">
        <v>228</v>
      </c>
      <c r="C33">
        <f>VLOOKUP(B33,'Social Statistics'!D$3:BV$400, 14, FALSE)</f>
        <v>112414.501336</v>
      </c>
      <c r="D33">
        <f t="shared" si="0"/>
        <v>0</v>
      </c>
      <c r="E33">
        <v>0</v>
      </c>
      <c r="F33">
        <f t="shared" si="1"/>
        <v>112414.501336</v>
      </c>
      <c r="G33">
        <f>VLOOKUP(B33, 'Social Statistics'!$D$2:$BV$165, 8, FALSE)</f>
        <v>1377</v>
      </c>
      <c r="H33">
        <f t="shared" si="2"/>
        <v>81.637255872185918</v>
      </c>
      <c r="K33" s="50"/>
      <c r="L33" s="50" t="s">
        <v>227</v>
      </c>
      <c r="M33" s="50" t="s">
        <v>228</v>
      </c>
      <c r="N33" s="50">
        <v>0</v>
      </c>
    </row>
    <row r="34" spans="1:14" x14ac:dyDescent="0.35">
      <c r="A34" s="45" t="s">
        <v>349</v>
      </c>
      <c r="B34" s="45" t="s">
        <v>350</v>
      </c>
      <c r="C34">
        <f>VLOOKUP(B34,'Social Statistics'!D$3:BV$400, 14, FALSE)</f>
        <v>77531.371306999994</v>
      </c>
      <c r="D34">
        <f t="shared" si="0"/>
        <v>0</v>
      </c>
      <c r="E34">
        <v>0</v>
      </c>
      <c r="F34">
        <f t="shared" si="1"/>
        <v>77531.371306999994</v>
      </c>
      <c r="G34">
        <f>VLOOKUP(B34, 'Social Statistics'!$D$2:$BV$165, 8, FALSE)</f>
        <v>1709</v>
      </c>
      <c r="H34">
        <f t="shared" ref="H34:H65" si="3">F34/G34</f>
        <v>45.366513345231127</v>
      </c>
      <c r="K34" s="50"/>
      <c r="L34" s="50" t="s">
        <v>349</v>
      </c>
      <c r="M34" s="50" t="s">
        <v>350</v>
      </c>
      <c r="N34" s="50">
        <v>0</v>
      </c>
    </row>
    <row r="35" spans="1:14" x14ac:dyDescent="0.35">
      <c r="A35" s="45" t="s">
        <v>154</v>
      </c>
      <c r="B35" s="45" t="s">
        <v>155</v>
      </c>
      <c r="C35">
        <f>VLOOKUP(B35,'Social Statistics'!D$3:BV$400, 14, FALSE)</f>
        <v>57136.946975999999</v>
      </c>
      <c r="D35">
        <f t="shared" si="0"/>
        <v>0</v>
      </c>
      <c r="E35">
        <v>0</v>
      </c>
      <c r="F35">
        <f t="shared" si="1"/>
        <v>57136.946975999999</v>
      </c>
      <c r="G35">
        <f>VLOOKUP(B35, 'Social Statistics'!$D$2:$BV$165, 8, FALSE)</f>
        <v>1957</v>
      </c>
      <c r="H35">
        <f t="shared" si="3"/>
        <v>29.196191607562596</v>
      </c>
      <c r="K35" s="50"/>
      <c r="L35" s="50" t="s">
        <v>154</v>
      </c>
      <c r="M35" s="50" t="s">
        <v>155</v>
      </c>
      <c r="N35" s="50">
        <v>0</v>
      </c>
    </row>
    <row r="36" spans="1:14" x14ac:dyDescent="0.35">
      <c r="A36" s="45" t="s">
        <v>156</v>
      </c>
      <c r="B36" s="45" t="s">
        <v>157</v>
      </c>
      <c r="C36">
        <f>VLOOKUP(B36,'Social Statistics'!D$3:BV$400, 14, FALSE)</f>
        <v>126.0558</v>
      </c>
      <c r="D36">
        <f t="shared" si="0"/>
        <v>0</v>
      </c>
      <c r="E36">
        <v>0</v>
      </c>
      <c r="F36">
        <f t="shared" si="1"/>
        <v>126.0558</v>
      </c>
      <c r="G36">
        <f>VLOOKUP(B36, 'Social Statistics'!$D$2:$BV$165, 8, FALSE)</f>
        <v>1609</v>
      </c>
      <c r="H36">
        <f t="shared" si="3"/>
        <v>7.8344188937228096E-2</v>
      </c>
      <c r="K36" s="50"/>
      <c r="L36" s="50" t="s">
        <v>156</v>
      </c>
      <c r="M36" s="50" t="s">
        <v>157</v>
      </c>
      <c r="N36" s="50">
        <v>0</v>
      </c>
    </row>
    <row r="37" spans="1:14" x14ac:dyDescent="0.35">
      <c r="A37" s="45" t="s">
        <v>74</v>
      </c>
      <c r="B37" s="45" t="s">
        <v>75</v>
      </c>
      <c r="C37">
        <f>VLOOKUP(B37,'Social Statistics'!D$3:BV$400, 14, FALSE)</f>
        <v>165.417157</v>
      </c>
      <c r="D37">
        <f t="shared" si="0"/>
        <v>0</v>
      </c>
      <c r="E37">
        <v>0</v>
      </c>
      <c r="F37">
        <f t="shared" si="1"/>
        <v>165.417157</v>
      </c>
      <c r="G37">
        <f>VLOOKUP(B37, 'Social Statistics'!$D$2:$BV$165, 8, FALSE)</f>
        <v>1317</v>
      </c>
      <c r="H37">
        <f t="shared" si="3"/>
        <v>0.12560148595292331</v>
      </c>
      <c r="K37" s="50"/>
      <c r="L37" s="50" t="s">
        <v>74</v>
      </c>
      <c r="M37" s="50" t="s">
        <v>75</v>
      </c>
      <c r="N37" s="50">
        <v>0</v>
      </c>
    </row>
    <row r="38" spans="1:14" x14ac:dyDescent="0.35">
      <c r="A38" s="45" t="s">
        <v>335</v>
      </c>
      <c r="B38" s="45" t="s">
        <v>336</v>
      </c>
      <c r="C38">
        <f>VLOOKUP(B38,'Social Statistics'!D$3:BV$400, 14, FALSE)</f>
        <v>27635.029699999999</v>
      </c>
      <c r="D38">
        <f t="shared" si="0"/>
        <v>0</v>
      </c>
      <c r="E38">
        <v>0</v>
      </c>
      <c r="F38">
        <f t="shared" si="1"/>
        <v>27635.029699999999</v>
      </c>
      <c r="G38">
        <f>VLOOKUP(B38, 'Social Statistics'!$D$2:$BV$165, 8, FALSE)</f>
        <v>1527</v>
      </c>
      <c r="H38">
        <f t="shared" si="3"/>
        <v>18.097596398166338</v>
      </c>
      <c r="K38" s="50"/>
      <c r="L38" s="50" t="s">
        <v>335</v>
      </c>
      <c r="M38" s="50" t="s">
        <v>336</v>
      </c>
      <c r="N38" s="50">
        <v>0</v>
      </c>
    </row>
    <row r="39" spans="1:14" x14ac:dyDescent="0.35">
      <c r="A39" s="45" t="s">
        <v>128</v>
      </c>
      <c r="B39" s="45" t="s">
        <v>129</v>
      </c>
      <c r="C39">
        <f>VLOOKUP(B39,'Social Statistics'!D$3:BV$400, 14, FALSE)</f>
        <v>0</v>
      </c>
      <c r="D39">
        <f t="shared" si="0"/>
        <v>0</v>
      </c>
      <c r="E39">
        <v>0</v>
      </c>
      <c r="F39">
        <f t="shared" si="1"/>
        <v>0</v>
      </c>
      <c r="G39">
        <f>VLOOKUP(B39, 'Social Statistics'!$D$2:$BV$165, 8, FALSE)</f>
        <v>1404</v>
      </c>
      <c r="H39">
        <f t="shared" si="3"/>
        <v>0</v>
      </c>
      <c r="K39" s="50"/>
      <c r="L39" s="50" t="s">
        <v>128</v>
      </c>
      <c r="M39" s="50" t="s">
        <v>129</v>
      </c>
      <c r="N39" s="50">
        <v>0</v>
      </c>
    </row>
    <row r="40" spans="1:14" x14ac:dyDescent="0.35">
      <c r="A40" s="45" t="s">
        <v>167</v>
      </c>
      <c r="B40" s="45" t="s">
        <v>168</v>
      </c>
      <c r="C40">
        <f>VLOOKUP(B40,'Social Statistics'!D$3:BV$400, 14, FALSE)</f>
        <v>318.081323</v>
      </c>
      <c r="D40">
        <f t="shared" si="0"/>
        <v>0</v>
      </c>
      <c r="E40">
        <v>0</v>
      </c>
      <c r="F40">
        <f t="shared" si="1"/>
        <v>318.081323</v>
      </c>
      <c r="G40">
        <f>VLOOKUP(B40, 'Social Statistics'!$D$2:$BV$165, 8, FALSE)</f>
        <v>1405</v>
      </c>
      <c r="H40">
        <f t="shared" si="3"/>
        <v>0.22639240071174377</v>
      </c>
      <c r="K40" s="50"/>
      <c r="L40" s="50" t="s">
        <v>167</v>
      </c>
      <c r="M40" s="50" t="s">
        <v>168</v>
      </c>
      <c r="N40" s="50">
        <v>0</v>
      </c>
    </row>
    <row r="41" spans="1:14" x14ac:dyDescent="0.35">
      <c r="A41" s="45" t="s">
        <v>77</v>
      </c>
      <c r="B41" s="45" t="s">
        <v>78</v>
      </c>
      <c r="C41">
        <f>VLOOKUP(B41,'Social Statistics'!D$3:BV$400, 14, FALSE)</f>
        <v>175.10069999999999</v>
      </c>
      <c r="D41">
        <f t="shared" si="0"/>
        <v>0</v>
      </c>
      <c r="E41">
        <v>0</v>
      </c>
      <c r="F41">
        <f t="shared" si="1"/>
        <v>175.10069999999999</v>
      </c>
      <c r="G41">
        <f>VLOOKUP(B41, 'Social Statistics'!$D$2:$BV$165, 8, FALSE)</f>
        <v>1294</v>
      </c>
      <c r="H41">
        <f t="shared" si="3"/>
        <v>0.13531738794435857</v>
      </c>
      <c r="K41" s="50"/>
      <c r="L41" s="50" t="s">
        <v>77</v>
      </c>
      <c r="M41" s="50" t="s">
        <v>78</v>
      </c>
      <c r="N41" s="50">
        <v>0</v>
      </c>
    </row>
    <row r="42" spans="1:14" x14ac:dyDescent="0.35">
      <c r="A42" s="45" t="s">
        <v>65</v>
      </c>
      <c r="B42" s="45" t="s">
        <v>66</v>
      </c>
      <c r="C42">
        <f>VLOOKUP(B42,'Social Statistics'!D$3:BV$400, 14, FALSE)</f>
        <v>0</v>
      </c>
      <c r="D42">
        <f t="shared" si="0"/>
        <v>0</v>
      </c>
      <c r="E42">
        <v>0</v>
      </c>
      <c r="F42">
        <f t="shared" si="1"/>
        <v>0</v>
      </c>
      <c r="G42">
        <f>VLOOKUP(B42, 'Social Statistics'!$D$2:$BV$165, 8, FALSE)</f>
        <v>1578</v>
      </c>
      <c r="H42">
        <f t="shared" si="3"/>
        <v>0</v>
      </c>
      <c r="K42" s="50"/>
      <c r="L42" s="50" t="s">
        <v>65</v>
      </c>
      <c r="M42" s="50" t="s">
        <v>66</v>
      </c>
      <c r="N42" s="50">
        <v>0</v>
      </c>
    </row>
    <row r="43" spans="1:14" x14ac:dyDescent="0.35">
      <c r="A43" s="45" t="s">
        <v>235</v>
      </c>
      <c r="B43" s="45" t="s">
        <v>236</v>
      </c>
      <c r="C43">
        <f>VLOOKUP(B43,'Social Statistics'!D$3:BV$400, 14, FALSE)</f>
        <v>20256.054746999998</v>
      </c>
      <c r="D43">
        <f t="shared" si="0"/>
        <v>0</v>
      </c>
      <c r="E43">
        <v>0</v>
      </c>
      <c r="F43">
        <f t="shared" si="1"/>
        <v>20256.054746999998</v>
      </c>
      <c r="G43">
        <f>VLOOKUP(B43, 'Social Statistics'!$D$2:$BV$165, 8, FALSE)</f>
        <v>1942</v>
      </c>
      <c r="H43">
        <f t="shared" si="3"/>
        <v>10.430512228115344</v>
      </c>
      <c r="K43" s="50"/>
      <c r="L43" s="50" t="s">
        <v>235</v>
      </c>
      <c r="M43" s="50" t="s">
        <v>236</v>
      </c>
      <c r="N43" s="50">
        <v>0</v>
      </c>
    </row>
    <row r="44" spans="1:14" x14ac:dyDescent="0.35">
      <c r="A44" s="45" t="s">
        <v>195</v>
      </c>
      <c r="B44" s="45" t="s">
        <v>196</v>
      </c>
      <c r="C44">
        <f>VLOOKUP(B44,'Social Statistics'!D$3:BV$400, 14, FALSE)</f>
        <v>8025.0389839999998</v>
      </c>
      <c r="D44">
        <f t="shared" si="0"/>
        <v>0</v>
      </c>
      <c r="E44">
        <v>0</v>
      </c>
      <c r="F44">
        <f t="shared" si="1"/>
        <v>8025.0389839999998</v>
      </c>
      <c r="G44">
        <f>VLOOKUP(B44, 'Social Statistics'!$D$2:$BV$165, 8, FALSE)</f>
        <v>1488</v>
      </c>
      <c r="H44">
        <f t="shared" si="3"/>
        <v>5.3931713602150539</v>
      </c>
      <c r="K44" s="50"/>
      <c r="L44" s="50" t="s">
        <v>195</v>
      </c>
      <c r="M44" s="50" t="s">
        <v>196</v>
      </c>
      <c r="N44" s="50">
        <v>0</v>
      </c>
    </row>
    <row r="45" spans="1:14" x14ac:dyDescent="0.35">
      <c r="A45" s="45" t="s">
        <v>98</v>
      </c>
      <c r="B45" s="45" t="s">
        <v>99</v>
      </c>
      <c r="C45">
        <f>VLOOKUP(B45,'Social Statistics'!D$3:BV$400, 14, FALSE)</f>
        <v>1676.7247500000001</v>
      </c>
      <c r="D45">
        <f t="shared" si="0"/>
        <v>0</v>
      </c>
      <c r="E45">
        <v>0</v>
      </c>
      <c r="F45">
        <f t="shared" si="1"/>
        <v>1676.7247500000001</v>
      </c>
      <c r="G45">
        <f>VLOOKUP(B45, 'Social Statistics'!$D$2:$BV$165, 8, FALSE)</f>
        <v>1419</v>
      </c>
      <c r="H45">
        <f t="shared" si="3"/>
        <v>1.1816242071881606</v>
      </c>
      <c r="K45" s="50"/>
      <c r="L45" s="50" t="s">
        <v>98</v>
      </c>
      <c r="M45" s="50" t="s">
        <v>99</v>
      </c>
      <c r="N45" s="50">
        <v>0</v>
      </c>
    </row>
    <row r="46" spans="1:14" x14ac:dyDescent="0.35">
      <c r="A46" s="45" t="s">
        <v>263</v>
      </c>
      <c r="B46" s="45" t="s">
        <v>264</v>
      </c>
      <c r="C46">
        <f>VLOOKUP(B46,'Social Statistics'!D$3:BV$400, 14, FALSE)</f>
        <v>101811.81879400001</v>
      </c>
      <c r="D46">
        <f t="shared" si="0"/>
        <v>0</v>
      </c>
      <c r="E46">
        <v>0</v>
      </c>
      <c r="F46">
        <f t="shared" si="1"/>
        <v>101811.81879400001</v>
      </c>
      <c r="G46">
        <f>VLOOKUP(B46, 'Social Statistics'!$D$2:$BV$165, 8, FALSE)</f>
        <v>1451</v>
      </c>
      <c r="H46">
        <f t="shared" si="3"/>
        <v>70.166656646450733</v>
      </c>
      <c r="K46" s="50"/>
      <c r="L46" s="50" t="s">
        <v>263</v>
      </c>
      <c r="M46" s="50" t="s">
        <v>264</v>
      </c>
      <c r="N46" s="50">
        <v>0</v>
      </c>
    </row>
    <row r="47" spans="1:14" x14ac:dyDescent="0.35">
      <c r="A47" s="45" t="s">
        <v>108</v>
      </c>
      <c r="B47" s="45" t="s">
        <v>109</v>
      </c>
      <c r="C47">
        <f>VLOOKUP(B47,'Social Statistics'!D$3:BV$400, 14, FALSE)</f>
        <v>8431.911349</v>
      </c>
      <c r="D47">
        <f t="shared" si="0"/>
        <v>0</v>
      </c>
      <c r="E47">
        <v>0</v>
      </c>
      <c r="F47">
        <f t="shared" si="1"/>
        <v>8431.911349</v>
      </c>
      <c r="G47">
        <f>VLOOKUP(B47, 'Social Statistics'!$D$2:$BV$165, 8, FALSE)</f>
        <v>1583</v>
      </c>
      <c r="H47">
        <f t="shared" si="3"/>
        <v>5.3265390707517373</v>
      </c>
      <c r="K47" s="50"/>
      <c r="L47" s="50" t="s">
        <v>108</v>
      </c>
      <c r="M47" s="50" t="s">
        <v>109</v>
      </c>
      <c r="N47" s="50">
        <v>0</v>
      </c>
    </row>
    <row r="48" spans="1:14" x14ac:dyDescent="0.35">
      <c r="A48" s="45" t="s">
        <v>145</v>
      </c>
      <c r="B48" s="45" t="s">
        <v>146</v>
      </c>
      <c r="C48">
        <f>VLOOKUP(B48,'Social Statistics'!D$3:BV$400, 14, FALSE)</f>
        <v>55449.933642000004</v>
      </c>
      <c r="D48">
        <f t="shared" si="0"/>
        <v>0</v>
      </c>
      <c r="E48">
        <v>0</v>
      </c>
      <c r="F48">
        <f t="shared" si="1"/>
        <v>55449.933642000004</v>
      </c>
      <c r="G48">
        <f>VLOOKUP(B48, 'Social Statistics'!$D$2:$BV$165, 8, FALSE)</f>
        <v>1522</v>
      </c>
      <c r="H48">
        <f t="shared" si="3"/>
        <v>36.432282287779238</v>
      </c>
      <c r="K48" s="50"/>
      <c r="L48" s="50" t="s">
        <v>145</v>
      </c>
      <c r="M48" s="50" t="s">
        <v>146</v>
      </c>
      <c r="N48" s="50">
        <v>0</v>
      </c>
    </row>
    <row r="49" spans="1:14" x14ac:dyDescent="0.35">
      <c r="A49" s="45" t="s">
        <v>257</v>
      </c>
      <c r="B49" s="45" t="s">
        <v>258</v>
      </c>
      <c r="C49">
        <f>VLOOKUP(B49,'Social Statistics'!D$3:BV$400, 14, FALSE)</f>
        <v>206892.797712</v>
      </c>
      <c r="D49">
        <f t="shared" si="0"/>
        <v>0</v>
      </c>
      <c r="E49">
        <v>0</v>
      </c>
      <c r="F49">
        <f t="shared" si="1"/>
        <v>206892.797712</v>
      </c>
      <c r="G49">
        <f>VLOOKUP(B49, 'Social Statistics'!$D$2:$BV$165, 8, FALSE)</f>
        <v>1370</v>
      </c>
      <c r="H49">
        <f t="shared" si="3"/>
        <v>151.01664066569344</v>
      </c>
      <c r="K49" s="50"/>
      <c r="L49" s="50" t="s">
        <v>257</v>
      </c>
      <c r="M49" s="50" t="s">
        <v>258</v>
      </c>
      <c r="N49" s="50">
        <v>0</v>
      </c>
    </row>
    <row r="50" spans="1:14" x14ac:dyDescent="0.35">
      <c r="A50" s="45" t="s">
        <v>213</v>
      </c>
      <c r="B50" s="45" t="s">
        <v>214</v>
      </c>
      <c r="C50">
        <f>VLOOKUP(B50,'Social Statistics'!D$3:BV$400, 14, FALSE)</f>
        <v>44996.173003000004</v>
      </c>
      <c r="D50">
        <f t="shared" si="0"/>
        <v>0</v>
      </c>
      <c r="E50">
        <v>0</v>
      </c>
      <c r="F50">
        <f t="shared" si="1"/>
        <v>44996.173003000004</v>
      </c>
      <c r="G50">
        <f>VLOOKUP(B50, 'Social Statistics'!$D$2:$BV$165, 8, FALSE)</f>
        <v>1359</v>
      </c>
      <c r="H50">
        <f t="shared" si="3"/>
        <v>33.109766742457694</v>
      </c>
      <c r="K50" s="50"/>
      <c r="L50" s="50" t="s">
        <v>213</v>
      </c>
      <c r="M50" s="50" t="s">
        <v>214</v>
      </c>
      <c r="N50" s="50">
        <v>0</v>
      </c>
    </row>
    <row r="51" spans="1:14" x14ac:dyDescent="0.35">
      <c r="A51" s="45" t="s">
        <v>182</v>
      </c>
      <c r="B51" s="45" t="s">
        <v>183</v>
      </c>
      <c r="C51">
        <f>VLOOKUP(B51,'Social Statistics'!D$3:BV$400, 14, FALSE)</f>
        <v>136008.94939200001</v>
      </c>
      <c r="D51">
        <f t="shared" si="0"/>
        <v>0</v>
      </c>
      <c r="E51">
        <v>0</v>
      </c>
      <c r="F51">
        <f t="shared" si="1"/>
        <v>136008.94939200001</v>
      </c>
      <c r="G51">
        <f>VLOOKUP(B51, 'Social Statistics'!$D$2:$BV$165, 8, FALSE)</f>
        <v>1506</v>
      </c>
      <c r="H51">
        <f t="shared" si="3"/>
        <v>90.31138737848606</v>
      </c>
      <c r="K51" s="50"/>
      <c r="L51" s="50" t="s">
        <v>182</v>
      </c>
      <c r="M51" s="50" t="s">
        <v>183</v>
      </c>
      <c r="N51" s="50">
        <v>0</v>
      </c>
    </row>
    <row r="52" spans="1:14" x14ac:dyDescent="0.35">
      <c r="A52" s="45" t="s">
        <v>229</v>
      </c>
      <c r="B52" s="45" t="s">
        <v>230</v>
      </c>
      <c r="C52">
        <f>VLOOKUP(B52,'Social Statistics'!D$3:BV$400, 14, FALSE)</f>
        <v>55391.289833000003</v>
      </c>
      <c r="D52">
        <f t="shared" si="0"/>
        <v>0</v>
      </c>
      <c r="E52">
        <v>0</v>
      </c>
      <c r="F52">
        <f t="shared" si="1"/>
        <v>55391.289833000003</v>
      </c>
      <c r="G52">
        <f>VLOOKUP(B52, 'Social Statistics'!$D$2:$BV$165, 8, FALSE)</f>
        <v>2494</v>
      </c>
      <c r="H52">
        <f t="shared" si="3"/>
        <v>22.209819500000002</v>
      </c>
      <c r="K52" s="50"/>
      <c r="L52" s="50" t="s">
        <v>229</v>
      </c>
      <c r="M52" s="50" t="s">
        <v>230</v>
      </c>
      <c r="N52" s="50">
        <v>0</v>
      </c>
    </row>
    <row r="53" spans="1:14" x14ac:dyDescent="0.35">
      <c r="A53" s="45" t="s">
        <v>211</v>
      </c>
      <c r="B53" s="45" t="s">
        <v>212</v>
      </c>
      <c r="C53">
        <f>VLOOKUP(B53,'Social Statistics'!D$3:BV$400, 14, FALSE)</f>
        <v>4777.304819</v>
      </c>
      <c r="D53">
        <f t="shared" si="0"/>
        <v>0</v>
      </c>
      <c r="E53">
        <v>0</v>
      </c>
      <c r="F53">
        <f t="shared" si="1"/>
        <v>4777.304819</v>
      </c>
      <c r="G53">
        <f>VLOOKUP(B53, 'Social Statistics'!$D$2:$BV$165, 8, FALSE)</f>
        <v>1728</v>
      </c>
      <c r="H53">
        <f t="shared" si="3"/>
        <v>2.7646439924768518</v>
      </c>
      <c r="K53" s="50"/>
      <c r="L53" s="50" t="s">
        <v>211</v>
      </c>
      <c r="M53" s="50" t="s">
        <v>212</v>
      </c>
      <c r="N53" s="50">
        <v>0</v>
      </c>
    </row>
    <row r="54" spans="1:14" x14ac:dyDescent="0.35">
      <c r="A54" s="45" t="s">
        <v>313</v>
      </c>
      <c r="B54" s="45" t="s">
        <v>314</v>
      </c>
      <c r="C54">
        <f>VLOOKUP(B54,'Social Statistics'!D$3:BV$400, 14, FALSE)</f>
        <v>51398.114952999997</v>
      </c>
      <c r="D54">
        <f t="shared" si="0"/>
        <v>0</v>
      </c>
      <c r="E54">
        <v>0</v>
      </c>
      <c r="F54">
        <f t="shared" si="1"/>
        <v>51398.114952999997</v>
      </c>
      <c r="G54">
        <f>VLOOKUP(B54, 'Social Statistics'!$D$2:$BV$165, 8, FALSE)</f>
        <v>1642</v>
      </c>
      <c r="H54">
        <f t="shared" si="3"/>
        <v>31.302140653471373</v>
      </c>
      <c r="K54" s="50"/>
      <c r="L54" s="50" t="s">
        <v>313</v>
      </c>
      <c r="M54" s="50" t="s">
        <v>314</v>
      </c>
      <c r="N54" s="50">
        <v>0</v>
      </c>
    </row>
    <row r="55" spans="1:14" x14ac:dyDescent="0.35">
      <c r="A55" s="45" t="s">
        <v>175</v>
      </c>
      <c r="B55" s="45" t="s">
        <v>176</v>
      </c>
      <c r="C55">
        <f>VLOOKUP(B55,'Social Statistics'!D$3:BV$400, 14, FALSE)</f>
        <v>0</v>
      </c>
      <c r="D55">
        <f t="shared" si="0"/>
        <v>0</v>
      </c>
      <c r="E55">
        <v>0</v>
      </c>
      <c r="F55">
        <f t="shared" si="1"/>
        <v>0</v>
      </c>
      <c r="G55">
        <f>VLOOKUP(B55, 'Social Statistics'!$D$2:$BV$165, 8, FALSE)</f>
        <v>1500</v>
      </c>
      <c r="H55">
        <f t="shared" si="3"/>
        <v>0</v>
      </c>
      <c r="K55" s="50"/>
      <c r="L55" s="50" t="s">
        <v>175</v>
      </c>
      <c r="M55" s="50" t="s">
        <v>176</v>
      </c>
      <c r="N55" s="50">
        <v>0</v>
      </c>
    </row>
    <row r="56" spans="1:14" x14ac:dyDescent="0.35">
      <c r="A56" s="45" t="s">
        <v>84</v>
      </c>
      <c r="B56" s="45" t="s">
        <v>85</v>
      </c>
      <c r="C56">
        <f>VLOOKUP(B56,'Social Statistics'!D$3:BV$400, 14, FALSE)</f>
        <v>680.04392099999995</v>
      </c>
      <c r="D56">
        <f t="shared" si="0"/>
        <v>0</v>
      </c>
      <c r="E56">
        <v>0</v>
      </c>
      <c r="F56">
        <f t="shared" si="1"/>
        <v>680.04392099999995</v>
      </c>
      <c r="G56">
        <f>VLOOKUP(B56, 'Social Statistics'!$D$2:$BV$165, 8, FALSE)</f>
        <v>1438</v>
      </c>
      <c r="H56">
        <f t="shared" si="3"/>
        <v>0.47290954172461747</v>
      </c>
      <c r="K56" s="50"/>
      <c r="L56" s="50" t="s">
        <v>84</v>
      </c>
      <c r="M56" s="50" t="s">
        <v>85</v>
      </c>
      <c r="N56" s="50">
        <v>0</v>
      </c>
    </row>
    <row r="57" spans="1:14" x14ac:dyDescent="0.35">
      <c r="A57" s="45" t="s">
        <v>204</v>
      </c>
      <c r="B57" s="45" t="s">
        <v>205</v>
      </c>
      <c r="C57">
        <f>VLOOKUP(B57,'Social Statistics'!D$3:BV$400, 14, FALSE)</f>
        <v>42.393197000000001</v>
      </c>
      <c r="D57">
        <f t="shared" si="0"/>
        <v>0</v>
      </c>
      <c r="E57">
        <v>0</v>
      </c>
      <c r="F57">
        <f t="shared" si="1"/>
        <v>42.393197000000001</v>
      </c>
      <c r="G57">
        <f>VLOOKUP(B57, 'Social Statistics'!$D$2:$BV$165, 8, FALSE)</f>
        <v>1324</v>
      </c>
      <c r="H57">
        <f t="shared" si="3"/>
        <v>3.2019030966767371E-2</v>
      </c>
      <c r="K57" s="50"/>
      <c r="L57" s="50" t="s">
        <v>204</v>
      </c>
      <c r="M57" s="50" t="s">
        <v>205</v>
      </c>
      <c r="N57" s="50">
        <v>0</v>
      </c>
    </row>
    <row r="58" spans="1:14" x14ac:dyDescent="0.35">
      <c r="A58" s="45" t="s">
        <v>221</v>
      </c>
      <c r="B58" s="45" t="s">
        <v>222</v>
      </c>
      <c r="C58">
        <f>VLOOKUP(B58,'Social Statistics'!D$3:BV$400, 14, FALSE)</f>
        <v>80546.554178000006</v>
      </c>
      <c r="D58">
        <f t="shared" si="0"/>
        <v>0</v>
      </c>
      <c r="E58">
        <v>0</v>
      </c>
      <c r="F58">
        <f t="shared" si="1"/>
        <v>80546.554178000006</v>
      </c>
      <c r="G58">
        <f>VLOOKUP(B58, 'Social Statistics'!$D$2:$BV$165, 8, FALSE)</f>
        <v>1602</v>
      </c>
      <c r="H58">
        <f t="shared" si="3"/>
        <v>50.278747926342078</v>
      </c>
      <c r="K58" s="50"/>
      <c r="L58" s="50" t="s">
        <v>221</v>
      </c>
      <c r="M58" s="50" t="s">
        <v>222</v>
      </c>
      <c r="N58" s="50">
        <v>0</v>
      </c>
    </row>
    <row r="59" spans="1:14" x14ac:dyDescent="0.35">
      <c r="A59" s="45" t="s">
        <v>93</v>
      </c>
      <c r="B59" s="45" t="s">
        <v>94</v>
      </c>
      <c r="C59">
        <f>VLOOKUP(B59,'Social Statistics'!D$3:BV$400, 14, FALSE)</f>
        <v>1279.134953</v>
      </c>
      <c r="D59">
        <f t="shared" si="0"/>
        <v>0</v>
      </c>
      <c r="E59">
        <v>0</v>
      </c>
      <c r="F59">
        <f t="shared" si="1"/>
        <v>1279.134953</v>
      </c>
      <c r="G59">
        <f>VLOOKUP(B59, 'Social Statistics'!$D$2:$BV$165, 8, FALSE)</f>
        <v>1357</v>
      </c>
      <c r="H59">
        <f t="shared" si="3"/>
        <v>0.94261971481208551</v>
      </c>
      <c r="K59" s="50"/>
      <c r="L59" s="50" t="s">
        <v>93</v>
      </c>
      <c r="M59" s="50" t="s">
        <v>94</v>
      </c>
      <c r="N59" s="50">
        <v>0</v>
      </c>
    </row>
    <row r="60" spans="1:14" x14ac:dyDescent="0.35">
      <c r="A60" s="45" t="s">
        <v>116</v>
      </c>
      <c r="B60" s="45" t="s">
        <v>117</v>
      </c>
      <c r="C60">
        <f>VLOOKUP(B60,'Social Statistics'!D$3:BV$400, 14, FALSE)</f>
        <v>28823.301319999999</v>
      </c>
      <c r="D60">
        <f t="shared" si="0"/>
        <v>0</v>
      </c>
      <c r="E60">
        <v>0</v>
      </c>
      <c r="F60">
        <f t="shared" si="1"/>
        <v>28823.301319999999</v>
      </c>
      <c r="G60">
        <f>VLOOKUP(B60, 'Social Statistics'!$D$2:$BV$165, 8, FALSE)</f>
        <v>1408</v>
      </c>
      <c r="H60">
        <f t="shared" si="3"/>
        <v>20.471094687499999</v>
      </c>
      <c r="K60" s="50"/>
      <c r="L60" s="50" t="s">
        <v>116</v>
      </c>
      <c r="M60" s="50" t="s">
        <v>117</v>
      </c>
      <c r="N60" s="50">
        <v>0</v>
      </c>
    </row>
    <row r="61" spans="1:14" x14ac:dyDescent="0.35">
      <c r="A61" s="45" t="s">
        <v>100</v>
      </c>
      <c r="B61" s="45" t="s">
        <v>101</v>
      </c>
      <c r="C61">
        <f>VLOOKUP(B61,'Social Statistics'!D$3:BV$400, 14, FALSE)</f>
        <v>3502.4654999999998</v>
      </c>
      <c r="D61">
        <f t="shared" si="0"/>
        <v>0</v>
      </c>
      <c r="E61">
        <v>0</v>
      </c>
      <c r="F61">
        <f t="shared" si="1"/>
        <v>3502.4654999999998</v>
      </c>
      <c r="G61">
        <f>VLOOKUP(B61, 'Social Statistics'!$D$2:$BV$165, 8, FALSE)</f>
        <v>1347</v>
      </c>
      <c r="H61">
        <f t="shared" si="3"/>
        <v>2.60019710467706</v>
      </c>
      <c r="K61" s="50"/>
      <c r="L61" s="50" t="s">
        <v>100</v>
      </c>
      <c r="M61" s="50" t="s">
        <v>101</v>
      </c>
      <c r="N61" s="50">
        <v>0</v>
      </c>
    </row>
    <row r="62" spans="1:14" x14ac:dyDescent="0.35">
      <c r="A62" s="45" t="s">
        <v>381</v>
      </c>
      <c r="B62" s="45" t="s">
        <v>382</v>
      </c>
      <c r="C62">
        <f>VLOOKUP(B62,'Social Statistics'!D$3:BV$400, 14, FALSE)</f>
        <v>239012.314843</v>
      </c>
      <c r="D62">
        <f t="shared" si="0"/>
        <v>0</v>
      </c>
      <c r="E62">
        <v>0</v>
      </c>
      <c r="F62">
        <f t="shared" si="1"/>
        <v>239012.314843</v>
      </c>
      <c r="G62">
        <f>VLOOKUP(B62, 'Social Statistics'!$D$2:$BV$165, 8, FALSE)</f>
        <v>1472</v>
      </c>
      <c r="H62">
        <f t="shared" si="3"/>
        <v>162.37249649660325</v>
      </c>
      <c r="K62" s="50"/>
      <c r="L62" s="50" t="s">
        <v>381</v>
      </c>
      <c r="M62" s="50" t="s">
        <v>382</v>
      </c>
      <c r="N62" s="50">
        <v>0</v>
      </c>
    </row>
    <row r="63" spans="1:14" x14ac:dyDescent="0.35">
      <c r="A63" s="45" t="s">
        <v>136</v>
      </c>
      <c r="B63" s="45" t="s">
        <v>137</v>
      </c>
      <c r="C63">
        <f>VLOOKUP(B63,'Social Statistics'!D$3:BV$400, 14, FALSE)</f>
        <v>0</v>
      </c>
      <c r="D63">
        <f t="shared" si="0"/>
        <v>0</v>
      </c>
      <c r="E63">
        <v>0</v>
      </c>
      <c r="F63">
        <f t="shared" si="1"/>
        <v>0</v>
      </c>
      <c r="G63">
        <f>VLOOKUP(B63, 'Social Statistics'!$D$2:$BV$165, 8, FALSE)</f>
        <v>1454</v>
      </c>
      <c r="H63">
        <f t="shared" si="3"/>
        <v>0</v>
      </c>
      <c r="K63" s="50"/>
      <c r="L63" s="50" t="s">
        <v>136</v>
      </c>
      <c r="M63" s="50" t="s">
        <v>137</v>
      </c>
      <c r="N63" s="50">
        <v>0</v>
      </c>
    </row>
    <row r="64" spans="1:14" x14ac:dyDescent="0.35">
      <c r="A64" s="45" t="s">
        <v>161</v>
      </c>
      <c r="B64" s="45" t="s">
        <v>162</v>
      </c>
      <c r="C64">
        <f>VLOOKUP(B64,'Social Statistics'!D$3:BV$400, 14, FALSE)</f>
        <v>1397.1403</v>
      </c>
      <c r="D64">
        <f t="shared" si="0"/>
        <v>0</v>
      </c>
      <c r="E64">
        <v>0</v>
      </c>
      <c r="F64">
        <f t="shared" si="1"/>
        <v>1397.1403</v>
      </c>
      <c r="G64">
        <f>VLOOKUP(B64, 'Social Statistics'!$D$2:$BV$165, 8, FALSE)</f>
        <v>1453</v>
      </c>
      <c r="H64">
        <f t="shared" si="3"/>
        <v>0.96155560908465243</v>
      </c>
      <c r="K64" s="50"/>
      <c r="L64" s="50" t="s">
        <v>161</v>
      </c>
      <c r="M64" s="50" t="s">
        <v>162</v>
      </c>
      <c r="N64" s="50">
        <v>0</v>
      </c>
    </row>
    <row r="65" spans="1:14" x14ac:dyDescent="0.35">
      <c r="A65" s="45" t="s">
        <v>247</v>
      </c>
      <c r="B65" s="45" t="s">
        <v>248</v>
      </c>
      <c r="C65">
        <f>VLOOKUP(B65,'Social Statistics'!D$3:BV$400, 14, FALSE)</f>
        <v>277011.92807299999</v>
      </c>
      <c r="D65">
        <f t="shared" si="0"/>
        <v>0</v>
      </c>
      <c r="E65">
        <v>0</v>
      </c>
      <c r="F65">
        <f t="shared" si="1"/>
        <v>277011.92807299999</v>
      </c>
      <c r="G65">
        <f>VLOOKUP(B65, 'Social Statistics'!$D$2:$BV$165, 8, FALSE)</f>
        <v>1211</v>
      </c>
      <c r="H65">
        <f t="shared" si="3"/>
        <v>228.74643110900081</v>
      </c>
      <c r="K65" s="50"/>
      <c r="L65" s="50" t="s">
        <v>247</v>
      </c>
      <c r="M65" s="50" t="s">
        <v>248</v>
      </c>
      <c r="N65" s="50">
        <v>0</v>
      </c>
    </row>
    <row r="66" spans="1:14" x14ac:dyDescent="0.35">
      <c r="A66" s="45" t="s">
        <v>239</v>
      </c>
      <c r="B66" s="45" t="s">
        <v>240</v>
      </c>
      <c r="C66">
        <f>VLOOKUP(B66,'Social Statistics'!D$3:BV$400, 14, FALSE)</f>
        <v>0</v>
      </c>
      <c r="D66">
        <f t="shared" si="0"/>
        <v>0</v>
      </c>
      <c r="E66">
        <v>0</v>
      </c>
      <c r="F66">
        <f t="shared" si="1"/>
        <v>0</v>
      </c>
      <c r="G66">
        <f>VLOOKUP(B66, 'Social Statistics'!$D$2:$BV$165, 8, FALSE)</f>
        <v>1047</v>
      </c>
      <c r="H66">
        <f t="shared" ref="H66:H97" si="4">F66/G66</f>
        <v>0</v>
      </c>
      <c r="K66" s="50"/>
      <c r="L66" s="50" t="s">
        <v>239</v>
      </c>
      <c r="M66" s="50" t="s">
        <v>240</v>
      </c>
      <c r="N66" s="50">
        <v>0</v>
      </c>
    </row>
    <row r="67" spans="1:14" x14ac:dyDescent="0.35">
      <c r="A67" s="45" t="s">
        <v>373</v>
      </c>
      <c r="B67" s="45" t="s">
        <v>374</v>
      </c>
      <c r="C67">
        <f>VLOOKUP(B67,'Social Statistics'!D$3:BV$400, 14, FALSE)</f>
        <v>35400.719850000001</v>
      </c>
      <c r="D67">
        <f t="shared" ref="D67:D130" si="5">VLOOKUP(B67,$M$2:$N$165, 2, FALSE)</f>
        <v>0</v>
      </c>
      <c r="E67">
        <v>0</v>
      </c>
      <c r="F67">
        <f t="shared" ref="F67:F130" si="6">SUM(C67:E67)</f>
        <v>35400.719850000001</v>
      </c>
      <c r="G67">
        <f>VLOOKUP(B67, 'Social Statistics'!$D$2:$BV$165, 8, FALSE)</f>
        <v>1524</v>
      </c>
      <c r="H67">
        <f t="shared" si="4"/>
        <v>23.228818799212601</v>
      </c>
      <c r="K67" s="50"/>
      <c r="L67" s="50" t="s">
        <v>373</v>
      </c>
      <c r="M67" s="50" t="s">
        <v>374</v>
      </c>
      <c r="N67" s="50">
        <v>0</v>
      </c>
    </row>
    <row r="68" spans="1:14" x14ac:dyDescent="0.35">
      <c r="A68" s="45" t="s">
        <v>375</v>
      </c>
      <c r="B68" s="45" t="s">
        <v>376</v>
      </c>
      <c r="C68">
        <f>VLOOKUP(B68,'Social Statistics'!D$3:BV$400, 14, FALSE)</f>
        <v>35385.084999999999</v>
      </c>
      <c r="D68">
        <f t="shared" si="5"/>
        <v>0</v>
      </c>
      <c r="E68">
        <v>0</v>
      </c>
      <c r="F68">
        <f t="shared" si="6"/>
        <v>35385.084999999999</v>
      </c>
      <c r="G68">
        <f>VLOOKUP(B68, 'Social Statistics'!$D$2:$BV$165, 8, FALSE)</f>
        <v>1652</v>
      </c>
      <c r="H68">
        <f t="shared" si="4"/>
        <v>21.419542978208231</v>
      </c>
      <c r="K68" s="50"/>
      <c r="L68" s="50" t="s">
        <v>375</v>
      </c>
      <c r="M68" s="50" t="s">
        <v>376</v>
      </c>
      <c r="N68" s="50">
        <v>0</v>
      </c>
    </row>
    <row r="69" spans="1:14" x14ac:dyDescent="0.35">
      <c r="A69" s="45" t="s">
        <v>271</v>
      </c>
      <c r="B69" s="45" t="s">
        <v>272</v>
      </c>
      <c r="C69">
        <f>VLOOKUP(B69,'Social Statistics'!D$3:BV$400, 14, FALSE)</f>
        <v>159297.75646999999</v>
      </c>
      <c r="D69">
        <f t="shared" si="5"/>
        <v>0</v>
      </c>
      <c r="E69">
        <v>0</v>
      </c>
      <c r="F69">
        <f t="shared" si="6"/>
        <v>159297.75646999999</v>
      </c>
      <c r="G69">
        <f>VLOOKUP(B69, 'Social Statistics'!$D$2:$BV$165, 8, FALSE)</f>
        <v>1518</v>
      </c>
      <c r="H69">
        <f t="shared" si="4"/>
        <v>104.93923351119894</v>
      </c>
      <c r="K69" s="50"/>
      <c r="L69" s="50" t="s">
        <v>271</v>
      </c>
      <c r="M69" s="50" t="s">
        <v>272</v>
      </c>
      <c r="N69" s="50">
        <v>0</v>
      </c>
    </row>
    <row r="70" spans="1:14" x14ac:dyDescent="0.35">
      <c r="A70" s="45" t="s">
        <v>217</v>
      </c>
      <c r="B70" s="45" t="s">
        <v>218</v>
      </c>
      <c r="C70">
        <f>VLOOKUP(B70,'Social Statistics'!D$3:BV$400, 14, FALSE)</f>
        <v>33800.75245</v>
      </c>
      <c r="D70">
        <f t="shared" si="5"/>
        <v>0</v>
      </c>
      <c r="E70">
        <v>0</v>
      </c>
      <c r="F70">
        <f t="shared" si="6"/>
        <v>33800.75245</v>
      </c>
      <c r="G70">
        <f>VLOOKUP(B70, 'Social Statistics'!$D$2:$BV$165, 8, FALSE)</f>
        <v>1334</v>
      </c>
      <c r="H70">
        <f t="shared" si="4"/>
        <v>25.337895389805098</v>
      </c>
      <c r="K70" s="50"/>
      <c r="L70" s="50" t="s">
        <v>217</v>
      </c>
      <c r="M70" s="50" t="s">
        <v>218</v>
      </c>
      <c r="N70" s="50">
        <v>0</v>
      </c>
    </row>
    <row r="71" spans="1:14" x14ac:dyDescent="0.35">
      <c r="A71" s="45" t="s">
        <v>112</v>
      </c>
      <c r="B71" s="45" t="s">
        <v>113</v>
      </c>
      <c r="C71">
        <f>VLOOKUP(B71,'Social Statistics'!D$3:BV$400, 14, FALSE)</f>
        <v>12915.935215</v>
      </c>
      <c r="D71">
        <f t="shared" si="5"/>
        <v>0</v>
      </c>
      <c r="E71">
        <v>0</v>
      </c>
      <c r="F71">
        <f t="shared" si="6"/>
        <v>12915.935215</v>
      </c>
      <c r="G71">
        <f>VLOOKUP(B71, 'Social Statistics'!$D$2:$BV$165, 8, FALSE)</f>
        <v>1570</v>
      </c>
      <c r="H71">
        <f t="shared" si="4"/>
        <v>8.2267103280254776</v>
      </c>
      <c r="K71" s="50"/>
      <c r="L71" s="50" t="s">
        <v>112</v>
      </c>
      <c r="M71" s="50" t="s">
        <v>113</v>
      </c>
      <c r="N71" s="50">
        <v>0</v>
      </c>
    </row>
    <row r="72" spans="1:14" x14ac:dyDescent="0.35">
      <c r="A72" s="45" t="s">
        <v>79</v>
      </c>
      <c r="B72" s="45" t="s">
        <v>80</v>
      </c>
      <c r="C72">
        <f>VLOOKUP(B72,'Social Statistics'!D$3:BV$400, 14, FALSE)</f>
        <v>435.882812</v>
      </c>
      <c r="D72">
        <f t="shared" si="5"/>
        <v>0</v>
      </c>
      <c r="E72">
        <v>0</v>
      </c>
      <c r="F72">
        <f t="shared" si="6"/>
        <v>435.882812</v>
      </c>
      <c r="G72">
        <f>VLOOKUP(B72, 'Social Statistics'!$D$2:$BV$165, 8, FALSE)</f>
        <v>1506</v>
      </c>
      <c r="H72">
        <f t="shared" si="4"/>
        <v>0.289430818061089</v>
      </c>
      <c r="K72" s="50"/>
      <c r="L72" s="50" t="s">
        <v>79</v>
      </c>
      <c r="M72" s="50" t="s">
        <v>80</v>
      </c>
      <c r="N72" s="50">
        <v>0</v>
      </c>
    </row>
    <row r="73" spans="1:14" x14ac:dyDescent="0.35">
      <c r="A73" s="45" t="s">
        <v>279</v>
      </c>
      <c r="B73" s="45" t="s">
        <v>280</v>
      </c>
      <c r="C73">
        <f>VLOOKUP(B73,'Social Statistics'!D$3:BV$400, 14, FALSE)</f>
        <v>23785.904050000001</v>
      </c>
      <c r="D73">
        <f t="shared" si="5"/>
        <v>0</v>
      </c>
      <c r="E73">
        <v>0</v>
      </c>
      <c r="F73">
        <f t="shared" si="6"/>
        <v>23785.904050000001</v>
      </c>
      <c r="G73">
        <f>VLOOKUP(B73, 'Social Statistics'!$D$2:$BV$165, 8, FALSE)</f>
        <v>1645</v>
      </c>
      <c r="H73">
        <f t="shared" si="4"/>
        <v>14.45951613981763</v>
      </c>
      <c r="K73" s="50"/>
      <c r="L73" s="50" t="s">
        <v>279</v>
      </c>
      <c r="M73" s="50" t="s">
        <v>280</v>
      </c>
      <c r="N73" s="50">
        <v>0</v>
      </c>
    </row>
    <row r="74" spans="1:14" x14ac:dyDescent="0.35">
      <c r="A74" s="45" t="s">
        <v>241</v>
      </c>
      <c r="B74" s="45" t="s">
        <v>242</v>
      </c>
      <c r="C74">
        <f>VLOOKUP(B74,'Social Statistics'!D$3:BV$400, 14, FALSE)</f>
        <v>24706.418566</v>
      </c>
      <c r="D74">
        <f t="shared" si="5"/>
        <v>0</v>
      </c>
      <c r="E74">
        <v>0</v>
      </c>
      <c r="F74">
        <f t="shared" si="6"/>
        <v>24706.418566</v>
      </c>
      <c r="G74">
        <f>VLOOKUP(B74, 'Social Statistics'!$D$2:$BV$165, 8, FALSE)</f>
        <v>1532</v>
      </c>
      <c r="H74">
        <f t="shared" si="4"/>
        <v>16.126905069190602</v>
      </c>
      <c r="K74" s="50"/>
      <c r="L74" s="50" t="s">
        <v>241</v>
      </c>
      <c r="M74" s="50" t="s">
        <v>242</v>
      </c>
      <c r="N74" s="50">
        <v>0</v>
      </c>
    </row>
    <row r="75" spans="1:14" x14ac:dyDescent="0.35">
      <c r="A75" s="45" t="s">
        <v>233</v>
      </c>
      <c r="B75" s="45" t="s">
        <v>234</v>
      </c>
      <c r="C75">
        <f>VLOOKUP(B75,'Social Statistics'!D$3:BV$400, 14, FALSE)</f>
        <v>1718.5276819999999</v>
      </c>
      <c r="D75">
        <f t="shared" si="5"/>
        <v>0</v>
      </c>
      <c r="E75">
        <v>0</v>
      </c>
      <c r="F75">
        <f t="shared" si="6"/>
        <v>1718.5276819999999</v>
      </c>
      <c r="G75">
        <f>VLOOKUP(B75, 'Social Statistics'!$D$2:$BV$165, 8, FALSE)</f>
        <v>1476</v>
      </c>
      <c r="H75">
        <f t="shared" si="4"/>
        <v>1.1643141476964769</v>
      </c>
      <c r="K75" s="50"/>
      <c r="L75" s="50" t="s">
        <v>233</v>
      </c>
      <c r="M75" s="50" t="s">
        <v>234</v>
      </c>
      <c r="N75" s="50">
        <v>0</v>
      </c>
    </row>
    <row r="76" spans="1:14" x14ac:dyDescent="0.35">
      <c r="A76" s="45" t="s">
        <v>68</v>
      </c>
      <c r="B76" s="45" t="s">
        <v>69</v>
      </c>
      <c r="C76">
        <f>VLOOKUP(B76,'Social Statistics'!D$3:BV$400, 14, FALSE)</f>
        <v>0</v>
      </c>
      <c r="D76">
        <f t="shared" si="5"/>
        <v>0</v>
      </c>
      <c r="E76">
        <v>0</v>
      </c>
      <c r="F76">
        <f t="shared" si="6"/>
        <v>0</v>
      </c>
      <c r="G76">
        <f>VLOOKUP(B76, 'Social Statistics'!$D$2:$BV$165, 8, FALSE)</f>
        <v>1560</v>
      </c>
      <c r="H76">
        <f t="shared" si="4"/>
        <v>0</v>
      </c>
      <c r="K76" s="50"/>
      <c r="L76" s="50" t="s">
        <v>68</v>
      </c>
      <c r="M76" s="50" t="s">
        <v>69</v>
      </c>
      <c r="N76" s="50">
        <v>0</v>
      </c>
    </row>
    <row r="77" spans="1:14" x14ac:dyDescent="0.35">
      <c r="A77" s="45" t="s">
        <v>251</v>
      </c>
      <c r="B77" s="45" t="s">
        <v>252</v>
      </c>
      <c r="C77">
        <f>VLOOKUP(B77,'Social Statistics'!D$3:BV$400, 14, FALSE)</f>
        <v>17563.549414000001</v>
      </c>
      <c r="D77">
        <f t="shared" si="5"/>
        <v>0</v>
      </c>
      <c r="E77">
        <v>0</v>
      </c>
      <c r="F77">
        <f t="shared" si="6"/>
        <v>17563.549414000001</v>
      </c>
      <c r="G77">
        <f>VLOOKUP(B77, 'Social Statistics'!$D$2:$BV$165, 8, FALSE)</f>
        <v>1466</v>
      </c>
      <c r="H77">
        <f t="shared" si="4"/>
        <v>11.980593051841748</v>
      </c>
      <c r="K77" s="50"/>
      <c r="L77" s="50" t="s">
        <v>251</v>
      </c>
      <c r="M77" s="50" t="s">
        <v>252</v>
      </c>
      <c r="N77" s="50">
        <v>0</v>
      </c>
    </row>
    <row r="78" spans="1:14" x14ac:dyDescent="0.35">
      <c r="A78" s="45" t="s">
        <v>259</v>
      </c>
      <c r="B78" s="45" t="s">
        <v>260</v>
      </c>
      <c r="C78">
        <f>VLOOKUP(B78,'Social Statistics'!D$3:BV$400, 14, FALSE)</f>
        <v>24032.274775999998</v>
      </c>
      <c r="D78">
        <f t="shared" si="5"/>
        <v>0</v>
      </c>
      <c r="E78">
        <v>0</v>
      </c>
      <c r="F78">
        <f t="shared" si="6"/>
        <v>24032.274775999998</v>
      </c>
      <c r="G78">
        <f>VLOOKUP(B78, 'Social Statistics'!$D$2:$BV$165, 8, FALSE)</f>
        <v>1535</v>
      </c>
      <c r="H78">
        <f t="shared" si="4"/>
        <v>15.656205065798044</v>
      </c>
      <c r="K78" s="50"/>
      <c r="L78" s="50" t="s">
        <v>259</v>
      </c>
      <c r="M78" s="50" t="s">
        <v>260</v>
      </c>
      <c r="N78" s="50">
        <v>0</v>
      </c>
    </row>
    <row r="79" spans="1:14" x14ac:dyDescent="0.35">
      <c r="A79" s="45" t="s">
        <v>285</v>
      </c>
      <c r="B79" s="45" t="s">
        <v>286</v>
      </c>
      <c r="C79">
        <f>VLOOKUP(B79,'Social Statistics'!D$3:BV$400, 14, FALSE)</f>
        <v>41630.236477999999</v>
      </c>
      <c r="D79">
        <f t="shared" si="5"/>
        <v>0</v>
      </c>
      <c r="E79">
        <v>0</v>
      </c>
      <c r="F79">
        <f t="shared" si="6"/>
        <v>41630.236477999999</v>
      </c>
      <c r="G79">
        <f>VLOOKUP(B79, 'Social Statistics'!$D$2:$BV$165, 8, FALSE)</f>
        <v>1721</v>
      </c>
      <c r="H79">
        <f t="shared" si="4"/>
        <v>24.189562160371874</v>
      </c>
      <c r="K79" s="50"/>
      <c r="L79" s="50" t="s">
        <v>285</v>
      </c>
      <c r="M79" s="50" t="s">
        <v>286</v>
      </c>
      <c r="N79" s="50">
        <v>0</v>
      </c>
    </row>
    <row r="80" spans="1:14" x14ac:dyDescent="0.35">
      <c r="A80" s="45" t="s">
        <v>130</v>
      </c>
      <c r="B80" s="45" t="s">
        <v>131</v>
      </c>
      <c r="C80">
        <f>VLOOKUP(B80,'Social Statistics'!D$3:BV$400, 14, FALSE)</f>
        <v>1356.365047</v>
      </c>
      <c r="D80">
        <f t="shared" si="5"/>
        <v>0</v>
      </c>
      <c r="E80">
        <v>0</v>
      </c>
      <c r="F80">
        <f t="shared" si="6"/>
        <v>1356.365047</v>
      </c>
      <c r="G80">
        <f>VLOOKUP(B80, 'Social Statistics'!$D$2:$BV$165, 8, FALSE)</f>
        <v>1583</v>
      </c>
      <c r="H80">
        <f t="shared" si="4"/>
        <v>0.85683199431459256</v>
      </c>
      <c r="K80" s="50"/>
      <c r="L80" s="50" t="s">
        <v>130</v>
      </c>
      <c r="M80" s="50" t="s">
        <v>131</v>
      </c>
      <c r="N80" s="50">
        <v>0</v>
      </c>
    </row>
    <row r="81" spans="1:14" x14ac:dyDescent="0.35">
      <c r="A81" s="45" t="s">
        <v>303</v>
      </c>
      <c r="B81" s="45" t="s">
        <v>304</v>
      </c>
      <c r="C81">
        <f>VLOOKUP(B81,'Social Statistics'!D$3:BV$400, 14, FALSE)</f>
        <v>940.34381499999995</v>
      </c>
      <c r="D81">
        <f t="shared" si="5"/>
        <v>0</v>
      </c>
      <c r="E81">
        <v>0</v>
      </c>
      <c r="F81">
        <f t="shared" si="6"/>
        <v>940.34381499999995</v>
      </c>
      <c r="G81">
        <f>VLOOKUP(B81, 'Social Statistics'!$D$2:$BV$165, 8, FALSE)</f>
        <v>1609</v>
      </c>
      <c r="H81">
        <f t="shared" si="4"/>
        <v>0.58442747980111864</v>
      </c>
      <c r="K81" s="50"/>
      <c r="L81" s="50" t="s">
        <v>303</v>
      </c>
      <c r="M81" s="50" t="s">
        <v>304</v>
      </c>
      <c r="N81" s="50">
        <v>0</v>
      </c>
    </row>
    <row r="82" spans="1:14" x14ac:dyDescent="0.35">
      <c r="A82" s="45" t="s">
        <v>395</v>
      </c>
      <c r="B82" s="45" t="s">
        <v>396</v>
      </c>
      <c r="C82">
        <f>VLOOKUP(B82,'Social Statistics'!D$3:BV$400, 14, FALSE)</f>
        <v>491736.02380299999</v>
      </c>
      <c r="D82">
        <f t="shared" si="5"/>
        <v>0</v>
      </c>
      <c r="E82">
        <v>0</v>
      </c>
      <c r="F82">
        <f t="shared" si="6"/>
        <v>491736.02380299999</v>
      </c>
      <c r="G82">
        <f>VLOOKUP(B82, 'Social Statistics'!$D$2:$BV$165, 8, FALSE)</f>
        <v>1433</v>
      </c>
      <c r="H82">
        <f t="shared" si="4"/>
        <v>343.15144717585486</v>
      </c>
      <c r="K82" s="50"/>
      <c r="L82" s="50" t="s">
        <v>395</v>
      </c>
      <c r="M82" s="50" t="s">
        <v>396</v>
      </c>
      <c r="N82" s="50">
        <v>0</v>
      </c>
    </row>
    <row r="83" spans="1:14" x14ac:dyDescent="0.35">
      <c r="A83" s="45" t="s">
        <v>269</v>
      </c>
      <c r="B83" s="45" t="s">
        <v>270</v>
      </c>
      <c r="C83">
        <f>VLOOKUP(B83,'Social Statistics'!D$3:BV$400, 14, FALSE)</f>
        <v>16894.425114000001</v>
      </c>
      <c r="D83">
        <f t="shared" si="5"/>
        <v>0</v>
      </c>
      <c r="E83">
        <v>0</v>
      </c>
      <c r="F83">
        <f t="shared" si="6"/>
        <v>16894.425114000001</v>
      </c>
      <c r="G83">
        <f>VLOOKUP(B83, 'Social Statistics'!$D$2:$BV$165, 8, FALSE)</f>
        <v>1480</v>
      </c>
      <c r="H83">
        <f t="shared" si="4"/>
        <v>11.415152104054055</v>
      </c>
      <c r="K83" s="50"/>
      <c r="L83" s="50" t="s">
        <v>269</v>
      </c>
      <c r="M83" s="50" t="s">
        <v>270</v>
      </c>
      <c r="N83" s="50">
        <v>0</v>
      </c>
    </row>
    <row r="84" spans="1:14" x14ac:dyDescent="0.35">
      <c r="A84" s="45" t="s">
        <v>377</v>
      </c>
      <c r="B84" s="45" t="s">
        <v>378</v>
      </c>
      <c r="C84">
        <f>VLOOKUP(B84,'Social Statistics'!D$3:BV$400, 14, FALSE)</f>
        <v>663.74935600000003</v>
      </c>
      <c r="D84">
        <f t="shared" si="5"/>
        <v>0</v>
      </c>
      <c r="E84">
        <v>0</v>
      </c>
      <c r="F84">
        <f t="shared" si="6"/>
        <v>663.74935600000003</v>
      </c>
      <c r="G84">
        <f>VLOOKUP(B84, 'Social Statistics'!$D$2:$BV$165, 8, FALSE)</f>
        <v>1493</v>
      </c>
      <c r="H84">
        <f t="shared" si="4"/>
        <v>0.44457425050234428</v>
      </c>
      <c r="K84" s="50"/>
      <c r="L84" s="50" t="s">
        <v>377</v>
      </c>
      <c r="M84" s="50" t="s">
        <v>378</v>
      </c>
      <c r="N84" s="50">
        <v>0</v>
      </c>
    </row>
    <row r="85" spans="1:14" x14ac:dyDescent="0.35">
      <c r="A85" s="45" t="s">
        <v>371</v>
      </c>
      <c r="B85" s="45" t="s">
        <v>372</v>
      </c>
      <c r="C85">
        <f>VLOOKUP(B85,'Social Statistics'!D$3:BV$400, 14, FALSE)</f>
        <v>0</v>
      </c>
      <c r="D85">
        <f t="shared" si="5"/>
        <v>0</v>
      </c>
      <c r="E85">
        <v>0</v>
      </c>
      <c r="F85">
        <f t="shared" si="6"/>
        <v>0</v>
      </c>
      <c r="G85">
        <f>VLOOKUP(B85, 'Social Statistics'!$D$2:$BV$165, 8, FALSE)</f>
        <v>1528</v>
      </c>
      <c r="H85">
        <f t="shared" si="4"/>
        <v>0</v>
      </c>
      <c r="K85" s="50"/>
      <c r="L85" s="50" t="s">
        <v>371</v>
      </c>
      <c r="M85" s="50" t="s">
        <v>372</v>
      </c>
      <c r="N85" s="50">
        <v>0</v>
      </c>
    </row>
    <row r="86" spans="1:14" x14ac:dyDescent="0.35">
      <c r="A86" s="45" t="s">
        <v>309</v>
      </c>
      <c r="B86" s="45" t="s">
        <v>310</v>
      </c>
      <c r="C86">
        <f>VLOOKUP(B86,'Social Statistics'!D$3:BV$400, 14, FALSE)</f>
        <v>0</v>
      </c>
      <c r="D86">
        <f t="shared" si="5"/>
        <v>0</v>
      </c>
      <c r="E86">
        <v>0</v>
      </c>
      <c r="F86">
        <f t="shared" si="6"/>
        <v>0</v>
      </c>
      <c r="G86">
        <f>VLOOKUP(B86, 'Social Statistics'!$D$2:$BV$165, 8, FALSE)</f>
        <v>1848</v>
      </c>
      <c r="H86">
        <f t="shared" si="4"/>
        <v>0</v>
      </c>
      <c r="K86" s="50"/>
      <c r="L86" s="50" t="s">
        <v>309</v>
      </c>
      <c r="M86" s="50" t="s">
        <v>310</v>
      </c>
      <c r="N86" s="50">
        <v>0</v>
      </c>
    </row>
    <row r="87" spans="1:14" x14ac:dyDescent="0.35">
      <c r="A87" s="45" t="s">
        <v>140</v>
      </c>
      <c r="B87" s="45" t="s">
        <v>141</v>
      </c>
      <c r="C87">
        <f>VLOOKUP(B87,'Social Statistics'!D$3:BV$400, 14, FALSE)</f>
        <v>0</v>
      </c>
      <c r="D87">
        <f t="shared" si="5"/>
        <v>0</v>
      </c>
      <c r="E87">
        <v>0</v>
      </c>
      <c r="F87">
        <f t="shared" si="6"/>
        <v>0</v>
      </c>
      <c r="G87">
        <f>VLOOKUP(B87, 'Social Statistics'!$D$2:$BV$165, 8, FALSE)</f>
        <v>1496</v>
      </c>
      <c r="H87">
        <f t="shared" si="4"/>
        <v>0</v>
      </c>
      <c r="K87" s="50"/>
      <c r="L87" s="50" t="s">
        <v>140</v>
      </c>
      <c r="M87" s="50" t="s">
        <v>141</v>
      </c>
      <c r="N87" s="50">
        <v>0</v>
      </c>
    </row>
    <row r="88" spans="1:14" x14ac:dyDescent="0.35">
      <c r="A88" s="45" t="s">
        <v>169</v>
      </c>
      <c r="B88" s="45" t="s">
        <v>170</v>
      </c>
      <c r="C88">
        <f>VLOOKUP(B88,'Social Statistics'!D$3:BV$400, 14, FALSE)</f>
        <v>432.00810000000001</v>
      </c>
      <c r="D88">
        <f t="shared" si="5"/>
        <v>0</v>
      </c>
      <c r="E88">
        <v>0</v>
      </c>
      <c r="F88">
        <f t="shared" si="6"/>
        <v>432.00810000000001</v>
      </c>
      <c r="G88">
        <f>VLOOKUP(B88, 'Social Statistics'!$D$2:$BV$165, 8, FALSE)</f>
        <v>1730</v>
      </c>
      <c r="H88">
        <f t="shared" si="4"/>
        <v>0.24971566473988441</v>
      </c>
      <c r="K88" s="50"/>
      <c r="L88" s="50" t="s">
        <v>169</v>
      </c>
      <c r="M88" s="50" t="s">
        <v>170</v>
      </c>
      <c r="N88" s="50">
        <v>0</v>
      </c>
    </row>
    <row r="89" spans="1:14" x14ac:dyDescent="0.35">
      <c r="A89" s="45" t="s">
        <v>293</v>
      </c>
      <c r="B89" s="45" t="s">
        <v>294</v>
      </c>
      <c r="C89">
        <f>VLOOKUP(B89,'Social Statistics'!D$3:BV$400, 14, FALSE)</f>
        <v>74463.342092999999</v>
      </c>
      <c r="D89">
        <f t="shared" si="5"/>
        <v>0</v>
      </c>
      <c r="E89">
        <v>0</v>
      </c>
      <c r="F89">
        <f t="shared" si="6"/>
        <v>74463.342092999999</v>
      </c>
      <c r="G89">
        <f>VLOOKUP(B89, 'Social Statistics'!$D$2:$BV$165, 8, FALSE)</f>
        <v>1618</v>
      </c>
      <c r="H89">
        <f t="shared" si="4"/>
        <v>46.021843073547586</v>
      </c>
      <c r="K89" s="50"/>
      <c r="L89" s="50" t="s">
        <v>293</v>
      </c>
      <c r="M89" s="50" t="s">
        <v>294</v>
      </c>
      <c r="N89" s="50">
        <v>0</v>
      </c>
    </row>
    <row r="90" spans="1:14" x14ac:dyDescent="0.35">
      <c r="A90" s="45" t="s">
        <v>265</v>
      </c>
      <c r="B90" s="45" t="s">
        <v>266</v>
      </c>
      <c r="C90">
        <f>VLOOKUP(B90,'Social Statistics'!D$3:BV$400, 14, FALSE)</f>
        <v>55214.978486</v>
      </c>
      <c r="D90">
        <f t="shared" si="5"/>
        <v>0</v>
      </c>
      <c r="E90">
        <v>0</v>
      </c>
      <c r="F90">
        <f t="shared" si="6"/>
        <v>55214.978486</v>
      </c>
      <c r="G90">
        <f>VLOOKUP(B90, 'Social Statistics'!$D$2:$BV$165, 8, FALSE)</f>
        <v>1652</v>
      </c>
      <c r="H90">
        <f t="shared" si="4"/>
        <v>33.423110463680388</v>
      </c>
      <c r="K90" s="50"/>
      <c r="L90" s="50" t="s">
        <v>265</v>
      </c>
      <c r="M90" s="50" t="s">
        <v>266</v>
      </c>
      <c r="N90" s="50">
        <v>0</v>
      </c>
    </row>
    <row r="91" spans="1:14" x14ac:dyDescent="0.35">
      <c r="A91" s="45" t="s">
        <v>281</v>
      </c>
      <c r="B91" s="45" t="s">
        <v>282</v>
      </c>
      <c r="C91">
        <f>VLOOKUP(B91,'Social Statistics'!D$3:BV$400, 14, FALSE)</f>
        <v>45873.052813000002</v>
      </c>
      <c r="D91">
        <f t="shared" si="5"/>
        <v>0</v>
      </c>
      <c r="E91">
        <v>0</v>
      </c>
      <c r="F91">
        <f t="shared" si="6"/>
        <v>45873.052813000002</v>
      </c>
      <c r="G91">
        <f>VLOOKUP(B91, 'Social Statistics'!$D$2:$BV$165, 8, FALSE)</f>
        <v>1462</v>
      </c>
      <c r="H91">
        <f t="shared" si="4"/>
        <v>31.37691710875513</v>
      </c>
      <c r="K91" s="50"/>
      <c r="L91" s="50" t="s">
        <v>281</v>
      </c>
      <c r="M91" s="50" t="s">
        <v>282</v>
      </c>
      <c r="N91" s="50">
        <v>0</v>
      </c>
    </row>
    <row r="92" spans="1:14" x14ac:dyDescent="0.35">
      <c r="A92" s="45" t="s">
        <v>261</v>
      </c>
      <c r="B92" s="45" t="s">
        <v>262</v>
      </c>
      <c r="C92">
        <f>VLOOKUP(B92,'Social Statistics'!D$3:BV$400, 14, FALSE)</f>
        <v>2099.20118</v>
      </c>
      <c r="D92">
        <f t="shared" si="5"/>
        <v>0</v>
      </c>
      <c r="E92">
        <v>0</v>
      </c>
      <c r="F92">
        <f t="shared" si="6"/>
        <v>2099.20118</v>
      </c>
      <c r="G92">
        <f>VLOOKUP(B92, 'Social Statistics'!$D$2:$BV$165, 8, FALSE)</f>
        <v>1469</v>
      </c>
      <c r="H92">
        <f t="shared" si="4"/>
        <v>1.429000122532335</v>
      </c>
      <c r="K92" s="50"/>
      <c r="L92" s="50" t="s">
        <v>261</v>
      </c>
      <c r="M92" s="50" t="s">
        <v>262</v>
      </c>
      <c r="N92" s="50">
        <v>0</v>
      </c>
    </row>
    <row r="93" spans="1:14" x14ac:dyDescent="0.35">
      <c r="A93" s="45" t="s">
        <v>149</v>
      </c>
      <c r="B93" s="45" t="s">
        <v>150</v>
      </c>
      <c r="C93">
        <f>VLOOKUP(B93,'Social Statistics'!D$3:BV$400, 14, FALSE)</f>
        <v>23722.084867000001</v>
      </c>
      <c r="D93">
        <f t="shared" si="5"/>
        <v>0</v>
      </c>
      <c r="E93">
        <v>0</v>
      </c>
      <c r="F93">
        <f t="shared" si="6"/>
        <v>23722.084867000001</v>
      </c>
      <c r="G93">
        <f>VLOOKUP(B93, 'Social Statistics'!$D$2:$BV$165, 8, FALSE)</f>
        <v>1633</v>
      </c>
      <c r="H93">
        <f t="shared" si="4"/>
        <v>14.526690059399879</v>
      </c>
      <c r="K93" s="50"/>
      <c r="L93" s="50" t="s">
        <v>149</v>
      </c>
      <c r="M93" s="50" t="s">
        <v>150</v>
      </c>
      <c r="N93" s="50">
        <v>0</v>
      </c>
    </row>
    <row r="94" spans="1:14" x14ac:dyDescent="0.35">
      <c r="A94" s="45" t="s">
        <v>91</v>
      </c>
      <c r="B94" s="45" t="s">
        <v>92</v>
      </c>
      <c r="C94">
        <f>VLOOKUP(B94,'Social Statistics'!D$3:BV$400, 14, FALSE)</f>
        <v>1072.8920599999999</v>
      </c>
      <c r="D94">
        <f t="shared" si="5"/>
        <v>0</v>
      </c>
      <c r="E94">
        <v>0</v>
      </c>
      <c r="F94">
        <f t="shared" si="6"/>
        <v>1072.8920599999999</v>
      </c>
      <c r="G94">
        <f>VLOOKUP(B94, 'Social Statistics'!$D$2:$BV$165, 8, FALSE)</f>
        <v>1601</v>
      </c>
      <c r="H94">
        <f t="shared" si="4"/>
        <v>0.67013870081199245</v>
      </c>
      <c r="K94" s="50"/>
      <c r="L94" s="50" t="s">
        <v>91</v>
      </c>
      <c r="M94" s="50" t="s">
        <v>92</v>
      </c>
      <c r="N94" s="50">
        <v>0</v>
      </c>
    </row>
    <row r="95" spans="1:14" x14ac:dyDescent="0.35">
      <c r="A95" s="45" t="s">
        <v>289</v>
      </c>
      <c r="B95" s="45" t="s">
        <v>290</v>
      </c>
      <c r="C95">
        <f>VLOOKUP(B95,'Social Statistics'!D$3:BV$400, 14, FALSE)</f>
        <v>0.86152300000000004</v>
      </c>
      <c r="D95">
        <f t="shared" si="5"/>
        <v>0</v>
      </c>
      <c r="E95">
        <v>0</v>
      </c>
      <c r="F95">
        <f t="shared" si="6"/>
        <v>0.86152300000000004</v>
      </c>
      <c r="G95">
        <f>VLOOKUP(B95, 'Social Statistics'!$D$2:$BV$165, 8, FALSE)</f>
        <v>1447</v>
      </c>
      <c r="H95">
        <f t="shared" si="4"/>
        <v>5.9538562543192818E-4</v>
      </c>
      <c r="K95" s="50"/>
      <c r="L95" s="50" t="s">
        <v>289</v>
      </c>
      <c r="M95" s="50" t="s">
        <v>290</v>
      </c>
      <c r="N95" s="50">
        <v>0</v>
      </c>
    </row>
    <row r="96" spans="1:14" x14ac:dyDescent="0.35">
      <c r="A96" s="45" t="s">
        <v>321</v>
      </c>
      <c r="B96" s="45" t="s">
        <v>322</v>
      </c>
      <c r="C96">
        <f>VLOOKUP(B96,'Social Statistics'!D$3:BV$400, 14, FALSE)</f>
        <v>71.658444000000003</v>
      </c>
      <c r="D96">
        <f t="shared" si="5"/>
        <v>0</v>
      </c>
      <c r="E96">
        <v>0</v>
      </c>
      <c r="F96">
        <f t="shared" si="6"/>
        <v>71.658444000000003</v>
      </c>
      <c r="G96">
        <f>VLOOKUP(B96, 'Social Statistics'!$D$2:$BV$165, 8, FALSE)</f>
        <v>1471</v>
      </c>
      <c r="H96">
        <f t="shared" si="4"/>
        <v>4.8714101971447994E-2</v>
      </c>
      <c r="K96" s="50"/>
      <c r="L96" s="50" t="s">
        <v>321</v>
      </c>
      <c r="M96" s="50" t="s">
        <v>322</v>
      </c>
      <c r="N96" s="50">
        <v>0</v>
      </c>
    </row>
    <row r="97" spans="1:14" x14ac:dyDescent="0.35">
      <c r="A97" s="45" t="s">
        <v>363</v>
      </c>
      <c r="B97" s="45" t="s">
        <v>364</v>
      </c>
      <c r="C97">
        <f>VLOOKUP(B97,'Social Statistics'!D$3:BV$400, 14, FALSE)</f>
        <v>13926.833817000001</v>
      </c>
      <c r="D97">
        <f t="shared" si="5"/>
        <v>0</v>
      </c>
      <c r="E97">
        <v>0</v>
      </c>
      <c r="F97">
        <f t="shared" si="6"/>
        <v>13926.833817000001</v>
      </c>
      <c r="G97">
        <f>VLOOKUP(B97, 'Social Statistics'!$D$2:$BV$165, 8, FALSE)</f>
        <v>1479</v>
      </c>
      <c r="H97">
        <f t="shared" si="4"/>
        <v>9.4163852718052734</v>
      </c>
      <c r="K97" s="50"/>
      <c r="L97" s="50" t="s">
        <v>363</v>
      </c>
      <c r="M97" s="50" t="s">
        <v>364</v>
      </c>
      <c r="N97" s="50">
        <v>0</v>
      </c>
    </row>
    <row r="98" spans="1:14" x14ac:dyDescent="0.35">
      <c r="A98" s="45" t="s">
        <v>317</v>
      </c>
      <c r="B98" s="45" t="s">
        <v>318</v>
      </c>
      <c r="C98">
        <f>VLOOKUP(B98,'Social Statistics'!D$3:BV$400, 14, FALSE)</f>
        <v>6918.2590499999997</v>
      </c>
      <c r="D98">
        <f t="shared" si="5"/>
        <v>0</v>
      </c>
      <c r="E98">
        <v>0</v>
      </c>
      <c r="F98">
        <f t="shared" si="6"/>
        <v>6918.2590499999997</v>
      </c>
      <c r="G98">
        <f>VLOOKUP(B98, 'Social Statistics'!$D$2:$BV$165, 8, FALSE)</f>
        <v>1818</v>
      </c>
      <c r="H98">
        <f t="shared" ref="H98:H129" si="7">F98/G98</f>
        <v>3.8054230198019798</v>
      </c>
      <c r="K98" s="50"/>
      <c r="L98" s="50" t="s">
        <v>317</v>
      </c>
      <c r="M98" s="50" t="s">
        <v>318</v>
      </c>
      <c r="N98" s="50">
        <v>0</v>
      </c>
    </row>
    <row r="99" spans="1:14" x14ac:dyDescent="0.35">
      <c r="A99" s="45" t="s">
        <v>385</v>
      </c>
      <c r="B99" s="45" t="s">
        <v>386</v>
      </c>
      <c r="C99">
        <f>VLOOKUP(B99,'Social Statistics'!D$3:BV$400, 14, FALSE)</f>
        <v>23265.520046000001</v>
      </c>
      <c r="D99">
        <f t="shared" si="5"/>
        <v>0</v>
      </c>
      <c r="E99">
        <v>0</v>
      </c>
      <c r="F99">
        <f t="shared" si="6"/>
        <v>23265.520046000001</v>
      </c>
      <c r="G99">
        <f>VLOOKUP(B99, 'Social Statistics'!$D$2:$BV$165, 8, FALSE)</f>
        <v>1744</v>
      </c>
      <c r="H99">
        <f t="shared" si="7"/>
        <v>13.34032112729358</v>
      </c>
      <c r="K99" s="50"/>
      <c r="L99" s="50" t="s">
        <v>385</v>
      </c>
      <c r="M99" s="50" t="s">
        <v>386</v>
      </c>
      <c r="N99" s="50">
        <v>0</v>
      </c>
    </row>
    <row r="100" spans="1:14" x14ac:dyDescent="0.35">
      <c r="A100" s="45" t="s">
        <v>165</v>
      </c>
      <c r="B100" s="45" t="s">
        <v>166</v>
      </c>
      <c r="C100">
        <f>VLOOKUP(B100,'Social Statistics'!D$3:BV$400, 14, FALSE)</f>
        <v>170224.622428</v>
      </c>
      <c r="D100">
        <f t="shared" si="5"/>
        <v>0</v>
      </c>
      <c r="E100">
        <v>0</v>
      </c>
      <c r="F100">
        <f t="shared" si="6"/>
        <v>170224.622428</v>
      </c>
      <c r="G100">
        <f>VLOOKUP(B100, 'Social Statistics'!$D$2:$BV$165, 8, FALSE)</f>
        <v>1451</v>
      </c>
      <c r="H100">
        <f t="shared" si="7"/>
        <v>117.31538416815989</v>
      </c>
      <c r="K100" s="50"/>
      <c r="L100" s="50" t="s">
        <v>165</v>
      </c>
      <c r="M100" s="50" t="s">
        <v>166</v>
      </c>
      <c r="N100" s="50">
        <v>0</v>
      </c>
    </row>
    <row r="101" spans="1:14" x14ac:dyDescent="0.35">
      <c r="A101" s="45" t="s">
        <v>323</v>
      </c>
      <c r="B101" s="45" t="s">
        <v>324</v>
      </c>
      <c r="C101">
        <f>VLOOKUP(B101,'Social Statistics'!D$3:BV$400, 14, FALSE)</f>
        <v>9402.9898420000009</v>
      </c>
      <c r="D101">
        <f t="shared" si="5"/>
        <v>0</v>
      </c>
      <c r="E101">
        <v>0</v>
      </c>
      <c r="F101">
        <f t="shared" si="6"/>
        <v>9402.9898420000009</v>
      </c>
      <c r="G101">
        <f>VLOOKUP(B101, 'Social Statistics'!$D$2:$BV$165, 8, FALSE)</f>
        <v>1646</v>
      </c>
      <c r="H101">
        <f t="shared" si="7"/>
        <v>5.7126305236938038</v>
      </c>
      <c r="K101" s="50"/>
      <c r="L101" s="50" t="s">
        <v>323</v>
      </c>
      <c r="M101" s="50" t="s">
        <v>324</v>
      </c>
      <c r="N101" s="50">
        <v>0</v>
      </c>
    </row>
    <row r="102" spans="1:14" x14ac:dyDescent="0.35">
      <c r="A102" s="45" t="s">
        <v>325</v>
      </c>
      <c r="B102" s="45" t="s">
        <v>326</v>
      </c>
      <c r="C102">
        <f>VLOOKUP(B102,'Social Statistics'!D$3:BV$400, 14, FALSE)</f>
        <v>4420.7579040000001</v>
      </c>
      <c r="D102">
        <f t="shared" si="5"/>
        <v>0</v>
      </c>
      <c r="E102">
        <v>0</v>
      </c>
      <c r="F102">
        <f t="shared" si="6"/>
        <v>4420.7579040000001</v>
      </c>
      <c r="G102">
        <f>VLOOKUP(B102, 'Social Statistics'!$D$2:$BV$165, 8, FALSE)</f>
        <v>1686</v>
      </c>
      <c r="H102">
        <f t="shared" si="7"/>
        <v>2.6220390889679717</v>
      </c>
      <c r="K102" s="50"/>
      <c r="L102" s="50" t="s">
        <v>325</v>
      </c>
      <c r="M102" s="50" t="s">
        <v>326</v>
      </c>
      <c r="N102" s="50">
        <v>0</v>
      </c>
    </row>
    <row r="103" spans="1:14" x14ac:dyDescent="0.35">
      <c r="A103" s="45" t="s">
        <v>158</v>
      </c>
      <c r="B103" s="45" t="s">
        <v>159</v>
      </c>
      <c r="C103">
        <f>VLOOKUP(B103,'Social Statistics'!D$3:BV$400, 14, FALSE)</f>
        <v>586.48431400000004</v>
      </c>
      <c r="D103">
        <f t="shared" si="5"/>
        <v>0</v>
      </c>
      <c r="E103">
        <v>0</v>
      </c>
      <c r="F103">
        <f t="shared" si="6"/>
        <v>586.48431400000004</v>
      </c>
      <c r="G103">
        <f>VLOOKUP(B103, 'Social Statistics'!$D$2:$BV$165, 8, FALSE)</f>
        <v>1527</v>
      </c>
      <c r="H103">
        <f t="shared" si="7"/>
        <v>0.38407617157825807</v>
      </c>
      <c r="K103" s="50"/>
      <c r="L103" s="50" t="s">
        <v>158</v>
      </c>
      <c r="M103" s="50" t="s">
        <v>159</v>
      </c>
      <c r="N103" s="50">
        <v>0</v>
      </c>
    </row>
    <row r="104" spans="1:14" x14ac:dyDescent="0.35">
      <c r="A104" s="45" t="s">
        <v>267</v>
      </c>
      <c r="B104" s="45" t="s">
        <v>268</v>
      </c>
      <c r="C104">
        <f>VLOOKUP(B104,'Social Statistics'!D$3:BV$400, 14, FALSE)</f>
        <v>28493.990049</v>
      </c>
      <c r="D104">
        <f t="shared" si="5"/>
        <v>0</v>
      </c>
      <c r="E104">
        <v>0</v>
      </c>
      <c r="F104">
        <f t="shared" si="6"/>
        <v>28493.990049</v>
      </c>
      <c r="G104">
        <f>VLOOKUP(B104, 'Social Statistics'!$D$2:$BV$165, 8, FALSE)</f>
        <v>1490</v>
      </c>
      <c r="H104">
        <f t="shared" si="7"/>
        <v>19.123483254362416</v>
      </c>
      <c r="K104" s="50"/>
      <c r="L104" s="50" t="s">
        <v>267</v>
      </c>
      <c r="M104" s="50" t="s">
        <v>268</v>
      </c>
      <c r="N104" s="50">
        <v>0</v>
      </c>
    </row>
    <row r="105" spans="1:14" x14ac:dyDescent="0.35">
      <c r="A105" s="45" t="s">
        <v>361</v>
      </c>
      <c r="B105" s="45" t="s">
        <v>362</v>
      </c>
      <c r="C105">
        <f>VLOOKUP(B105,'Social Statistics'!D$3:BV$400, 14, FALSE)</f>
        <v>17043.890802000002</v>
      </c>
      <c r="D105">
        <f t="shared" si="5"/>
        <v>0</v>
      </c>
      <c r="E105">
        <v>0</v>
      </c>
      <c r="F105">
        <f t="shared" si="6"/>
        <v>17043.890802000002</v>
      </c>
      <c r="G105">
        <f>VLOOKUP(B105, 'Social Statistics'!$D$2:$BV$165, 8, FALSE)</f>
        <v>1406</v>
      </c>
      <c r="H105">
        <f t="shared" si="7"/>
        <v>12.122255193456615</v>
      </c>
      <c r="K105" s="50"/>
      <c r="L105" s="50" t="s">
        <v>361</v>
      </c>
      <c r="M105" s="50" t="s">
        <v>362</v>
      </c>
      <c r="N105" s="50">
        <v>0</v>
      </c>
    </row>
    <row r="106" spans="1:14" x14ac:dyDescent="0.35">
      <c r="A106" s="45" t="s">
        <v>163</v>
      </c>
      <c r="B106" s="45" t="s">
        <v>164</v>
      </c>
      <c r="C106">
        <f>VLOOKUP(B106,'Social Statistics'!D$3:BV$400, 14, FALSE)</f>
        <v>1189.4185500000001</v>
      </c>
      <c r="D106">
        <f t="shared" si="5"/>
        <v>0</v>
      </c>
      <c r="E106">
        <v>0</v>
      </c>
      <c r="F106">
        <f t="shared" si="6"/>
        <v>1189.4185500000001</v>
      </c>
      <c r="G106">
        <f>VLOOKUP(B106, 'Social Statistics'!$D$2:$BV$165, 8, FALSE)</f>
        <v>1816</v>
      </c>
      <c r="H106">
        <f t="shared" si="7"/>
        <v>0.65496616189427315</v>
      </c>
      <c r="K106" s="50"/>
      <c r="L106" s="50" t="s">
        <v>163</v>
      </c>
      <c r="M106" s="50" t="s">
        <v>164</v>
      </c>
      <c r="N106" s="50">
        <v>0</v>
      </c>
    </row>
    <row r="107" spans="1:14" x14ac:dyDescent="0.35">
      <c r="A107" s="45" t="s">
        <v>393</v>
      </c>
      <c r="B107" s="45" t="s">
        <v>394</v>
      </c>
      <c r="C107">
        <f>VLOOKUP(B107,'Social Statistics'!D$3:BV$400, 14, FALSE)</f>
        <v>20125.781449999999</v>
      </c>
      <c r="D107">
        <f t="shared" si="5"/>
        <v>0</v>
      </c>
      <c r="E107">
        <v>0</v>
      </c>
      <c r="F107">
        <f t="shared" si="6"/>
        <v>20125.781449999999</v>
      </c>
      <c r="G107">
        <f>VLOOKUP(B107, 'Social Statistics'!$D$2:$BV$165, 8, FALSE)</f>
        <v>1337</v>
      </c>
      <c r="H107">
        <f t="shared" si="7"/>
        <v>15.052940501121913</v>
      </c>
      <c r="K107" s="50"/>
      <c r="L107" s="50" t="s">
        <v>393</v>
      </c>
      <c r="M107" s="50" t="s">
        <v>394</v>
      </c>
      <c r="N107" s="50">
        <v>0</v>
      </c>
    </row>
    <row r="108" spans="1:14" x14ac:dyDescent="0.35">
      <c r="A108" s="45" t="s">
        <v>291</v>
      </c>
      <c r="B108" s="45" t="s">
        <v>292</v>
      </c>
      <c r="C108">
        <f>VLOOKUP(B108,'Social Statistics'!D$3:BV$400, 14, FALSE)</f>
        <v>9002.7098299999998</v>
      </c>
      <c r="D108">
        <f t="shared" si="5"/>
        <v>0</v>
      </c>
      <c r="E108">
        <v>0</v>
      </c>
      <c r="F108">
        <f t="shared" si="6"/>
        <v>9002.7098299999998</v>
      </c>
      <c r="G108">
        <f>VLOOKUP(B108, 'Social Statistics'!$D$2:$BV$165, 8, FALSE)</f>
        <v>1370</v>
      </c>
      <c r="H108">
        <f t="shared" si="7"/>
        <v>6.5713210437956207</v>
      </c>
      <c r="K108" s="50"/>
      <c r="L108" s="50" t="s">
        <v>291</v>
      </c>
      <c r="M108" s="50" t="s">
        <v>292</v>
      </c>
      <c r="N108" s="50">
        <v>0</v>
      </c>
    </row>
    <row r="109" spans="1:14" x14ac:dyDescent="0.35">
      <c r="A109" s="45" t="s">
        <v>337</v>
      </c>
      <c r="B109" s="45" t="s">
        <v>338</v>
      </c>
      <c r="C109">
        <f>VLOOKUP(B109,'Social Statistics'!D$3:BV$400, 14, FALSE)</f>
        <v>836.61940000000004</v>
      </c>
      <c r="D109">
        <f t="shared" si="5"/>
        <v>0</v>
      </c>
      <c r="E109">
        <v>0</v>
      </c>
      <c r="F109">
        <f t="shared" si="6"/>
        <v>836.61940000000004</v>
      </c>
      <c r="G109">
        <f>VLOOKUP(B109, 'Social Statistics'!$D$2:$BV$165, 8, FALSE)</f>
        <v>1426</v>
      </c>
      <c r="H109">
        <f t="shared" si="7"/>
        <v>0.5866896213183731</v>
      </c>
      <c r="K109" s="50"/>
      <c r="L109" s="50" t="s">
        <v>337</v>
      </c>
      <c r="M109" s="50" t="s">
        <v>338</v>
      </c>
      <c r="N109" s="50">
        <v>0</v>
      </c>
    </row>
    <row r="110" spans="1:14" x14ac:dyDescent="0.35">
      <c r="A110" s="45" t="s">
        <v>186</v>
      </c>
      <c r="B110" s="45" t="s">
        <v>187</v>
      </c>
      <c r="C110">
        <f>VLOOKUP(B110,'Social Statistics'!D$3:BV$400, 14, FALSE)</f>
        <v>39.801400000000001</v>
      </c>
      <c r="D110">
        <f t="shared" si="5"/>
        <v>0</v>
      </c>
      <c r="E110">
        <v>0</v>
      </c>
      <c r="F110">
        <f t="shared" si="6"/>
        <v>39.801400000000001</v>
      </c>
      <c r="G110">
        <f>VLOOKUP(B110, 'Social Statistics'!$D$2:$BV$165, 8, FALSE)</f>
        <v>1378</v>
      </c>
      <c r="H110">
        <f t="shared" si="7"/>
        <v>2.8883454281567491E-2</v>
      </c>
      <c r="K110" s="50"/>
      <c r="L110" s="50" t="s">
        <v>186</v>
      </c>
      <c r="M110" s="50" t="s">
        <v>187</v>
      </c>
      <c r="N110" s="50">
        <v>0</v>
      </c>
    </row>
    <row r="111" spans="1:14" x14ac:dyDescent="0.35">
      <c r="A111" s="45" t="s">
        <v>184</v>
      </c>
      <c r="B111" s="45" t="s">
        <v>185</v>
      </c>
      <c r="C111">
        <f>VLOOKUP(B111,'Social Statistics'!D$3:BV$400, 14, FALSE)</f>
        <v>152.820493</v>
      </c>
      <c r="D111">
        <f t="shared" si="5"/>
        <v>0</v>
      </c>
      <c r="E111">
        <v>0</v>
      </c>
      <c r="F111">
        <f t="shared" si="6"/>
        <v>152.820493</v>
      </c>
      <c r="G111">
        <f>VLOOKUP(B111, 'Social Statistics'!$D$2:$BV$165, 8, FALSE)</f>
        <v>1516</v>
      </c>
      <c r="H111">
        <f t="shared" si="7"/>
        <v>0.10080507453825857</v>
      </c>
      <c r="K111" s="50"/>
      <c r="L111" s="50" t="s">
        <v>184</v>
      </c>
      <c r="M111" s="50" t="s">
        <v>185</v>
      </c>
      <c r="N111" s="50">
        <v>0</v>
      </c>
    </row>
    <row r="112" spans="1:14" x14ac:dyDescent="0.35">
      <c r="A112" s="45" t="s">
        <v>82</v>
      </c>
      <c r="B112" s="45" t="s">
        <v>83</v>
      </c>
      <c r="C112">
        <f>VLOOKUP(B112,'Social Statistics'!D$3:BV$400, 14, FALSE)</f>
        <v>470.58156600000001</v>
      </c>
      <c r="D112">
        <f t="shared" si="5"/>
        <v>0</v>
      </c>
      <c r="E112">
        <v>0</v>
      </c>
      <c r="F112">
        <f t="shared" si="6"/>
        <v>470.58156600000001</v>
      </c>
      <c r="G112">
        <f>VLOOKUP(B112, 'Social Statistics'!$D$2:$BV$165, 8, FALSE)</f>
        <v>1724</v>
      </c>
      <c r="H112">
        <f t="shared" si="7"/>
        <v>0.27295914501160096</v>
      </c>
      <c r="K112" s="50"/>
      <c r="L112" s="50" t="s">
        <v>82</v>
      </c>
      <c r="M112" s="50" t="s">
        <v>83</v>
      </c>
      <c r="N112" s="50">
        <v>0</v>
      </c>
    </row>
    <row r="113" spans="1:14" x14ac:dyDescent="0.35">
      <c r="A113" s="45" t="s">
        <v>191</v>
      </c>
      <c r="B113" s="45" t="s">
        <v>192</v>
      </c>
      <c r="C113">
        <f>VLOOKUP(B113,'Social Statistics'!D$3:BV$400, 14, FALSE)</f>
        <v>0</v>
      </c>
      <c r="D113">
        <f t="shared" si="5"/>
        <v>0</v>
      </c>
      <c r="E113">
        <v>0</v>
      </c>
      <c r="F113">
        <f t="shared" si="6"/>
        <v>0</v>
      </c>
      <c r="G113">
        <f>VLOOKUP(B113, 'Social Statistics'!$D$2:$BV$165, 8, FALSE)</f>
        <v>1652</v>
      </c>
      <c r="H113">
        <f t="shared" si="7"/>
        <v>0</v>
      </c>
      <c r="K113" s="50"/>
      <c r="L113" s="50" t="s">
        <v>191</v>
      </c>
      <c r="M113" s="50" t="s">
        <v>192</v>
      </c>
      <c r="N113" s="50">
        <v>0</v>
      </c>
    </row>
    <row r="114" spans="1:14" x14ac:dyDescent="0.35">
      <c r="A114" s="45" t="s">
        <v>71</v>
      </c>
      <c r="B114" s="45" t="s">
        <v>72</v>
      </c>
      <c r="C114">
        <f>VLOOKUP(B114,'Social Statistics'!D$3:BV$400, 14, FALSE)</f>
        <v>0</v>
      </c>
      <c r="D114">
        <f t="shared" si="5"/>
        <v>0</v>
      </c>
      <c r="E114">
        <v>0</v>
      </c>
      <c r="F114">
        <f t="shared" si="6"/>
        <v>0</v>
      </c>
      <c r="G114">
        <f>VLOOKUP(B114, 'Social Statistics'!$D$2:$BV$165, 8, FALSE)</f>
        <v>1817</v>
      </c>
      <c r="H114">
        <f t="shared" si="7"/>
        <v>0</v>
      </c>
      <c r="K114" s="50"/>
      <c r="L114" s="50" t="s">
        <v>71</v>
      </c>
      <c r="M114" s="50" t="s">
        <v>72</v>
      </c>
      <c r="N114" s="50">
        <v>0</v>
      </c>
    </row>
    <row r="115" spans="1:14" x14ac:dyDescent="0.35">
      <c r="A115" s="45" t="s">
        <v>223</v>
      </c>
      <c r="B115" s="45" t="s">
        <v>224</v>
      </c>
      <c r="C115">
        <f>VLOOKUP(B115,'Social Statistics'!D$3:BV$400, 14, FALSE)</f>
        <v>0</v>
      </c>
      <c r="D115">
        <f t="shared" si="5"/>
        <v>0</v>
      </c>
      <c r="E115">
        <v>0</v>
      </c>
      <c r="F115">
        <f t="shared" si="6"/>
        <v>0</v>
      </c>
      <c r="G115">
        <f>VLOOKUP(B115, 'Social Statistics'!$D$2:$BV$165, 8, FALSE)</f>
        <v>1784</v>
      </c>
      <c r="H115">
        <f t="shared" si="7"/>
        <v>0</v>
      </c>
      <c r="K115" s="50"/>
      <c r="L115" s="50" t="s">
        <v>223</v>
      </c>
      <c r="M115" s="50" t="s">
        <v>224</v>
      </c>
      <c r="N115" s="50">
        <v>0</v>
      </c>
    </row>
    <row r="116" spans="1:14" x14ac:dyDescent="0.35">
      <c r="A116" s="45" t="s">
        <v>407</v>
      </c>
      <c r="B116" s="45" t="s">
        <v>408</v>
      </c>
      <c r="C116">
        <f>VLOOKUP(B116,'Social Statistics'!D$3:BV$400, 14, FALSE)</f>
        <v>16932.099439000001</v>
      </c>
      <c r="D116">
        <f t="shared" si="5"/>
        <v>0</v>
      </c>
      <c r="E116">
        <v>0</v>
      </c>
      <c r="F116">
        <f t="shared" si="6"/>
        <v>16932.099439000001</v>
      </c>
      <c r="G116">
        <f>VLOOKUP(B116, 'Social Statistics'!$D$2:$BV$165, 8, FALSE)</f>
        <v>1786</v>
      </c>
      <c r="H116">
        <f t="shared" si="7"/>
        <v>9.4804588124300118</v>
      </c>
      <c r="K116" s="50"/>
      <c r="L116" s="50" t="s">
        <v>407</v>
      </c>
      <c r="M116" s="50" t="s">
        <v>408</v>
      </c>
      <c r="N116" s="50">
        <v>0</v>
      </c>
    </row>
    <row r="117" spans="1:14" x14ac:dyDescent="0.35">
      <c r="A117" s="45" t="s">
        <v>311</v>
      </c>
      <c r="B117" s="45" t="s">
        <v>312</v>
      </c>
      <c r="C117">
        <f>VLOOKUP(B117,'Social Statistics'!D$3:BV$400, 14, FALSE)</f>
        <v>3222.7401</v>
      </c>
      <c r="D117">
        <f t="shared" si="5"/>
        <v>0</v>
      </c>
      <c r="E117">
        <v>0</v>
      </c>
      <c r="F117">
        <f t="shared" si="6"/>
        <v>3222.7401</v>
      </c>
      <c r="G117">
        <f>VLOOKUP(B117, 'Social Statistics'!$D$2:$BV$165, 8, FALSE)</f>
        <v>1557</v>
      </c>
      <c r="H117">
        <f t="shared" si="7"/>
        <v>2.0698394990366089</v>
      </c>
      <c r="K117" s="50"/>
      <c r="L117" s="50" t="s">
        <v>311</v>
      </c>
      <c r="M117" s="50" t="s">
        <v>312</v>
      </c>
      <c r="N117" s="50">
        <v>0</v>
      </c>
    </row>
    <row r="118" spans="1:14" x14ac:dyDescent="0.35">
      <c r="A118" s="45" t="s">
        <v>341</v>
      </c>
      <c r="B118" s="45" t="s">
        <v>342</v>
      </c>
      <c r="C118">
        <f>VLOOKUP(B118,'Social Statistics'!D$3:BV$400, 14, FALSE)</f>
        <v>15657.1675</v>
      </c>
      <c r="D118">
        <f t="shared" si="5"/>
        <v>0</v>
      </c>
      <c r="E118">
        <v>0</v>
      </c>
      <c r="F118">
        <f t="shared" si="6"/>
        <v>15657.1675</v>
      </c>
      <c r="G118">
        <f>VLOOKUP(B118, 'Social Statistics'!$D$2:$BV$165, 8, FALSE)</f>
        <v>1659</v>
      </c>
      <c r="H118">
        <f t="shared" si="7"/>
        <v>9.4377139843279085</v>
      </c>
      <c r="K118" s="50"/>
      <c r="L118" s="50" t="s">
        <v>341</v>
      </c>
      <c r="M118" s="50" t="s">
        <v>342</v>
      </c>
      <c r="N118" s="50">
        <v>0</v>
      </c>
    </row>
    <row r="119" spans="1:14" x14ac:dyDescent="0.35">
      <c r="A119" s="45" t="s">
        <v>125</v>
      </c>
      <c r="B119" s="45" t="s">
        <v>126</v>
      </c>
      <c r="C119">
        <f>VLOOKUP(B119,'Social Statistics'!D$3:BV$400, 14, FALSE)</f>
        <v>0</v>
      </c>
      <c r="D119">
        <f t="shared" si="5"/>
        <v>0</v>
      </c>
      <c r="E119">
        <v>0</v>
      </c>
      <c r="F119">
        <f t="shared" si="6"/>
        <v>0</v>
      </c>
      <c r="G119">
        <f>VLOOKUP(B119, 'Social Statistics'!$D$2:$BV$165, 8, FALSE)</f>
        <v>1672</v>
      </c>
      <c r="H119">
        <f t="shared" si="7"/>
        <v>0</v>
      </c>
      <c r="K119" s="50"/>
      <c r="L119" s="50" t="s">
        <v>125</v>
      </c>
      <c r="M119" s="50" t="s">
        <v>126</v>
      </c>
      <c r="N119" s="50">
        <v>0</v>
      </c>
    </row>
    <row r="120" spans="1:14" x14ac:dyDescent="0.35">
      <c r="A120" s="45" t="s">
        <v>237</v>
      </c>
      <c r="B120" s="45" t="s">
        <v>238</v>
      </c>
      <c r="C120">
        <f>VLOOKUP(B120,'Social Statistics'!D$3:BV$400, 14, FALSE)</f>
        <v>189.70910000000001</v>
      </c>
      <c r="D120">
        <f t="shared" si="5"/>
        <v>0</v>
      </c>
      <c r="E120">
        <v>0</v>
      </c>
      <c r="F120">
        <f t="shared" si="6"/>
        <v>189.70910000000001</v>
      </c>
      <c r="G120">
        <f>VLOOKUP(B120, 'Social Statistics'!$D$2:$BV$165, 8, FALSE)</f>
        <v>1556</v>
      </c>
      <c r="H120">
        <f t="shared" si="7"/>
        <v>0.12192101542416453</v>
      </c>
      <c r="K120" s="50"/>
      <c r="L120" s="50" t="s">
        <v>237</v>
      </c>
      <c r="M120" s="50" t="s">
        <v>238</v>
      </c>
      <c r="N120" s="50">
        <v>0</v>
      </c>
    </row>
    <row r="121" spans="1:14" x14ac:dyDescent="0.35">
      <c r="A121" s="45" t="s">
        <v>243</v>
      </c>
      <c r="B121" s="45" t="s">
        <v>244</v>
      </c>
      <c r="C121">
        <f>VLOOKUP(B121,'Social Statistics'!D$3:BV$400, 14, FALSE)</f>
        <v>520.31953499999997</v>
      </c>
      <c r="D121">
        <f t="shared" si="5"/>
        <v>0</v>
      </c>
      <c r="E121">
        <v>0</v>
      </c>
      <c r="F121">
        <f t="shared" si="6"/>
        <v>520.31953499999997</v>
      </c>
      <c r="G121">
        <f>VLOOKUP(B121, 'Social Statistics'!$D$2:$BV$165, 8, FALSE)</f>
        <v>1789</v>
      </c>
      <c r="H121">
        <f t="shared" si="7"/>
        <v>0.29084378703186137</v>
      </c>
      <c r="K121" s="50"/>
      <c r="L121" s="50" t="s">
        <v>243</v>
      </c>
      <c r="M121" s="50" t="s">
        <v>244</v>
      </c>
      <c r="N121" s="50">
        <v>0</v>
      </c>
    </row>
    <row r="122" spans="1:14" x14ac:dyDescent="0.35">
      <c r="A122" s="45" t="s">
        <v>206</v>
      </c>
      <c r="B122" s="45" t="s">
        <v>207</v>
      </c>
      <c r="C122">
        <f>VLOOKUP(B122,'Social Statistics'!D$3:BV$400, 14, FALSE)</f>
        <v>3936.7335499999999</v>
      </c>
      <c r="D122">
        <f t="shared" si="5"/>
        <v>0</v>
      </c>
      <c r="E122">
        <v>0</v>
      </c>
      <c r="F122">
        <f t="shared" si="6"/>
        <v>3936.7335499999999</v>
      </c>
      <c r="G122">
        <f>VLOOKUP(B122, 'Social Statistics'!$D$2:$BV$165, 8, FALSE)</f>
        <v>1607</v>
      </c>
      <c r="H122">
        <f t="shared" si="7"/>
        <v>2.449740852520224</v>
      </c>
      <c r="K122" s="50"/>
      <c r="L122" s="50" t="s">
        <v>206</v>
      </c>
      <c r="M122" s="50" t="s">
        <v>207</v>
      </c>
      <c r="N122" s="50">
        <v>0</v>
      </c>
    </row>
    <row r="123" spans="1:14" x14ac:dyDescent="0.35">
      <c r="A123" s="45" t="s">
        <v>345</v>
      </c>
      <c r="B123" s="45" t="s">
        <v>346</v>
      </c>
      <c r="C123">
        <f>VLOOKUP(B123,'Social Statistics'!D$3:BV$400, 14, FALSE)</f>
        <v>26643.602668</v>
      </c>
      <c r="D123">
        <f t="shared" si="5"/>
        <v>0</v>
      </c>
      <c r="E123">
        <v>0</v>
      </c>
      <c r="F123">
        <f t="shared" si="6"/>
        <v>26643.602668</v>
      </c>
      <c r="G123">
        <f>VLOOKUP(B123, 'Social Statistics'!$D$2:$BV$165, 8, FALSE)</f>
        <v>1704</v>
      </c>
      <c r="H123">
        <f t="shared" si="7"/>
        <v>15.635917058685445</v>
      </c>
      <c r="K123" s="50"/>
      <c r="L123" s="50" t="s">
        <v>345</v>
      </c>
      <c r="M123" s="50" t="s">
        <v>346</v>
      </c>
      <c r="N123" s="50">
        <v>0</v>
      </c>
    </row>
    <row r="124" spans="1:14" x14ac:dyDescent="0.35">
      <c r="A124" s="45" t="s">
        <v>379</v>
      </c>
      <c r="B124" s="45" t="s">
        <v>380</v>
      </c>
      <c r="C124">
        <f>VLOOKUP(B124,'Social Statistics'!D$3:BV$400, 14, FALSE)</f>
        <v>30300.936217999999</v>
      </c>
      <c r="D124">
        <f t="shared" si="5"/>
        <v>0</v>
      </c>
      <c r="E124">
        <v>0</v>
      </c>
      <c r="F124">
        <f t="shared" si="6"/>
        <v>30300.936217999999</v>
      </c>
      <c r="G124">
        <f>VLOOKUP(B124, 'Social Statistics'!$D$2:$BV$165, 8, FALSE)</f>
        <v>1947</v>
      </c>
      <c r="H124">
        <f t="shared" si="7"/>
        <v>15.56288454956343</v>
      </c>
      <c r="K124" s="50"/>
      <c r="L124" s="50" t="s">
        <v>379</v>
      </c>
      <c r="M124" s="50" t="s">
        <v>380</v>
      </c>
      <c r="N124" s="50">
        <v>0</v>
      </c>
    </row>
    <row r="125" spans="1:14" x14ac:dyDescent="0.35">
      <c r="A125" s="45" t="s">
        <v>179</v>
      </c>
      <c r="B125" s="45" t="s">
        <v>180</v>
      </c>
      <c r="C125">
        <f>VLOOKUP(B125,'Social Statistics'!D$3:BV$400, 14, FALSE)</f>
        <v>989.63194999999996</v>
      </c>
      <c r="D125">
        <f t="shared" si="5"/>
        <v>0</v>
      </c>
      <c r="E125">
        <v>0</v>
      </c>
      <c r="F125">
        <f t="shared" si="6"/>
        <v>989.63194999999996</v>
      </c>
      <c r="G125">
        <f>VLOOKUP(B125, 'Social Statistics'!$D$2:$BV$165, 8, FALSE)</f>
        <v>1411</v>
      </c>
      <c r="H125">
        <f t="shared" si="7"/>
        <v>0.70136920623671151</v>
      </c>
      <c r="K125" s="50"/>
      <c r="L125" s="50" t="s">
        <v>179</v>
      </c>
      <c r="M125" s="50" t="s">
        <v>180</v>
      </c>
      <c r="N125" s="50">
        <v>0</v>
      </c>
    </row>
    <row r="126" spans="1:14" x14ac:dyDescent="0.35">
      <c r="A126" s="45" t="s">
        <v>401</v>
      </c>
      <c r="B126" s="45" t="s">
        <v>402</v>
      </c>
      <c r="C126">
        <f>VLOOKUP(B126,'Social Statistics'!D$3:BV$400, 14, FALSE)</f>
        <v>143083.89810600001</v>
      </c>
      <c r="D126">
        <f t="shared" si="5"/>
        <v>0</v>
      </c>
      <c r="E126">
        <v>0</v>
      </c>
      <c r="F126">
        <f t="shared" si="6"/>
        <v>143083.89810600001</v>
      </c>
      <c r="G126">
        <f>VLOOKUP(B126, 'Social Statistics'!$D$2:$BV$165, 8, FALSE)</f>
        <v>1462</v>
      </c>
      <c r="H126">
        <f t="shared" si="7"/>
        <v>97.868603355677166</v>
      </c>
      <c r="K126" s="50"/>
      <c r="L126" s="50" t="s">
        <v>401</v>
      </c>
      <c r="M126" s="50" t="s">
        <v>402</v>
      </c>
      <c r="N126" s="50">
        <v>0</v>
      </c>
    </row>
    <row r="127" spans="1:14" x14ac:dyDescent="0.35">
      <c r="A127" s="45" t="s">
        <v>319</v>
      </c>
      <c r="B127" s="45" t="s">
        <v>320</v>
      </c>
      <c r="C127">
        <f>VLOOKUP(B127,'Social Statistics'!D$3:BV$400, 14, FALSE)</f>
        <v>13433.956923</v>
      </c>
      <c r="D127">
        <f t="shared" si="5"/>
        <v>0</v>
      </c>
      <c r="E127">
        <v>0</v>
      </c>
      <c r="F127">
        <f t="shared" si="6"/>
        <v>13433.956923</v>
      </c>
      <c r="G127">
        <f>VLOOKUP(B127, 'Social Statistics'!$D$2:$BV$165, 8, FALSE)</f>
        <v>1918</v>
      </c>
      <c r="H127">
        <f t="shared" si="7"/>
        <v>7.004148552137643</v>
      </c>
      <c r="K127" s="50"/>
      <c r="L127" s="50" t="s">
        <v>319</v>
      </c>
      <c r="M127" s="50" t="s">
        <v>320</v>
      </c>
      <c r="N127" s="50">
        <v>0</v>
      </c>
    </row>
    <row r="128" spans="1:14" x14ac:dyDescent="0.35">
      <c r="A128" s="45" t="s">
        <v>397</v>
      </c>
      <c r="B128" s="45" t="s">
        <v>398</v>
      </c>
      <c r="C128">
        <f>VLOOKUP(B128,'Social Statistics'!D$3:BV$400, 14, FALSE)</f>
        <v>84539.729040999999</v>
      </c>
      <c r="D128">
        <f t="shared" si="5"/>
        <v>0</v>
      </c>
      <c r="E128">
        <v>0</v>
      </c>
      <c r="F128">
        <f t="shared" si="6"/>
        <v>84539.729040999999</v>
      </c>
      <c r="G128">
        <f>VLOOKUP(B128, 'Social Statistics'!$D$2:$BV$165, 8, FALSE)</f>
        <v>2015</v>
      </c>
      <c r="H128">
        <f t="shared" si="7"/>
        <v>41.955200516625311</v>
      </c>
      <c r="K128" s="50"/>
      <c r="L128" s="50" t="s">
        <v>397</v>
      </c>
      <c r="M128" s="50" t="s">
        <v>398</v>
      </c>
      <c r="N128" s="50">
        <v>0</v>
      </c>
    </row>
    <row r="129" spans="1:14" x14ac:dyDescent="0.35">
      <c r="A129" s="45" t="s">
        <v>197</v>
      </c>
      <c r="B129" s="45" t="s">
        <v>198</v>
      </c>
      <c r="C129">
        <f>VLOOKUP(B129,'Social Statistics'!D$3:BV$400, 14, FALSE)</f>
        <v>1207.9736</v>
      </c>
      <c r="D129">
        <f t="shared" si="5"/>
        <v>0</v>
      </c>
      <c r="E129">
        <v>0</v>
      </c>
      <c r="F129">
        <f t="shared" si="6"/>
        <v>1207.9736</v>
      </c>
      <c r="G129">
        <f>VLOOKUP(B129, 'Social Statistics'!$D$2:$BV$165, 8, FALSE)</f>
        <v>2379</v>
      </c>
      <c r="H129">
        <f t="shared" si="7"/>
        <v>0.50776527952921402</v>
      </c>
      <c r="K129" s="50"/>
      <c r="L129" s="50" t="s">
        <v>197</v>
      </c>
      <c r="M129" s="50" t="s">
        <v>198</v>
      </c>
      <c r="N129" s="50">
        <v>0</v>
      </c>
    </row>
    <row r="130" spans="1:14" x14ac:dyDescent="0.35">
      <c r="A130" s="45" t="s">
        <v>355</v>
      </c>
      <c r="B130" s="45" t="s">
        <v>356</v>
      </c>
      <c r="C130">
        <f>VLOOKUP(B130,'Social Statistics'!D$3:BV$400, 14, FALSE)</f>
        <v>0</v>
      </c>
      <c r="D130">
        <f t="shared" si="5"/>
        <v>0</v>
      </c>
      <c r="E130">
        <v>0</v>
      </c>
      <c r="F130">
        <f t="shared" si="6"/>
        <v>0</v>
      </c>
      <c r="G130">
        <f>VLOOKUP(B130, 'Social Statistics'!$D$2:$BV$165, 8, FALSE)</f>
        <v>1205</v>
      </c>
      <c r="H130">
        <f t="shared" ref="H130:H161" si="8">F130/G130</f>
        <v>0</v>
      </c>
      <c r="K130" s="50"/>
      <c r="L130" s="50" t="s">
        <v>355</v>
      </c>
      <c r="M130" s="50" t="s">
        <v>356</v>
      </c>
      <c r="N130" s="50">
        <v>0</v>
      </c>
    </row>
    <row r="131" spans="1:14" x14ac:dyDescent="0.35">
      <c r="A131" s="45" t="s">
        <v>199</v>
      </c>
      <c r="B131" s="45" t="s">
        <v>200</v>
      </c>
      <c r="C131">
        <f>VLOOKUP(B131,'Social Statistics'!D$3:BV$400, 14, FALSE)</f>
        <v>3008.398968</v>
      </c>
      <c r="D131">
        <f t="shared" ref="D131:D165" si="9">VLOOKUP(B131,$M$2:$N$165, 2, FALSE)</f>
        <v>0</v>
      </c>
      <c r="E131">
        <v>0</v>
      </c>
      <c r="F131">
        <f t="shared" ref="F131:F165" si="10">SUM(C131:E131)</f>
        <v>3008.398968</v>
      </c>
      <c r="G131">
        <f>VLOOKUP(B131, 'Social Statistics'!$D$2:$BV$165, 8, FALSE)</f>
        <v>2740</v>
      </c>
      <c r="H131">
        <f t="shared" si="8"/>
        <v>1.0979558277372263</v>
      </c>
      <c r="K131" s="50"/>
      <c r="L131" s="50" t="s">
        <v>199</v>
      </c>
      <c r="M131" s="50" t="s">
        <v>200</v>
      </c>
      <c r="N131" s="50">
        <v>0</v>
      </c>
    </row>
    <row r="132" spans="1:14" x14ac:dyDescent="0.35">
      <c r="A132" s="45" t="s">
        <v>177</v>
      </c>
      <c r="B132" s="45" t="s">
        <v>178</v>
      </c>
      <c r="C132">
        <f>VLOOKUP(B132,'Social Statistics'!D$3:BV$400, 14, FALSE)</f>
        <v>348.38266399999998</v>
      </c>
      <c r="D132">
        <f t="shared" si="9"/>
        <v>0</v>
      </c>
      <c r="E132">
        <v>0</v>
      </c>
      <c r="F132">
        <f t="shared" si="10"/>
        <v>348.38266399999998</v>
      </c>
      <c r="G132">
        <f>VLOOKUP(B132, 'Social Statistics'!$D$2:$BV$165, 8, FALSE)</f>
        <v>2514</v>
      </c>
      <c r="H132">
        <f t="shared" si="8"/>
        <v>0.13857703420843276</v>
      </c>
      <c r="K132" s="50"/>
      <c r="L132" s="50" t="s">
        <v>177</v>
      </c>
      <c r="M132" s="50" t="s">
        <v>178</v>
      </c>
      <c r="N132" s="50">
        <v>0</v>
      </c>
    </row>
    <row r="133" spans="1:14" x14ac:dyDescent="0.35">
      <c r="A133" s="45" t="s">
        <v>405</v>
      </c>
      <c r="B133" s="45" t="s">
        <v>406</v>
      </c>
      <c r="C133">
        <f>VLOOKUP(B133,'Social Statistics'!D$3:BV$400, 14, FALSE)</f>
        <v>62335.512828999999</v>
      </c>
      <c r="D133">
        <f t="shared" si="9"/>
        <v>0</v>
      </c>
      <c r="E133">
        <v>0</v>
      </c>
      <c r="F133">
        <f t="shared" si="10"/>
        <v>62335.512828999999</v>
      </c>
      <c r="G133">
        <f>VLOOKUP(B133, 'Social Statistics'!$D$2:$BV$165, 8, FALSE)</f>
        <v>2012</v>
      </c>
      <c r="H133">
        <f t="shared" si="8"/>
        <v>30.981865223161034</v>
      </c>
      <c r="K133" s="50"/>
      <c r="L133" s="50" t="s">
        <v>405</v>
      </c>
      <c r="M133" s="50" t="s">
        <v>406</v>
      </c>
      <c r="N133" s="50">
        <v>0</v>
      </c>
    </row>
    <row r="134" spans="1:14" x14ac:dyDescent="0.35">
      <c r="A134" s="45" t="s">
        <v>369</v>
      </c>
      <c r="B134" s="45" t="s">
        <v>370</v>
      </c>
      <c r="C134">
        <f>VLOOKUP(B134,'Social Statistics'!D$3:BV$400, 14, FALSE)</f>
        <v>34972.298049999998</v>
      </c>
      <c r="D134">
        <f t="shared" si="9"/>
        <v>0</v>
      </c>
      <c r="E134">
        <v>0</v>
      </c>
      <c r="F134">
        <f t="shared" si="10"/>
        <v>34972.298049999998</v>
      </c>
      <c r="G134">
        <f>VLOOKUP(B134, 'Social Statistics'!$D$2:$BV$165, 8, FALSE)</f>
        <v>1304</v>
      </c>
      <c r="H134">
        <f t="shared" si="8"/>
        <v>26.819246970858895</v>
      </c>
      <c r="K134" s="50"/>
      <c r="L134" s="50" t="s">
        <v>369</v>
      </c>
      <c r="M134" s="50" t="s">
        <v>370</v>
      </c>
      <c r="N134" s="50">
        <v>0</v>
      </c>
    </row>
    <row r="135" spans="1:14" x14ac:dyDescent="0.35">
      <c r="A135" s="45" t="s">
        <v>295</v>
      </c>
      <c r="B135" s="45" t="s">
        <v>296</v>
      </c>
      <c r="C135">
        <f>VLOOKUP(B135,'Social Statistics'!D$3:BV$400, 14, FALSE)</f>
        <v>0</v>
      </c>
      <c r="D135">
        <f t="shared" si="9"/>
        <v>0</v>
      </c>
      <c r="E135">
        <v>0</v>
      </c>
      <c r="F135">
        <f t="shared" si="10"/>
        <v>0</v>
      </c>
      <c r="G135">
        <f>VLOOKUP(B135, 'Social Statistics'!$D$2:$BV$165, 8, FALSE)</f>
        <v>1540</v>
      </c>
      <c r="H135">
        <f t="shared" si="8"/>
        <v>0</v>
      </c>
      <c r="K135" s="50"/>
      <c r="L135" s="50" t="s">
        <v>295</v>
      </c>
      <c r="M135" s="50" t="s">
        <v>296</v>
      </c>
      <c r="N135" s="50">
        <v>0</v>
      </c>
    </row>
    <row r="136" spans="1:14" x14ac:dyDescent="0.35">
      <c r="A136" s="45" t="s">
        <v>245</v>
      </c>
      <c r="B136" s="45" t="s">
        <v>246</v>
      </c>
      <c r="C136">
        <f>VLOOKUP(B136,'Social Statistics'!D$3:BV$400, 14, FALSE)</f>
        <v>597.829339</v>
      </c>
      <c r="D136">
        <f t="shared" si="9"/>
        <v>0</v>
      </c>
      <c r="E136">
        <v>0</v>
      </c>
      <c r="F136">
        <f t="shared" si="10"/>
        <v>597.829339</v>
      </c>
      <c r="G136">
        <f>VLOOKUP(B136, 'Social Statistics'!$D$2:$BV$165, 8, FALSE)</f>
        <v>1850</v>
      </c>
      <c r="H136">
        <f t="shared" si="8"/>
        <v>0.32315099405405406</v>
      </c>
      <c r="K136" s="50"/>
      <c r="L136" s="50" t="s">
        <v>245</v>
      </c>
      <c r="M136" s="50" t="s">
        <v>246</v>
      </c>
      <c r="N136" s="50">
        <v>0</v>
      </c>
    </row>
    <row r="137" spans="1:14" x14ac:dyDescent="0.35">
      <c r="A137" s="45" t="s">
        <v>383</v>
      </c>
      <c r="B137" s="45" t="s">
        <v>384</v>
      </c>
      <c r="C137">
        <f>VLOOKUP(B137,'Social Statistics'!D$3:BV$400, 14, FALSE)</f>
        <v>2234.4517000000001</v>
      </c>
      <c r="D137">
        <f t="shared" si="9"/>
        <v>0</v>
      </c>
      <c r="E137">
        <v>0</v>
      </c>
      <c r="F137">
        <f t="shared" si="10"/>
        <v>2234.4517000000001</v>
      </c>
      <c r="G137">
        <f>VLOOKUP(B137, 'Social Statistics'!$D$2:$BV$165, 8, FALSE)</f>
        <v>1633</v>
      </c>
      <c r="H137">
        <f t="shared" si="8"/>
        <v>1.368310900183711</v>
      </c>
      <c r="K137" s="50"/>
      <c r="L137" s="50" t="s">
        <v>383</v>
      </c>
      <c r="M137" s="50" t="s">
        <v>384</v>
      </c>
      <c r="N137" s="50">
        <v>0</v>
      </c>
    </row>
    <row r="138" spans="1:14" x14ac:dyDescent="0.35">
      <c r="A138" s="45" t="s">
        <v>253</v>
      </c>
      <c r="B138" s="45" t="s">
        <v>254</v>
      </c>
      <c r="C138">
        <f>VLOOKUP(B138,'Social Statistics'!D$3:BV$400, 14, FALSE)</f>
        <v>57692.349901000001</v>
      </c>
      <c r="D138">
        <f t="shared" si="9"/>
        <v>0</v>
      </c>
      <c r="E138">
        <v>0</v>
      </c>
      <c r="F138">
        <f t="shared" si="10"/>
        <v>57692.349901000001</v>
      </c>
      <c r="G138">
        <f>VLOOKUP(B138, 'Social Statistics'!$D$2:$BV$165, 8, FALSE)</f>
        <v>1722</v>
      </c>
      <c r="H138">
        <f t="shared" si="8"/>
        <v>33.503106795005806</v>
      </c>
      <c r="K138" s="50"/>
      <c r="L138" s="50" t="s">
        <v>253</v>
      </c>
      <c r="M138" s="50" t="s">
        <v>254</v>
      </c>
      <c r="N138" s="50">
        <v>0</v>
      </c>
    </row>
    <row r="139" spans="1:14" x14ac:dyDescent="0.35">
      <c r="A139" s="45" t="s">
        <v>301</v>
      </c>
      <c r="B139" s="45" t="s">
        <v>302</v>
      </c>
      <c r="C139">
        <f>VLOOKUP(B139,'Social Statistics'!D$3:BV$400, 14, FALSE)</f>
        <v>0</v>
      </c>
      <c r="D139">
        <f t="shared" si="9"/>
        <v>0</v>
      </c>
      <c r="E139">
        <v>0</v>
      </c>
      <c r="F139">
        <f t="shared" si="10"/>
        <v>0</v>
      </c>
      <c r="G139">
        <f>VLOOKUP(B139, 'Social Statistics'!$D$2:$BV$165, 8, FALSE)</f>
        <v>2170</v>
      </c>
      <c r="H139">
        <f t="shared" si="8"/>
        <v>0</v>
      </c>
      <c r="K139" s="50"/>
      <c r="L139" s="50" t="s">
        <v>301</v>
      </c>
      <c r="M139" s="50" t="s">
        <v>302</v>
      </c>
      <c r="N139" s="50">
        <v>0</v>
      </c>
    </row>
    <row r="140" spans="1:14" x14ac:dyDescent="0.35">
      <c r="A140" s="45" t="s">
        <v>275</v>
      </c>
      <c r="B140" s="45" t="s">
        <v>276</v>
      </c>
      <c r="C140">
        <f>VLOOKUP(B140,'Social Statistics'!D$3:BV$400, 14, FALSE)</f>
        <v>14391.6695</v>
      </c>
      <c r="D140">
        <f t="shared" si="9"/>
        <v>0</v>
      </c>
      <c r="E140">
        <v>0</v>
      </c>
      <c r="F140">
        <f t="shared" si="10"/>
        <v>14391.6695</v>
      </c>
      <c r="G140">
        <f>VLOOKUP(B140, 'Social Statistics'!$D$2:$BV$165, 8, FALSE)</f>
        <v>1956</v>
      </c>
      <c r="H140">
        <f t="shared" si="8"/>
        <v>7.3577042433537834</v>
      </c>
      <c r="K140" s="50"/>
      <c r="L140" s="50" t="s">
        <v>275</v>
      </c>
      <c r="M140" s="50" t="s">
        <v>276</v>
      </c>
      <c r="N140" s="50">
        <v>0</v>
      </c>
    </row>
    <row r="141" spans="1:14" x14ac:dyDescent="0.35">
      <c r="A141" s="45" t="s">
        <v>106</v>
      </c>
      <c r="B141" s="45" t="s">
        <v>107</v>
      </c>
      <c r="C141">
        <f>VLOOKUP(B141,'Social Statistics'!D$3:BV$400, 14, FALSE)</f>
        <v>5952.7825499999999</v>
      </c>
      <c r="D141">
        <f t="shared" si="9"/>
        <v>0</v>
      </c>
      <c r="E141">
        <v>0</v>
      </c>
      <c r="F141">
        <f t="shared" si="10"/>
        <v>5952.7825499999999</v>
      </c>
      <c r="G141">
        <f>VLOOKUP(B141, 'Social Statistics'!$D$2:$BV$165, 8, FALSE)</f>
        <v>1531</v>
      </c>
      <c r="H141">
        <f t="shared" si="8"/>
        <v>3.8881662638798171</v>
      </c>
      <c r="K141" s="50"/>
      <c r="L141" s="50" t="s">
        <v>106</v>
      </c>
      <c r="M141" s="50" t="s">
        <v>107</v>
      </c>
      <c r="N141" s="50">
        <v>0</v>
      </c>
    </row>
    <row r="142" spans="1:14" x14ac:dyDescent="0.35">
      <c r="A142" s="45" t="s">
        <v>143</v>
      </c>
      <c r="B142" s="45" t="s">
        <v>144</v>
      </c>
      <c r="C142">
        <f>VLOOKUP(B142,'Social Statistics'!D$3:BV$400, 14, FALSE)</f>
        <v>11467.8177</v>
      </c>
      <c r="D142">
        <f t="shared" si="9"/>
        <v>0</v>
      </c>
      <c r="E142">
        <v>0</v>
      </c>
      <c r="F142">
        <f t="shared" si="10"/>
        <v>11467.8177</v>
      </c>
      <c r="G142">
        <f>VLOOKUP(B142, 'Social Statistics'!$D$2:$BV$165, 8, FALSE)</f>
        <v>1454</v>
      </c>
      <c r="H142">
        <f t="shared" si="8"/>
        <v>7.8870823246217325</v>
      </c>
      <c r="K142" s="50"/>
      <c r="L142" s="50" t="s">
        <v>143</v>
      </c>
      <c r="M142" s="50" t="s">
        <v>144</v>
      </c>
      <c r="N142" s="50">
        <v>0</v>
      </c>
    </row>
    <row r="143" spans="1:14" x14ac:dyDescent="0.35">
      <c r="A143" s="45" t="s">
        <v>249</v>
      </c>
      <c r="B143" s="45" t="s">
        <v>250</v>
      </c>
      <c r="C143">
        <f>VLOOKUP(B143,'Social Statistics'!D$3:BV$400, 14, FALSE)</f>
        <v>138764.763553</v>
      </c>
      <c r="D143">
        <f t="shared" si="9"/>
        <v>0</v>
      </c>
      <c r="E143">
        <v>0</v>
      </c>
      <c r="F143">
        <f t="shared" si="10"/>
        <v>138764.763553</v>
      </c>
      <c r="G143">
        <f>VLOOKUP(B143, 'Social Statistics'!$D$2:$BV$165, 8, FALSE)</f>
        <v>2430</v>
      </c>
      <c r="H143">
        <f t="shared" si="8"/>
        <v>57.104840968312757</v>
      </c>
      <c r="K143" s="50"/>
      <c r="L143" s="50" t="s">
        <v>249</v>
      </c>
      <c r="M143" s="50" t="s">
        <v>250</v>
      </c>
      <c r="N143" s="50">
        <v>0</v>
      </c>
    </row>
    <row r="144" spans="1:14" x14ac:dyDescent="0.35">
      <c r="A144" s="45" t="s">
        <v>103</v>
      </c>
      <c r="B144" s="45" t="s">
        <v>104</v>
      </c>
      <c r="C144">
        <f>VLOOKUP(B144,'Social Statistics'!D$3:BV$400, 14, FALSE)</f>
        <v>3803.7874999999999</v>
      </c>
      <c r="D144">
        <f t="shared" si="9"/>
        <v>0</v>
      </c>
      <c r="E144">
        <v>0</v>
      </c>
      <c r="F144">
        <f t="shared" si="10"/>
        <v>3803.7874999999999</v>
      </c>
      <c r="G144">
        <f>VLOOKUP(B144, 'Social Statistics'!$D$2:$BV$165, 8, FALSE)</f>
        <v>1492</v>
      </c>
      <c r="H144">
        <f t="shared" si="8"/>
        <v>2.5494554289544236</v>
      </c>
      <c r="K144" s="50"/>
      <c r="L144" s="50" t="s">
        <v>103</v>
      </c>
      <c r="M144" s="50" t="s">
        <v>104</v>
      </c>
      <c r="N144" s="50">
        <v>0</v>
      </c>
    </row>
    <row r="145" spans="1:14" x14ac:dyDescent="0.35">
      <c r="A145" s="45" t="s">
        <v>114</v>
      </c>
      <c r="B145" s="45" t="s">
        <v>115</v>
      </c>
      <c r="C145">
        <f>VLOOKUP(B145,'Social Statistics'!D$3:BV$400, 14, FALSE)</f>
        <v>18122.582286000001</v>
      </c>
      <c r="D145">
        <f t="shared" si="9"/>
        <v>0</v>
      </c>
      <c r="E145">
        <v>0</v>
      </c>
      <c r="F145">
        <f t="shared" si="10"/>
        <v>18122.582286000001</v>
      </c>
      <c r="G145">
        <f>VLOOKUP(B145, 'Social Statistics'!$D$2:$BV$165, 8, FALSE)</f>
        <v>1458</v>
      </c>
      <c r="H145">
        <f t="shared" si="8"/>
        <v>12.429754654320988</v>
      </c>
      <c r="K145" s="50"/>
      <c r="L145" s="50" t="s">
        <v>114</v>
      </c>
      <c r="M145" s="50" t="s">
        <v>115</v>
      </c>
      <c r="N145" s="50">
        <v>0</v>
      </c>
    </row>
    <row r="146" spans="1:14" x14ac:dyDescent="0.35">
      <c r="A146" s="45" t="s">
        <v>307</v>
      </c>
      <c r="B146" s="45" t="s">
        <v>308</v>
      </c>
      <c r="C146">
        <f>VLOOKUP(B146,'Social Statistics'!D$3:BV$400, 14, FALSE)</f>
        <v>37997.135618</v>
      </c>
      <c r="D146">
        <f t="shared" si="9"/>
        <v>0</v>
      </c>
      <c r="E146">
        <v>0</v>
      </c>
      <c r="F146">
        <f t="shared" si="10"/>
        <v>37997.135618</v>
      </c>
      <c r="G146">
        <f>VLOOKUP(B146, 'Social Statistics'!$D$2:$BV$165, 8, FALSE)</f>
        <v>1471</v>
      </c>
      <c r="H146">
        <f t="shared" si="8"/>
        <v>25.83081959075459</v>
      </c>
      <c r="K146" s="50"/>
      <c r="L146" s="50" t="s">
        <v>307</v>
      </c>
      <c r="M146" s="50" t="s">
        <v>308</v>
      </c>
      <c r="N146" s="50">
        <v>0</v>
      </c>
    </row>
    <row r="147" spans="1:14" x14ac:dyDescent="0.35">
      <c r="A147" s="45" t="s">
        <v>277</v>
      </c>
      <c r="B147" s="45" t="s">
        <v>278</v>
      </c>
      <c r="C147">
        <f>VLOOKUP(B147,'Social Statistics'!D$3:BV$400, 14, FALSE)</f>
        <v>16457.48</v>
      </c>
      <c r="D147">
        <f t="shared" si="9"/>
        <v>0</v>
      </c>
      <c r="E147">
        <v>0</v>
      </c>
      <c r="F147">
        <f t="shared" si="10"/>
        <v>16457.48</v>
      </c>
      <c r="G147">
        <f>VLOOKUP(B147, 'Social Statistics'!$D$2:$BV$165, 8, FALSE)</f>
        <v>1779</v>
      </c>
      <c r="H147">
        <f t="shared" si="8"/>
        <v>9.2509724564361999</v>
      </c>
      <c r="K147" s="50"/>
      <c r="L147" s="50" t="s">
        <v>277</v>
      </c>
      <c r="M147" s="50" t="s">
        <v>278</v>
      </c>
      <c r="N147" s="50">
        <v>0</v>
      </c>
    </row>
    <row r="148" spans="1:14" x14ac:dyDescent="0.35">
      <c r="A148" s="45" t="s">
        <v>215</v>
      </c>
      <c r="B148" s="45" t="s">
        <v>216</v>
      </c>
      <c r="C148">
        <f>VLOOKUP(B148,'Social Statistics'!D$3:BV$400, 14, FALSE)</f>
        <v>21621.043549999999</v>
      </c>
      <c r="D148">
        <f t="shared" si="9"/>
        <v>0</v>
      </c>
      <c r="E148">
        <v>0</v>
      </c>
      <c r="F148">
        <f t="shared" si="10"/>
        <v>21621.043549999999</v>
      </c>
      <c r="G148">
        <f>VLOOKUP(B148, 'Social Statistics'!$D$2:$BV$165, 8, FALSE)</f>
        <v>1884</v>
      </c>
      <c r="H148">
        <f t="shared" si="8"/>
        <v>11.47613776539278</v>
      </c>
      <c r="K148" s="50"/>
      <c r="L148" s="50" t="s">
        <v>215</v>
      </c>
      <c r="M148" s="50" t="s">
        <v>216</v>
      </c>
      <c r="N148" s="50">
        <v>0</v>
      </c>
    </row>
    <row r="149" spans="1:14" x14ac:dyDescent="0.35">
      <c r="A149" s="46" t="s">
        <v>315</v>
      </c>
      <c r="B149" s="46" t="s">
        <v>316</v>
      </c>
      <c r="C149">
        <f>VLOOKUP(B149,'Social Statistics'!D$3:BV$400, 14, FALSE)</f>
        <v>127001.584015</v>
      </c>
      <c r="D149">
        <f t="shared" si="9"/>
        <v>0</v>
      </c>
      <c r="E149">
        <v>0</v>
      </c>
      <c r="F149">
        <f t="shared" si="10"/>
        <v>127001.584015</v>
      </c>
      <c r="G149">
        <f>VLOOKUP(B149, 'Social Statistics'!$D$2:$BV$165, 8, FALSE)</f>
        <v>1441</v>
      </c>
      <c r="H149">
        <f t="shared" si="8"/>
        <v>88.134340052047193</v>
      </c>
      <c r="K149" s="50"/>
      <c r="L149" s="50" t="s">
        <v>315</v>
      </c>
      <c r="M149" s="50" t="s">
        <v>316</v>
      </c>
      <c r="N149" s="50">
        <v>0</v>
      </c>
    </row>
    <row r="150" spans="1:14" x14ac:dyDescent="0.35">
      <c r="A150" s="45" t="s">
        <v>327</v>
      </c>
      <c r="B150" s="45" t="s">
        <v>328</v>
      </c>
      <c r="C150">
        <f>VLOOKUP(B150,'Social Statistics'!D$3:BV$400, 14, FALSE)</f>
        <v>82233.637709999995</v>
      </c>
      <c r="D150">
        <f t="shared" si="9"/>
        <v>0</v>
      </c>
      <c r="E150">
        <v>0</v>
      </c>
      <c r="F150">
        <f t="shared" si="10"/>
        <v>82233.637709999995</v>
      </c>
      <c r="G150">
        <f>VLOOKUP(B150, 'Social Statistics'!$D$2:$BV$165, 8, FALSE)</f>
        <v>1763</v>
      </c>
      <c r="H150">
        <f t="shared" si="8"/>
        <v>46.644150714690866</v>
      </c>
      <c r="K150" s="50"/>
      <c r="L150" s="50" t="s">
        <v>327</v>
      </c>
      <c r="M150" s="50" t="s">
        <v>328</v>
      </c>
      <c r="N150" s="50">
        <v>0</v>
      </c>
    </row>
    <row r="151" spans="1:14" x14ac:dyDescent="0.35">
      <c r="A151" s="45" t="s">
        <v>147</v>
      </c>
      <c r="B151" s="45" t="s">
        <v>148</v>
      </c>
      <c r="C151">
        <f>VLOOKUP(B151,'Social Statistics'!D$3:BV$400, 14, FALSE)</f>
        <v>1219737.2945350001</v>
      </c>
      <c r="D151">
        <f t="shared" si="9"/>
        <v>0</v>
      </c>
      <c r="E151">
        <v>0</v>
      </c>
      <c r="F151">
        <f t="shared" si="10"/>
        <v>1219737.2945350001</v>
      </c>
      <c r="G151">
        <f>VLOOKUP(B151, 'Social Statistics'!$D$2:$BV$165, 8, FALSE)</f>
        <v>1868</v>
      </c>
      <c r="H151">
        <f t="shared" si="8"/>
        <v>652.96429043629553</v>
      </c>
      <c r="K151" s="50"/>
      <c r="L151" s="50" t="s">
        <v>147</v>
      </c>
      <c r="M151" s="50" t="s">
        <v>148</v>
      </c>
      <c r="N151" s="50">
        <v>0</v>
      </c>
    </row>
    <row r="152" spans="1:14" x14ac:dyDescent="0.35">
      <c r="A152" s="45" t="s">
        <v>287</v>
      </c>
      <c r="B152" s="45" t="s">
        <v>288</v>
      </c>
      <c r="C152">
        <f>VLOOKUP(B152,'Social Statistics'!D$3:BV$400, 14, FALSE)</f>
        <v>11136.230066</v>
      </c>
      <c r="D152">
        <f t="shared" si="9"/>
        <v>0</v>
      </c>
      <c r="E152">
        <v>0</v>
      </c>
      <c r="F152">
        <f t="shared" si="10"/>
        <v>11136.230066</v>
      </c>
      <c r="G152">
        <f>VLOOKUP(B152, 'Social Statistics'!$D$2:$BV$165, 8, FALSE)</f>
        <v>1128</v>
      </c>
      <c r="H152">
        <f t="shared" si="8"/>
        <v>9.8725443847517731</v>
      </c>
      <c r="K152" s="50"/>
      <c r="L152" s="50" t="s">
        <v>287</v>
      </c>
      <c r="M152" s="50" t="s">
        <v>288</v>
      </c>
      <c r="N152" s="50">
        <v>0</v>
      </c>
    </row>
    <row r="153" spans="1:14" x14ac:dyDescent="0.35">
      <c r="A153" s="45" t="s">
        <v>255</v>
      </c>
      <c r="B153" s="45" t="s">
        <v>256</v>
      </c>
      <c r="C153">
        <f>VLOOKUP(B153,'Social Statistics'!D$3:BV$400, 14, FALSE)</f>
        <v>940.27580399999999</v>
      </c>
      <c r="D153">
        <f t="shared" si="9"/>
        <v>0</v>
      </c>
      <c r="E153">
        <v>0</v>
      </c>
      <c r="F153">
        <f t="shared" si="10"/>
        <v>940.27580399999999</v>
      </c>
      <c r="G153">
        <f>VLOOKUP(B153, 'Social Statistics'!$D$2:$BV$165, 8, FALSE)</f>
        <v>1548</v>
      </c>
      <c r="H153">
        <f t="shared" si="8"/>
        <v>0.60741331007751942</v>
      </c>
      <c r="K153" s="50"/>
      <c r="L153" s="50" t="s">
        <v>255</v>
      </c>
      <c r="M153" s="50" t="s">
        <v>256</v>
      </c>
      <c r="N153" s="50">
        <v>0</v>
      </c>
    </row>
    <row r="154" spans="1:14" x14ac:dyDescent="0.35">
      <c r="A154" s="45" t="s">
        <v>409</v>
      </c>
      <c r="B154" s="45" t="s">
        <v>410</v>
      </c>
      <c r="C154">
        <f>VLOOKUP(B154,'Social Statistics'!D$3:BV$400, 14, FALSE)</f>
        <v>93337.344052999993</v>
      </c>
      <c r="D154">
        <f t="shared" si="9"/>
        <v>0</v>
      </c>
      <c r="E154">
        <v>0</v>
      </c>
      <c r="F154">
        <f t="shared" si="10"/>
        <v>93337.344052999993</v>
      </c>
      <c r="G154">
        <f>VLOOKUP(B154, 'Social Statistics'!$D$2:$BV$165, 8, FALSE)</f>
        <v>1372</v>
      </c>
      <c r="H154">
        <f t="shared" si="8"/>
        <v>68.030134149416909</v>
      </c>
      <c r="K154" s="50"/>
      <c r="L154" s="50" t="s">
        <v>409</v>
      </c>
      <c r="M154" s="50" t="s">
        <v>410</v>
      </c>
      <c r="N154" s="50">
        <v>0</v>
      </c>
    </row>
    <row r="155" spans="1:14" x14ac:dyDescent="0.35">
      <c r="A155" s="45" t="s">
        <v>387</v>
      </c>
      <c r="B155" s="45" t="s">
        <v>388</v>
      </c>
      <c r="C155">
        <f>VLOOKUP(B155,'Social Statistics'!D$3:BV$400, 14, FALSE)</f>
        <v>140595.60876500001</v>
      </c>
      <c r="D155">
        <f t="shared" si="9"/>
        <v>0</v>
      </c>
      <c r="E155">
        <v>0</v>
      </c>
      <c r="F155">
        <f t="shared" si="10"/>
        <v>140595.60876500001</v>
      </c>
      <c r="G155">
        <f>VLOOKUP(B155, 'Social Statistics'!$D$2:$BV$165, 8, FALSE)</f>
        <v>1553</v>
      </c>
      <c r="H155">
        <f t="shared" si="8"/>
        <v>90.53162187057309</v>
      </c>
      <c r="K155" s="50"/>
      <c r="L155" s="50" t="s">
        <v>387</v>
      </c>
      <c r="M155" s="50" t="s">
        <v>388</v>
      </c>
      <c r="N155" s="50">
        <v>0</v>
      </c>
    </row>
    <row r="156" spans="1:14" x14ac:dyDescent="0.35">
      <c r="A156" s="45" t="s">
        <v>171</v>
      </c>
      <c r="B156" s="45" t="s">
        <v>172</v>
      </c>
      <c r="C156">
        <f>VLOOKUP(B156,'Social Statistics'!D$3:BV$400, 14, FALSE)</f>
        <v>2330.2123499999998</v>
      </c>
      <c r="D156">
        <f t="shared" si="9"/>
        <v>0</v>
      </c>
      <c r="E156">
        <v>0</v>
      </c>
      <c r="F156">
        <f t="shared" si="10"/>
        <v>2330.2123499999998</v>
      </c>
      <c r="G156">
        <f>VLOOKUP(B156, 'Social Statistics'!$D$2:$BV$165, 8, FALSE)</f>
        <v>1532</v>
      </c>
      <c r="H156">
        <f t="shared" si="8"/>
        <v>1.5210263381201043</v>
      </c>
      <c r="K156" s="50"/>
      <c r="L156" s="50" t="s">
        <v>171</v>
      </c>
      <c r="M156" s="50" t="s">
        <v>172</v>
      </c>
      <c r="N156" s="50">
        <v>0</v>
      </c>
    </row>
    <row r="157" spans="1:14" x14ac:dyDescent="0.35">
      <c r="A157" s="45" t="s">
        <v>133</v>
      </c>
      <c r="B157" s="45" t="s">
        <v>134</v>
      </c>
      <c r="C157">
        <f>VLOOKUP(B157,'Social Statistics'!D$3:BV$400, 14, FALSE)</f>
        <v>9461.2085210000005</v>
      </c>
      <c r="D157">
        <f t="shared" si="9"/>
        <v>0</v>
      </c>
      <c r="E157">
        <v>0</v>
      </c>
      <c r="F157">
        <f t="shared" si="10"/>
        <v>9461.2085210000005</v>
      </c>
      <c r="G157">
        <f>VLOOKUP(B157, 'Social Statistics'!$D$2:$BV$165, 8, FALSE)</f>
        <v>1434</v>
      </c>
      <c r="H157">
        <f t="shared" si="8"/>
        <v>6.5977744218967924</v>
      </c>
      <c r="K157" s="50"/>
      <c r="L157" s="50" t="s">
        <v>133</v>
      </c>
      <c r="M157" s="50" t="s">
        <v>134</v>
      </c>
      <c r="N157" s="50">
        <v>0</v>
      </c>
    </row>
    <row r="158" spans="1:14" x14ac:dyDescent="0.35">
      <c r="A158" s="45" t="s">
        <v>399</v>
      </c>
      <c r="B158" s="45" t="s">
        <v>400</v>
      </c>
      <c r="C158">
        <f>VLOOKUP(B158,'Social Statistics'!D$3:BV$400, 14, FALSE)</f>
        <v>38915.633010999998</v>
      </c>
      <c r="D158">
        <f t="shared" si="9"/>
        <v>0</v>
      </c>
      <c r="E158">
        <v>0</v>
      </c>
      <c r="F158">
        <f t="shared" si="10"/>
        <v>38915.633010999998</v>
      </c>
      <c r="G158">
        <f>VLOOKUP(B158, 'Social Statistics'!$D$2:$BV$165, 8, FALSE)</f>
        <v>1818</v>
      </c>
      <c r="H158">
        <f t="shared" si="8"/>
        <v>21.405738729922991</v>
      </c>
      <c r="K158" s="50"/>
      <c r="L158" s="50" t="s">
        <v>399</v>
      </c>
      <c r="M158" s="50" t="s">
        <v>400</v>
      </c>
      <c r="N158" s="50">
        <v>0</v>
      </c>
    </row>
    <row r="159" spans="1:14" x14ac:dyDescent="0.35">
      <c r="A159" s="45" t="s">
        <v>403</v>
      </c>
      <c r="B159" s="45" t="s">
        <v>404</v>
      </c>
      <c r="C159">
        <f>VLOOKUP(B159,'Social Statistics'!D$3:BV$400, 14, FALSE)</f>
        <v>40364.057134000002</v>
      </c>
      <c r="D159">
        <f t="shared" si="9"/>
        <v>0</v>
      </c>
      <c r="E159">
        <v>0</v>
      </c>
      <c r="F159">
        <f t="shared" si="10"/>
        <v>40364.057134000002</v>
      </c>
      <c r="G159">
        <f>VLOOKUP(B159, 'Social Statistics'!$D$2:$BV$165, 8, FALSE)</f>
        <v>1723</v>
      </c>
      <c r="H159">
        <f t="shared" si="8"/>
        <v>23.42661470342426</v>
      </c>
      <c r="K159" s="50"/>
      <c r="L159" s="50" t="s">
        <v>403</v>
      </c>
      <c r="M159" s="50" t="s">
        <v>404</v>
      </c>
      <c r="N159" s="50">
        <v>0</v>
      </c>
    </row>
    <row r="160" spans="1:14" x14ac:dyDescent="0.35">
      <c r="A160" s="45" t="s">
        <v>343</v>
      </c>
      <c r="B160" s="45" t="s">
        <v>344</v>
      </c>
      <c r="C160">
        <f>VLOOKUP(B160,'Social Statistics'!D$3:BV$400, 14, FALSE)</f>
        <v>32917.758396999998</v>
      </c>
      <c r="D160">
        <f t="shared" si="9"/>
        <v>0</v>
      </c>
      <c r="E160">
        <v>0</v>
      </c>
      <c r="F160">
        <f t="shared" si="10"/>
        <v>32917.758396999998</v>
      </c>
      <c r="G160">
        <f>VLOOKUP(B160, 'Social Statistics'!$D$2:$BV$165, 8, FALSE)</f>
        <v>1809</v>
      </c>
      <c r="H160">
        <f t="shared" si="8"/>
        <v>18.196660252625758</v>
      </c>
      <c r="K160" s="50"/>
      <c r="L160" s="50" t="s">
        <v>343</v>
      </c>
      <c r="M160" s="50" t="s">
        <v>344</v>
      </c>
      <c r="N160" s="50">
        <v>0</v>
      </c>
    </row>
    <row r="161" spans="1:14" x14ac:dyDescent="0.35">
      <c r="A161" s="45" t="s">
        <v>89</v>
      </c>
      <c r="B161" s="45" t="s">
        <v>90</v>
      </c>
      <c r="C161">
        <f>VLOOKUP(B161,'Social Statistics'!D$3:BV$400, 14, FALSE)</f>
        <v>984.697811</v>
      </c>
      <c r="D161">
        <f t="shared" si="9"/>
        <v>0</v>
      </c>
      <c r="E161">
        <v>0</v>
      </c>
      <c r="F161">
        <f t="shared" si="10"/>
        <v>984.697811</v>
      </c>
      <c r="G161">
        <f>VLOOKUP(B161, 'Social Statistics'!$D$2:$BV$165, 8, FALSE)</f>
        <v>1855</v>
      </c>
      <c r="H161">
        <f t="shared" si="8"/>
        <v>0.53083439946091648</v>
      </c>
      <c r="K161" s="50"/>
      <c r="L161" s="50" t="s">
        <v>89</v>
      </c>
      <c r="M161" s="50" t="s">
        <v>90</v>
      </c>
      <c r="N161" s="50">
        <v>0</v>
      </c>
    </row>
    <row r="162" spans="1:14" x14ac:dyDescent="0.35">
      <c r="A162" s="45" t="s">
        <v>86</v>
      </c>
      <c r="B162" s="45" t="s">
        <v>87</v>
      </c>
      <c r="C162">
        <f>VLOOKUP(B162,'Social Statistics'!D$3:BV$400, 14, FALSE)</f>
        <v>695.75628300000005</v>
      </c>
      <c r="D162">
        <f t="shared" si="9"/>
        <v>0</v>
      </c>
      <c r="E162">
        <v>0</v>
      </c>
      <c r="F162">
        <f t="shared" si="10"/>
        <v>695.75628300000005</v>
      </c>
      <c r="G162">
        <f>VLOOKUP(B162, 'Social Statistics'!$D$2:$BV$165, 8, FALSE)</f>
        <v>1178</v>
      </c>
      <c r="H162">
        <f t="shared" ref="H162:H165" si="11">F162/G162</f>
        <v>0.59062502801358241</v>
      </c>
      <c r="K162" s="50"/>
      <c r="L162" s="50" t="s">
        <v>86</v>
      </c>
      <c r="M162" s="50" t="s">
        <v>87</v>
      </c>
      <c r="N162" s="50">
        <v>0</v>
      </c>
    </row>
    <row r="163" spans="1:14" x14ac:dyDescent="0.35">
      <c r="A163" s="45" t="s">
        <v>359</v>
      </c>
      <c r="B163" s="45" t="s">
        <v>360</v>
      </c>
      <c r="C163">
        <f>VLOOKUP(B163,'Social Statistics'!D$3:BV$400, 14, FALSE)</f>
        <v>12128.735245</v>
      </c>
      <c r="D163">
        <f t="shared" si="9"/>
        <v>0</v>
      </c>
      <c r="E163">
        <v>0</v>
      </c>
      <c r="F163">
        <f t="shared" si="10"/>
        <v>12128.735245</v>
      </c>
      <c r="G163">
        <f>VLOOKUP(B163, 'Social Statistics'!$D$2:$BV$165, 8, FALSE)</f>
        <v>1457</v>
      </c>
      <c r="H163">
        <f t="shared" si="11"/>
        <v>8.3244579581331504</v>
      </c>
      <c r="K163" s="50"/>
      <c r="L163" s="50" t="s">
        <v>359</v>
      </c>
      <c r="M163" s="50" t="s">
        <v>360</v>
      </c>
      <c r="N163" s="50">
        <v>0</v>
      </c>
    </row>
    <row r="164" spans="1:14" x14ac:dyDescent="0.35">
      <c r="A164" s="45" t="s">
        <v>411</v>
      </c>
      <c r="B164" s="45" t="s">
        <v>412</v>
      </c>
      <c r="C164">
        <f>VLOOKUP(B164,'Social Statistics'!D$3:BV$400, 14, FALSE)</f>
        <v>56055.03312</v>
      </c>
      <c r="D164">
        <f t="shared" si="9"/>
        <v>0</v>
      </c>
      <c r="E164">
        <v>0</v>
      </c>
      <c r="F164">
        <f t="shared" si="10"/>
        <v>56055.03312</v>
      </c>
      <c r="G164">
        <f>VLOOKUP(B164, 'Social Statistics'!$D$2:$BV$166, 8, FALSE)</f>
        <v>1214</v>
      </c>
      <c r="H164">
        <f t="shared" si="11"/>
        <v>46.173832883031302</v>
      </c>
      <c r="K164" s="50"/>
      <c r="L164" s="50" t="s">
        <v>411</v>
      </c>
      <c r="M164" s="50" t="s">
        <v>412</v>
      </c>
      <c r="N164" s="50">
        <v>0</v>
      </c>
    </row>
    <row r="165" spans="1:14" x14ac:dyDescent="0.35">
      <c r="A165" s="45" t="s">
        <v>110</v>
      </c>
      <c r="B165" s="45" t="s">
        <v>111</v>
      </c>
      <c r="C165">
        <f>VLOOKUP(B165,'Social Statistics'!D$3:BV$400, 14, FALSE)</f>
        <v>9045.0198999999993</v>
      </c>
      <c r="D165">
        <f t="shared" si="9"/>
        <v>0</v>
      </c>
      <c r="E165">
        <v>0</v>
      </c>
      <c r="F165">
        <f t="shared" si="10"/>
        <v>9045.0198999999993</v>
      </c>
      <c r="G165">
        <f>VLOOKUP(B165, 'Social Statistics'!$D$2:$BV$165, 8, FALSE)</f>
        <v>1043</v>
      </c>
      <c r="H165">
        <f t="shared" si="11"/>
        <v>8.6721187919463087</v>
      </c>
      <c r="K165" s="50"/>
      <c r="L165" s="50" t="s">
        <v>110</v>
      </c>
      <c r="M165" s="50" t="s">
        <v>111</v>
      </c>
      <c r="N165" s="50">
        <v>0</v>
      </c>
    </row>
  </sheetData>
  <autoFilter ref="A1:H165" xr:uid="{4940FFFF-94FC-4918-999A-9F3F29B5F423}"/>
  <sortState xmlns:xlrd2="http://schemas.microsoft.com/office/spreadsheetml/2017/richdata2" ref="A2:H166">
    <sortCondition ref="B2:B166"/>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BD777-9CE0-43D3-89CC-78A5B6366F16}">
  <dimension ref="A1:M2921"/>
  <sheetViews>
    <sheetView topLeftCell="D1" workbookViewId="0">
      <selection activeCell="P3" sqref="P3"/>
    </sheetView>
  </sheetViews>
  <sheetFormatPr defaultRowHeight="14.5" x14ac:dyDescent="0.35"/>
  <cols>
    <col min="1" max="1" width="20.54296875" bestFit="1" customWidth="1"/>
    <col min="2" max="2" width="10" bestFit="1" customWidth="1"/>
    <col min="3" max="3" width="14.453125" bestFit="1" customWidth="1"/>
    <col min="4" max="4" width="12" bestFit="1" customWidth="1"/>
    <col min="9" max="9" width="10" bestFit="1" customWidth="1"/>
    <col min="10" max="10" width="14.453125" bestFit="1" customWidth="1"/>
    <col min="11" max="11" width="14.54296875" bestFit="1" customWidth="1"/>
    <col min="12" max="12" width="26.54296875" bestFit="1" customWidth="1"/>
    <col min="13" max="13" width="21.81640625" bestFit="1" customWidth="1"/>
  </cols>
  <sheetData>
    <row r="1" spans="1:13" x14ac:dyDescent="0.35">
      <c r="A1" s="48" t="s">
        <v>1701</v>
      </c>
      <c r="I1" s="48" t="s">
        <v>1338</v>
      </c>
    </row>
    <row r="2" spans="1:13" x14ac:dyDescent="0.35">
      <c r="A2" t="s">
        <v>1339</v>
      </c>
      <c r="B2" t="s">
        <v>39</v>
      </c>
      <c r="C2" t="s">
        <v>40</v>
      </c>
      <c r="D2" t="s">
        <v>1340</v>
      </c>
      <c r="E2" t="s">
        <v>1341</v>
      </c>
      <c r="I2" t="s">
        <v>39</v>
      </c>
      <c r="J2" t="s">
        <v>413</v>
      </c>
      <c r="K2" t="s">
        <v>1342</v>
      </c>
      <c r="L2" t="s">
        <v>1343</v>
      </c>
      <c r="M2" t="s">
        <v>1344</v>
      </c>
    </row>
    <row r="3" spans="1:13" x14ac:dyDescent="0.35">
      <c r="A3">
        <v>41.425665000000002</v>
      </c>
      <c r="B3" t="s">
        <v>309</v>
      </c>
      <c r="C3" t="s">
        <v>310</v>
      </c>
      <c r="D3">
        <v>4826.0131190000002</v>
      </c>
      <c r="E3">
        <f>(A3/100)*D3</f>
        <v>1999.2080275329915</v>
      </c>
      <c r="I3" t="s">
        <v>353</v>
      </c>
      <c r="J3" t="s">
        <v>354</v>
      </c>
      <c r="K3">
        <f>VLOOKUP('Manmade surfaces'!J3, 'Social Statistics'!$D$2:$BV$166, 71, FALSE)</f>
        <v>760223.07170900004</v>
      </c>
      <c r="L3">
        <f>SUMIF(C$3:C$2921, J3, $E$3:$E$2921)</f>
        <v>215706.64847559339</v>
      </c>
      <c r="M3">
        <f>(L3/K3)*100</f>
        <v>28.374125503805033</v>
      </c>
    </row>
    <row r="4" spans="1:13" x14ac:dyDescent="0.35">
      <c r="A4">
        <v>25.600210000000001</v>
      </c>
      <c r="B4" t="s">
        <v>309</v>
      </c>
      <c r="C4" t="s">
        <v>310</v>
      </c>
      <c r="D4">
        <v>630.54818599999999</v>
      </c>
      <c r="E4">
        <f t="shared" ref="E4:E67" si="0">(A4/100)*D4</f>
        <v>161.42165976719059</v>
      </c>
      <c r="I4" t="s">
        <v>121</v>
      </c>
      <c r="J4" t="s">
        <v>122</v>
      </c>
      <c r="K4">
        <f>VLOOKUP('Manmade surfaces'!J4, 'Social Statistics'!$D$2:$BV$166, 71, FALSE)</f>
        <v>1808228.4532069999</v>
      </c>
      <c r="L4">
        <f t="shared" ref="L4:L67" si="1">SUMIF(C$3:C$2921, J4, $E$3:$E$2921)</f>
        <v>593386.72137956985</v>
      </c>
      <c r="M4">
        <f t="shared" ref="M4:M67" si="2">(L4/K4)*100</f>
        <v>32.815915507090018</v>
      </c>
    </row>
    <row r="5" spans="1:13" x14ac:dyDescent="0.35">
      <c r="A5">
        <v>41.351132999999997</v>
      </c>
      <c r="B5" t="s">
        <v>309</v>
      </c>
      <c r="C5" t="s">
        <v>310</v>
      </c>
      <c r="D5">
        <v>61468.005947999998</v>
      </c>
      <c r="E5">
        <f t="shared" si="0"/>
        <v>25417.716892005388</v>
      </c>
      <c r="I5" t="s">
        <v>365</v>
      </c>
      <c r="J5" t="s">
        <v>366</v>
      </c>
      <c r="K5">
        <f>VLOOKUP('Manmade surfaces'!J5, 'Social Statistics'!$D$2:$BV$166, 71, FALSE)</f>
        <v>496519.34002800001</v>
      </c>
      <c r="L5">
        <f t="shared" si="1"/>
        <v>173587.52513526462</v>
      </c>
      <c r="M5">
        <f t="shared" si="2"/>
        <v>34.960878890533358</v>
      </c>
    </row>
    <row r="6" spans="1:13" x14ac:dyDescent="0.35">
      <c r="A6">
        <v>35.341147999999997</v>
      </c>
      <c r="B6" t="s">
        <v>309</v>
      </c>
      <c r="C6" t="s">
        <v>310</v>
      </c>
      <c r="D6">
        <v>18592.596265</v>
      </c>
      <c r="E6">
        <f t="shared" si="0"/>
        <v>6570.836963056121</v>
      </c>
      <c r="I6" t="s">
        <v>123</v>
      </c>
      <c r="J6" t="s">
        <v>124</v>
      </c>
      <c r="K6">
        <f>VLOOKUP('Manmade surfaces'!J6, 'Social Statistics'!$D$2:$BV$166, 71, FALSE)</f>
        <v>546227.09776300006</v>
      </c>
      <c r="L6">
        <f t="shared" si="1"/>
        <v>231838.39098921278</v>
      </c>
      <c r="M6">
        <f t="shared" si="2"/>
        <v>42.443590209763641</v>
      </c>
    </row>
    <row r="7" spans="1:13" x14ac:dyDescent="0.35">
      <c r="A7">
        <v>39.745294000000001</v>
      </c>
      <c r="B7" t="s">
        <v>309</v>
      </c>
      <c r="C7" t="s">
        <v>310</v>
      </c>
      <c r="D7">
        <v>2339.1552830000001</v>
      </c>
      <c r="E7">
        <f t="shared" si="0"/>
        <v>929.70414434488214</v>
      </c>
      <c r="I7" t="s">
        <v>151</v>
      </c>
      <c r="J7" t="s">
        <v>152</v>
      </c>
      <c r="K7">
        <f>VLOOKUP('Manmade surfaces'!J7, 'Social Statistics'!$D$2:$BV$166, 71, FALSE)</f>
        <v>676800.65547600004</v>
      </c>
      <c r="L7">
        <f t="shared" si="1"/>
        <v>280578.82238709548</v>
      </c>
      <c r="M7">
        <f t="shared" si="2"/>
        <v>41.4566416443202</v>
      </c>
    </row>
    <row r="8" spans="1:13" x14ac:dyDescent="0.35">
      <c r="A8">
        <v>47.855294999999998</v>
      </c>
      <c r="B8" t="s">
        <v>309</v>
      </c>
      <c r="C8" t="s">
        <v>310</v>
      </c>
      <c r="D8">
        <v>58428.396156000003</v>
      </c>
      <c r="E8">
        <f t="shared" si="0"/>
        <v>27961.081344222461</v>
      </c>
      <c r="I8" t="s">
        <v>391</v>
      </c>
      <c r="J8" t="s">
        <v>392</v>
      </c>
      <c r="K8">
        <f>VLOOKUP('Manmade surfaces'!J8, 'Social Statistics'!$D$2:$BV$166, 71, FALSE)</f>
        <v>534126.95211499999</v>
      </c>
      <c r="L8">
        <f t="shared" si="1"/>
        <v>199530.33305516036</v>
      </c>
      <c r="M8">
        <f t="shared" si="2"/>
        <v>37.356349883688431</v>
      </c>
    </row>
    <row r="9" spans="1:13" x14ac:dyDescent="0.35">
      <c r="A9">
        <v>25.496808999999999</v>
      </c>
      <c r="B9" t="s">
        <v>309</v>
      </c>
      <c r="C9" t="s">
        <v>310</v>
      </c>
      <c r="D9">
        <v>36643.160196999997</v>
      </c>
      <c r="E9">
        <f t="shared" si="0"/>
        <v>9342.8365669931118</v>
      </c>
      <c r="I9" t="s">
        <v>357</v>
      </c>
      <c r="J9" t="s">
        <v>358</v>
      </c>
      <c r="K9">
        <f>VLOOKUP('Manmade surfaces'!J9, 'Social Statistics'!$D$2:$BV$166, 71, FALSE)</f>
        <v>299359.79351400002</v>
      </c>
      <c r="L9">
        <f t="shared" si="1"/>
        <v>114106.57586317975</v>
      </c>
      <c r="M9">
        <f t="shared" si="2"/>
        <v>38.116867507073351</v>
      </c>
    </row>
    <row r="10" spans="1:13" x14ac:dyDescent="0.35">
      <c r="A10">
        <v>46.162109999999998</v>
      </c>
      <c r="B10" t="s">
        <v>309</v>
      </c>
      <c r="C10" t="s">
        <v>310</v>
      </c>
      <c r="D10">
        <v>7221.2090319999998</v>
      </c>
      <c r="E10">
        <f t="shared" si="0"/>
        <v>3333.4624566817752</v>
      </c>
      <c r="I10" t="s">
        <v>389</v>
      </c>
      <c r="J10" t="s">
        <v>390</v>
      </c>
      <c r="K10">
        <f>VLOOKUP('Manmade surfaces'!J10, 'Social Statistics'!$D$2:$BV$166, 71, FALSE)</f>
        <v>352079.59383299999</v>
      </c>
      <c r="L10">
        <f t="shared" si="1"/>
        <v>116993.6297169009</v>
      </c>
      <c r="M10">
        <f t="shared" si="2"/>
        <v>33.229312850319253</v>
      </c>
    </row>
    <row r="11" spans="1:13" x14ac:dyDescent="0.35">
      <c r="A11">
        <v>45.977018000000001</v>
      </c>
      <c r="B11" t="s">
        <v>309</v>
      </c>
      <c r="C11" t="s">
        <v>310</v>
      </c>
      <c r="D11">
        <v>23584.695468999998</v>
      </c>
      <c r="E11">
        <f t="shared" si="0"/>
        <v>10843.539681027314</v>
      </c>
      <c r="I11" t="s">
        <v>138</v>
      </c>
      <c r="J11" t="s">
        <v>139</v>
      </c>
      <c r="K11">
        <f>VLOOKUP('Manmade surfaces'!J11, 'Social Statistics'!$D$2:$BV$166, 71, FALSE)</f>
        <v>889769.79829499999</v>
      </c>
      <c r="L11">
        <f t="shared" si="1"/>
        <v>261374.23222650387</v>
      </c>
      <c r="M11">
        <f t="shared" si="2"/>
        <v>29.375489337506842</v>
      </c>
    </row>
    <row r="12" spans="1:13" x14ac:dyDescent="0.35">
      <c r="A12">
        <v>28.992621</v>
      </c>
      <c r="B12" t="s">
        <v>309</v>
      </c>
      <c r="C12" t="s">
        <v>310</v>
      </c>
      <c r="D12">
        <v>15568.999297</v>
      </c>
      <c r="E12">
        <f t="shared" si="0"/>
        <v>4513.8609596718743</v>
      </c>
      <c r="I12" t="s">
        <v>333</v>
      </c>
      <c r="J12" t="s">
        <v>334</v>
      </c>
      <c r="K12">
        <f>VLOOKUP('Manmade surfaces'!J12, 'Social Statistics'!$D$2:$BV$166, 71, FALSE)</f>
        <v>914901.98387400003</v>
      </c>
      <c r="L12">
        <f t="shared" si="1"/>
        <v>170529.98083197116</v>
      </c>
      <c r="M12">
        <f t="shared" si="2"/>
        <v>18.639153028162685</v>
      </c>
    </row>
    <row r="13" spans="1:13" x14ac:dyDescent="0.35">
      <c r="A13">
        <v>46.794691</v>
      </c>
      <c r="B13" t="s">
        <v>309</v>
      </c>
      <c r="C13" t="s">
        <v>310</v>
      </c>
      <c r="D13">
        <v>27363.019454000001</v>
      </c>
      <c r="E13">
        <f t="shared" si="0"/>
        <v>12804.440401769187</v>
      </c>
      <c r="I13" t="s">
        <v>209</v>
      </c>
      <c r="J13" t="s">
        <v>210</v>
      </c>
      <c r="K13">
        <f>VLOOKUP('Manmade surfaces'!J13, 'Social Statistics'!$D$2:$BV$166, 71, FALSE)</f>
        <v>238542.557191</v>
      </c>
      <c r="L13">
        <f t="shared" si="1"/>
        <v>85942.09847289919</v>
      </c>
      <c r="M13">
        <f t="shared" si="2"/>
        <v>36.027994117664178</v>
      </c>
    </row>
    <row r="14" spans="1:13" x14ac:dyDescent="0.35">
      <c r="A14">
        <v>35.799912999999997</v>
      </c>
      <c r="B14" t="s">
        <v>309</v>
      </c>
      <c r="C14" t="s">
        <v>310</v>
      </c>
      <c r="D14">
        <v>52649.543191999997</v>
      </c>
      <c r="E14">
        <f t="shared" si="0"/>
        <v>18848.490657633418</v>
      </c>
      <c r="I14" t="s">
        <v>305</v>
      </c>
      <c r="J14" t="s">
        <v>306</v>
      </c>
      <c r="K14">
        <f>VLOOKUP('Manmade surfaces'!J14, 'Social Statistics'!$D$2:$BV$166, 71, FALSE)</f>
        <v>273267.75511600001</v>
      </c>
      <c r="L14">
        <f t="shared" si="1"/>
        <v>78505.058678736663</v>
      </c>
      <c r="M14">
        <f t="shared" si="2"/>
        <v>28.728255423114916</v>
      </c>
    </row>
    <row r="15" spans="1:13" x14ac:dyDescent="0.35">
      <c r="A15">
        <v>36.230964999999998</v>
      </c>
      <c r="B15" t="s">
        <v>309</v>
      </c>
      <c r="C15" t="s">
        <v>310</v>
      </c>
      <c r="D15">
        <v>2865.0165710000001</v>
      </c>
      <c r="E15">
        <f t="shared" si="0"/>
        <v>1038.0231510832102</v>
      </c>
      <c r="I15" t="s">
        <v>173</v>
      </c>
      <c r="J15" t="s">
        <v>174</v>
      </c>
      <c r="K15">
        <f>VLOOKUP('Manmade surfaces'!J15, 'Social Statistics'!$D$2:$BV$166, 71, FALSE)</f>
        <v>805092.20174799999</v>
      </c>
      <c r="L15">
        <f t="shared" si="1"/>
        <v>162169.34772517724</v>
      </c>
      <c r="M15">
        <f t="shared" si="2"/>
        <v>20.142953486951981</v>
      </c>
    </row>
    <row r="16" spans="1:13" x14ac:dyDescent="0.35">
      <c r="A16">
        <v>46.100622000000001</v>
      </c>
      <c r="B16" t="s">
        <v>309</v>
      </c>
      <c r="C16" t="s">
        <v>310</v>
      </c>
      <c r="D16">
        <v>3854.174395</v>
      </c>
      <c r="E16">
        <f t="shared" si="0"/>
        <v>1776.7983690597371</v>
      </c>
      <c r="I16" t="s">
        <v>95</v>
      </c>
      <c r="J16" t="s">
        <v>96</v>
      </c>
      <c r="K16">
        <f>VLOOKUP('Manmade surfaces'!J16, 'Social Statistics'!$D$2:$BV$166, 71, FALSE)</f>
        <v>534300.35597000003</v>
      </c>
      <c r="L16">
        <f t="shared" si="1"/>
        <v>109075.77385135583</v>
      </c>
      <c r="M16">
        <f t="shared" si="2"/>
        <v>20.414692341601253</v>
      </c>
    </row>
    <row r="17" spans="1:13" x14ac:dyDescent="0.35">
      <c r="A17">
        <v>45.343794000000003</v>
      </c>
      <c r="B17" t="s">
        <v>309</v>
      </c>
      <c r="C17" t="s">
        <v>310</v>
      </c>
      <c r="D17">
        <v>0.39391799999999999</v>
      </c>
      <c r="E17">
        <f t="shared" si="0"/>
        <v>0.17861736644892001</v>
      </c>
      <c r="I17" t="s">
        <v>331</v>
      </c>
      <c r="J17" t="s">
        <v>332</v>
      </c>
      <c r="K17">
        <f>VLOOKUP('Manmade surfaces'!J17, 'Social Statistics'!$D$2:$BV$166, 71, FALSE)</f>
        <v>398378.12894999998</v>
      </c>
      <c r="L17">
        <f t="shared" si="1"/>
        <v>96441.141966563242</v>
      </c>
      <c r="M17">
        <f t="shared" si="2"/>
        <v>24.208442923498811</v>
      </c>
    </row>
    <row r="18" spans="1:13" x14ac:dyDescent="0.35">
      <c r="A18">
        <v>31.882061</v>
      </c>
      <c r="B18" t="s">
        <v>309</v>
      </c>
      <c r="C18" t="s">
        <v>310</v>
      </c>
      <c r="D18">
        <v>2609.3533769999999</v>
      </c>
      <c r="E18">
        <f t="shared" si="0"/>
        <v>831.91563536069998</v>
      </c>
      <c r="I18" t="s">
        <v>351</v>
      </c>
      <c r="J18" t="s">
        <v>352</v>
      </c>
      <c r="K18">
        <f>VLOOKUP('Manmade surfaces'!J18, 'Social Statistics'!$D$2:$BV$166, 71, FALSE)</f>
        <v>1071819.08106</v>
      </c>
      <c r="L18">
        <f t="shared" si="1"/>
        <v>345156.71642780217</v>
      </c>
      <c r="M18">
        <f t="shared" si="2"/>
        <v>32.202889697247365</v>
      </c>
    </row>
    <row r="19" spans="1:13" x14ac:dyDescent="0.35">
      <c r="A19">
        <v>45.977018000000001</v>
      </c>
      <c r="B19" t="s">
        <v>163</v>
      </c>
      <c r="C19" t="s">
        <v>164</v>
      </c>
      <c r="D19">
        <v>36814.776638000003</v>
      </c>
      <c r="E19">
        <f t="shared" si="0"/>
        <v>16926.336481513059</v>
      </c>
      <c r="I19" t="s">
        <v>283</v>
      </c>
      <c r="J19" t="s">
        <v>284</v>
      </c>
      <c r="K19">
        <f>VLOOKUP('Manmade surfaces'!J19, 'Social Statistics'!$D$2:$BV$166, 71, FALSE)</f>
        <v>1252845.4257449999</v>
      </c>
      <c r="L19">
        <f t="shared" si="1"/>
        <v>289276.48721509438</v>
      </c>
      <c r="M19">
        <f t="shared" si="2"/>
        <v>23.089559276083655</v>
      </c>
    </row>
    <row r="20" spans="1:13" x14ac:dyDescent="0.35">
      <c r="A20">
        <v>45.343794000000003</v>
      </c>
      <c r="B20" t="s">
        <v>163</v>
      </c>
      <c r="C20" t="s">
        <v>164</v>
      </c>
      <c r="D20">
        <v>3327.567262</v>
      </c>
      <c r="E20">
        <f t="shared" si="0"/>
        <v>1508.8452444927204</v>
      </c>
      <c r="I20" t="s">
        <v>225</v>
      </c>
      <c r="J20" t="s">
        <v>226</v>
      </c>
      <c r="K20">
        <f>VLOOKUP('Manmade surfaces'!J20, 'Social Statistics'!$D$2:$BV$166, 71, FALSE)</f>
        <v>522095.97272700001</v>
      </c>
      <c r="L20">
        <f t="shared" si="1"/>
        <v>149301.3932638664</v>
      </c>
      <c r="M20">
        <f t="shared" si="2"/>
        <v>28.596541835792888</v>
      </c>
    </row>
    <row r="21" spans="1:13" x14ac:dyDescent="0.35">
      <c r="A21">
        <v>36.230964999999998</v>
      </c>
      <c r="B21" t="s">
        <v>163</v>
      </c>
      <c r="C21" t="s">
        <v>164</v>
      </c>
      <c r="D21">
        <v>54297.724492000001</v>
      </c>
      <c r="E21">
        <f t="shared" si="0"/>
        <v>19672.589556492949</v>
      </c>
      <c r="I21" t="s">
        <v>219</v>
      </c>
      <c r="J21" t="s">
        <v>220</v>
      </c>
      <c r="K21">
        <f>VLOOKUP('Manmade surfaces'!J21, 'Social Statistics'!$D$2:$BV$166, 71, FALSE)</f>
        <v>793776.07820600003</v>
      </c>
      <c r="L21">
        <f t="shared" si="1"/>
        <v>348072.60880965355</v>
      </c>
      <c r="M21">
        <f t="shared" si="2"/>
        <v>43.850226577289483</v>
      </c>
    </row>
    <row r="22" spans="1:13" x14ac:dyDescent="0.35">
      <c r="A22">
        <v>35.799912999999997</v>
      </c>
      <c r="B22" t="s">
        <v>163</v>
      </c>
      <c r="C22" t="s">
        <v>164</v>
      </c>
      <c r="D22">
        <v>5690.2538329999998</v>
      </c>
      <c r="E22">
        <f t="shared" si="0"/>
        <v>2037.1059216931649</v>
      </c>
      <c r="I22" t="s">
        <v>329</v>
      </c>
      <c r="J22" t="s">
        <v>330</v>
      </c>
      <c r="K22">
        <f>VLOOKUP('Manmade surfaces'!J22, 'Social Statistics'!$D$2:$BV$166, 71, FALSE)</f>
        <v>1132937.6200329999</v>
      </c>
      <c r="L22">
        <f t="shared" si="1"/>
        <v>270894.94837321283</v>
      </c>
      <c r="M22">
        <f t="shared" si="2"/>
        <v>23.910844126203727</v>
      </c>
    </row>
    <row r="23" spans="1:13" x14ac:dyDescent="0.35">
      <c r="A23">
        <v>10.684355</v>
      </c>
      <c r="B23" t="s">
        <v>163</v>
      </c>
      <c r="C23" t="s">
        <v>164</v>
      </c>
      <c r="D23">
        <v>29796.747596000001</v>
      </c>
      <c r="E23">
        <f t="shared" si="0"/>
        <v>3183.5902916106056</v>
      </c>
      <c r="I23" t="s">
        <v>118</v>
      </c>
      <c r="J23" t="s">
        <v>119</v>
      </c>
      <c r="K23">
        <f>VLOOKUP('Manmade surfaces'!J23, 'Social Statistics'!$D$2:$BV$166, 71, FALSE)</f>
        <v>2461607.316993</v>
      </c>
      <c r="L23">
        <f t="shared" si="1"/>
        <v>926250.16842546954</v>
      </c>
      <c r="M23">
        <f t="shared" si="2"/>
        <v>37.627860545886719</v>
      </c>
    </row>
    <row r="24" spans="1:13" x14ac:dyDescent="0.35">
      <c r="A24">
        <v>50.538086</v>
      </c>
      <c r="B24" t="s">
        <v>163</v>
      </c>
      <c r="C24" t="s">
        <v>164</v>
      </c>
      <c r="D24">
        <v>59857.320072000002</v>
      </c>
      <c r="E24">
        <f t="shared" si="0"/>
        <v>30250.743895282627</v>
      </c>
      <c r="I24" t="s">
        <v>367</v>
      </c>
      <c r="J24" t="s">
        <v>368</v>
      </c>
      <c r="K24">
        <f>VLOOKUP('Manmade surfaces'!J24, 'Social Statistics'!$D$2:$BV$166, 71, FALSE)</f>
        <v>253318.61348999999</v>
      </c>
      <c r="L24">
        <f t="shared" si="1"/>
        <v>105329.0708947883</v>
      </c>
      <c r="M24">
        <f t="shared" si="2"/>
        <v>41.579680799471241</v>
      </c>
    </row>
    <row r="25" spans="1:13" x14ac:dyDescent="0.35">
      <c r="A25">
        <v>27.394355999999998</v>
      </c>
      <c r="B25" t="s">
        <v>163</v>
      </c>
      <c r="C25" t="s">
        <v>164</v>
      </c>
      <c r="D25">
        <v>51690.338285999998</v>
      </c>
      <c r="E25">
        <f t="shared" si="0"/>
        <v>14160.235287671136</v>
      </c>
      <c r="I25" t="s">
        <v>189</v>
      </c>
      <c r="J25" t="s">
        <v>190</v>
      </c>
      <c r="K25">
        <f>VLOOKUP('Manmade surfaces'!J25, 'Social Statistics'!$D$2:$BV$166, 71, FALSE)</f>
        <v>441193.12484599999</v>
      </c>
      <c r="L25">
        <f t="shared" si="1"/>
        <v>219483.70907271825</v>
      </c>
      <c r="M25">
        <f t="shared" si="2"/>
        <v>49.747762762470472</v>
      </c>
    </row>
    <row r="26" spans="1:13" x14ac:dyDescent="0.35">
      <c r="A26">
        <v>33.057875000000003</v>
      </c>
      <c r="B26" t="s">
        <v>163</v>
      </c>
      <c r="C26" t="s">
        <v>164</v>
      </c>
      <c r="D26">
        <v>688.44642899999997</v>
      </c>
      <c r="E26">
        <f t="shared" si="0"/>
        <v>227.58575994078376</v>
      </c>
      <c r="I26" t="s">
        <v>339</v>
      </c>
      <c r="J26" t="s">
        <v>340</v>
      </c>
      <c r="K26">
        <f>VLOOKUP('Manmade surfaces'!J26, 'Social Statistics'!$D$2:$BV$166, 71, FALSE)</f>
        <v>512982.30368000001</v>
      </c>
      <c r="L26">
        <f t="shared" si="1"/>
        <v>155861.52517578567</v>
      </c>
      <c r="M26">
        <f t="shared" si="2"/>
        <v>30.383411680612788</v>
      </c>
    </row>
    <row r="27" spans="1:13" x14ac:dyDescent="0.35">
      <c r="A27">
        <v>57.446049000000002</v>
      </c>
      <c r="B27" t="s">
        <v>163</v>
      </c>
      <c r="C27" t="s">
        <v>164</v>
      </c>
      <c r="D27">
        <v>26880.179885000001</v>
      </c>
      <c r="E27">
        <f t="shared" si="0"/>
        <v>15441.601308025245</v>
      </c>
      <c r="I27" t="s">
        <v>201</v>
      </c>
      <c r="J27" t="s">
        <v>202</v>
      </c>
      <c r="K27">
        <f>VLOOKUP('Manmade surfaces'!J27, 'Social Statistics'!$D$2:$BV$166, 71, FALSE)</f>
        <v>337168.29829300003</v>
      </c>
      <c r="L27">
        <f t="shared" si="1"/>
        <v>117027.01485892318</v>
      </c>
      <c r="M27">
        <f t="shared" si="2"/>
        <v>34.708783551538538</v>
      </c>
    </row>
    <row r="28" spans="1:13" x14ac:dyDescent="0.35">
      <c r="A28">
        <v>37.391495999999997</v>
      </c>
      <c r="B28" t="s">
        <v>163</v>
      </c>
      <c r="C28" t="s">
        <v>164</v>
      </c>
      <c r="D28">
        <v>62500</v>
      </c>
      <c r="E28">
        <f t="shared" si="0"/>
        <v>23369.684999999998</v>
      </c>
      <c r="I28" t="s">
        <v>347</v>
      </c>
      <c r="J28" t="s">
        <v>348</v>
      </c>
      <c r="K28">
        <f>VLOOKUP('Manmade surfaces'!J28, 'Social Statistics'!$D$2:$BV$166, 71, FALSE)</f>
        <v>185130.55606100001</v>
      </c>
      <c r="L28">
        <f t="shared" si="1"/>
        <v>81444.023876553896</v>
      </c>
      <c r="M28">
        <f t="shared" si="2"/>
        <v>43.992750634702524</v>
      </c>
    </row>
    <row r="29" spans="1:13" x14ac:dyDescent="0.35">
      <c r="A29">
        <v>41.926467000000002</v>
      </c>
      <c r="B29" t="s">
        <v>163</v>
      </c>
      <c r="C29" t="s">
        <v>164</v>
      </c>
      <c r="D29">
        <v>7136.6781860000001</v>
      </c>
      <c r="E29">
        <f t="shared" si="0"/>
        <v>2992.1570245494886</v>
      </c>
      <c r="I29" t="s">
        <v>299</v>
      </c>
      <c r="J29" t="s">
        <v>300</v>
      </c>
      <c r="K29">
        <f>VLOOKUP('Manmade surfaces'!J29, 'Social Statistics'!$D$2:$BV$166, 71, FALSE)</f>
        <v>246611.27754000001</v>
      </c>
      <c r="L29">
        <f t="shared" si="1"/>
        <v>111968.94292075618</v>
      </c>
      <c r="M29">
        <f t="shared" si="2"/>
        <v>45.403009966806962</v>
      </c>
    </row>
    <row r="30" spans="1:13" x14ac:dyDescent="0.35">
      <c r="A30">
        <v>43.050572000000003</v>
      </c>
      <c r="B30" t="s">
        <v>163</v>
      </c>
      <c r="C30" t="s">
        <v>164</v>
      </c>
      <c r="D30">
        <v>22662.878144999999</v>
      </c>
      <c r="E30">
        <f t="shared" si="0"/>
        <v>9756.4986730854889</v>
      </c>
      <c r="I30" t="s">
        <v>193</v>
      </c>
      <c r="J30" t="s">
        <v>194</v>
      </c>
      <c r="K30">
        <f>VLOOKUP('Manmade surfaces'!J30, 'Social Statistics'!$D$2:$BV$166, 71, FALSE)</f>
        <v>626952.82368100004</v>
      </c>
      <c r="L30">
        <f t="shared" si="1"/>
        <v>205395.82183465129</v>
      </c>
      <c r="M30">
        <f t="shared" si="2"/>
        <v>32.760969259013777</v>
      </c>
    </row>
    <row r="31" spans="1:13" x14ac:dyDescent="0.35">
      <c r="A31">
        <v>38.985793000000001</v>
      </c>
      <c r="B31" t="s">
        <v>163</v>
      </c>
      <c r="C31" t="s">
        <v>164</v>
      </c>
      <c r="D31">
        <v>5417.6016600000003</v>
      </c>
      <c r="E31">
        <f t="shared" si="0"/>
        <v>2112.094968732164</v>
      </c>
      <c r="I31" t="s">
        <v>231</v>
      </c>
      <c r="J31" t="s">
        <v>232</v>
      </c>
      <c r="K31">
        <f>VLOOKUP('Manmade surfaces'!J31, 'Social Statistics'!$D$2:$BV$166, 71, FALSE)</f>
        <v>402621.49368000001</v>
      </c>
      <c r="L31">
        <f t="shared" si="1"/>
        <v>117659.0837862864</v>
      </c>
      <c r="M31">
        <f t="shared" si="2"/>
        <v>29.223249536648133</v>
      </c>
    </row>
    <row r="32" spans="1:13" x14ac:dyDescent="0.35">
      <c r="A32">
        <v>35.294944999999998</v>
      </c>
      <c r="B32" t="s">
        <v>163</v>
      </c>
      <c r="C32" t="s">
        <v>164</v>
      </c>
      <c r="D32">
        <v>475.83942999999999</v>
      </c>
      <c r="E32">
        <f t="shared" si="0"/>
        <v>167.94726510681349</v>
      </c>
      <c r="I32" t="s">
        <v>297</v>
      </c>
      <c r="J32" t="s">
        <v>298</v>
      </c>
      <c r="K32">
        <f>VLOOKUP('Manmade surfaces'!J32, 'Social Statistics'!$D$2:$BV$166, 71, FALSE)</f>
        <v>574545.22446099995</v>
      </c>
      <c r="L32">
        <f t="shared" si="1"/>
        <v>232227.73817741536</v>
      </c>
      <c r="M32">
        <f t="shared" si="2"/>
        <v>40.419400995853017</v>
      </c>
    </row>
    <row r="33" spans="1:13" x14ac:dyDescent="0.35">
      <c r="A33">
        <v>37.848233</v>
      </c>
      <c r="B33" t="s">
        <v>163</v>
      </c>
      <c r="C33" t="s">
        <v>164</v>
      </c>
      <c r="D33">
        <v>3614.8527869999998</v>
      </c>
      <c r="E33">
        <f t="shared" si="0"/>
        <v>1368.1579054307535</v>
      </c>
      <c r="I33" t="s">
        <v>273</v>
      </c>
      <c r="J33" t="s">
        <v>274</v>
      </c>
      <c r="K33">
        <f>VLOOKUP('Manmade surfaces'!J33, 'Social Statistics'!$D$2:$BV$166, 71, FALSE)</f>
        <v>286876.92533900001</v>
      </c>
      <c r="L33">
        <f t="shared" si="1"/>
        <v>132151.7048065915</v>
      </c>
      <c r="M33">
        <f t="shared" si="2"/>
        <v>46.065644579266511</v>
      </c>
    </row>
    <row r="34" spans="1:13" x14ac:dyDescent="0.35">
      <c r="A34">
        <v>41.351132999999997</v>
      </c>
      <c r="B34" t="s">
        <v>393</v>
      </c>
      <c r="C34" t="s">
        <v>394</v>
      </c>
      <c r="D34">
        <v>1031.994052</v>
      </c>
      <c r="E34">
        <f t="shared" si="0"/>
        <v>426.74123299460911</v>
      </c>
      <c r="I34" t="s">
        <v>227</v>
      </c>
      <c r="J34" t="s">
        <v>228</v>
      </c>
      <c r="K34">
        <f>VLOOKUP('Manmade surfaces'!J34, 'Social Statistics'!$D$2:$BV$166, 71, FALSE)</f>
        <v>317303.66022100003</v>
      </c>
      <c r="L34">
        <f t="shared" si="1"/>
        <v>117984.29864476275</v>
      </c>
      <c r="M34">
        <f t="shared" si="2"/>
        <v>37.183402978266123</v>
      </c>
    </row>
    <row r="35" spans="1:13" x14ac:dyDescent="0.35">
      <c r="A35">
        <v>35.341147999999997</v>
      </c>
      <c r="B35" t="s">
        <v>393</v>
      </c>
      <c r="C35" t="s">
        <v>394</v>
      </c>
      <c r="D35">
        <v>43654.755153999999</v>
      </c>
      <c r="E35">
        <f t="shared" si="0"/>
        <v>15428.091628012766</v>
      </c>
      <c r="I35" t="s">
        <v>349</v>
      </c>
      <c r="J35" t="s">
        <v>350</v>
      </c>
      <c r="K35">
        <f>VLOOKUP('Manmade surfaces'!J35, 'Social Statistics'!$D$2:$BV$166, 71, FALSE)</f>
        <v>493347.092336</v>
      </c>
      <c r="L35">
        <f t="shared" si="1"/>
        <v>231925.5265407151</v>
      </c>
      <c r="M35">
        <f t="shared" si="2"/>
        <v>47.010619935459033</v>
      </c>
    </row>
    <row r="36" spans="1:13" x14ac:dyDescent="0.35">
      <c r="A36">
        <v>46.100622000000001</v>
      </c>
      <c r="B36" t="s">
        <v>393</v>
      </c>
      <c r="C36" t="s">
        <v>394</v>
      </c>
      <c r="D36">
        <v>4007.207887</v>
      </c>
      <c r="E36">
        <f t="shared" si="0"/>
        <v>1847.3477607400573</v>
      </c>
      <c r="I36" t="s">
        <v>154</v>
      </c>
      <c r="J36" t="s">
        <v>155</v>
      </c>
      <c r="K36">
        <f>VLOOKUP('Manmade surfaces'!J36, 'Social Statistics'!$D$2:$BV$166, 71, FALSE)</f>
        <v>923800.217344</v>
      </c>
      <c r="L36">
        <f t="shared" si="1"/>
        <v>387286.9867888139</v>
      </c>
      <c r="M36">
        <f t="shared" si="2"/>
        <v>41.923240492657079</v>
      </c>
    </row>
    <row r="37" spans="1:13" x14ac:dyDescent="0.35">
      <c r="A37">
        <v>46.162109999999998</v>
      </c>
      <c r="B37" t="s">
        <v>393</v>
      </c>
      <c r="C37" t="s">
        <v>394</v>
      </c>
      <c r="D37">
        <v>22269.208132</v>
      </c>
      <c r="E37">
        <f t="shared" si="0"/>
        <v>10279.936354022786</v>
      </c>
      <c r="I37" t="s">
        <v>156</v>
      </c>
      <c r="J37" t="s">
        <v>157</v>
      </c>
      <c r="K37">
        <f>VLOOKUP('Manmade surfaces'!J37, 'Social Statistics'!$D$2:$BV$166, 71, FALSE)</f>
        <v>534314.81390399998</v>
      </c>
      <c r="L37">
        <f t="shared" si="1"/>
        <v>203531.82591654151</v>
      </c>
      <c r="M37">
        <f t="shared" si="2"/>
        <v>38.092117347341592</v>
      </c>
    </row>
    <row r="38" spans="1:13" x14ac:dyDescent="0.35">
      <c r="A38">
        <v>25.496808999999999</v>
      </c>
      <c r="B38" t="s">
        <v>393</v>
      </c>
      <c r="C38" t="s">
        <v>394</v>
      </c>
      <c r="D38">
        <v>25856.839802999999</v>
      </c>
      <c r="E38">
        <f t="shared" si="0"/>
        <v>6592.6690580068853</v>
      </c>
      <c r="I38" t="s">
        <v>74</v>
      </c>
      <c r="J38" t="s">
        <v>75</v>
      </c>
      <c r="K38">
        <f>VLOOKUP('Manmade surfaces'!J38, 'Social Statistics'!$D$2:$BV$166, 71, FALSE)</f>
        <v>255042.067549</v>
      </c>
      <c r="L38">
        <f t="shared" si="1"/>
        <v>100390.57972961139</v>
      </c>
      <c r="M38">
        <f t="shared" si="2"/>
        <v>39.362361156487971</v>
      </c>
    </row>
    <row r="39" spans="1:13" x14ac:dyDescent="0.35">
      <c r="A39">
        <v>41.425665000000002</v>
      </c>
      <c r="B39" t="s">
        <v>393</v>
      </c>
      <c r="C39" t="s">
        <v>394</v>
      </c>
      <c r="D39">
        <v>57673.986880999997</v>
      </c>
      <c r="E39">
        <f t="shared" si="0"/>
        <v>23891.832597467008</v>
      </c>
      <c r="I39" t="s">
        <v>335</v>
      </c>
      <c r="J39" t="s">
        <v>336</v>
      </c>
      <c r="K39">
        <f>VLOOKUP('Manmade surfaces'!J39, 'Social Statistics'!$D$2:$BV$166, 71, FALSE)</f>
        <v>484371.11252199998</v>
      </c>
      <c r="L39">
        <f t="shared" si="1"/>
        <v>196218.51346373334</v>
      </c>
      <c r="M39">
        <f t="shared" si="2"/>
        <v>40.509953709268977</v>
      </c>
    </row>
    <row r="40" spans="1:13" x14ac:dyDescent="0.35">
      <c r="A40">
        <v>34.685465999999998</v>
      </c>
      <c r="B40" t="s">
        <v>393</v>
      </c>
      <c r="C40" t="s">
        <v>394</v>
      </c>
      <c r="D40">
        <v>21633.619777</v>
      </c>
      <c r="E40">
        <f t="shared" si="0"/>
        <v>7503.7218323206107</v>
      </c>
      <c r="I40" t="s">
        <v>128</v>
      </c>
      <c r="J40" t="s">
        <v>129</v>
      </c>
      <c r="K40">
        <f>VLOOKUP('Manmade surfaces'!J40, 'Social Statistics'!$D$2:$BV$166, 71, FALSE)</f>
        <v>270642.95123499999</v>
      </c>
      <c r="L40">
        <f t="shared" si="1"/>
        <v>102052.54676566075</v>
      </c>
      <c r="M40">
        <f t="shared" si="2"/>
        <v>37.707446767031541</v>
      </c>
    </row>
    <row r="41" spans="1:13" x14ac:dyDescent="0.35">
      <c r="A41">
        <v>81.714592999999994</v>
      </c>
      <c r="B41" t="s">
        <v>393</v>
      </c>
      <c r="C41" t="s">
        <v>394</v>
      </c>
      <c r="D41">
        <v>383.426829</v>
      </c>
      <c r="E41">
        <f t="shared" si="0"/>
        <v>313.31567277015591</v>
      </c>
      <c r="I41" t="s">
        <v>167</v>
      </c>
      <c r="J41" t="s">
        <v>168</v>
      </c>
      <c r="K41">
        <f>VLOOKUP('Manmade surfaces'!J41, 'Social Statistics'!$D$2:$BV$166, 71, FALSE)</f>
        <v>376786.459875</v>
      </c>
      <c r="L41">
        <f t="shared" si="1"/>
        <v>128202.86705275161</v>
      </c>
      <c r="M41">
        <f t="shared" si="2"/>
        <v>34.025338143860921</v>
      </c>
    </row>
    <row r="42" spans="1:13" x14ac:dyDescent="0.35">
      <c r="A42">
        <v>47.540528000000002</v>
      </c>
      <c r="B42" t="s">
        <v>393</v>
      </c>
      <c r="C42" t="s">
        <v>394</v>
      </c>
      <c r="D42">
        <v>51569.310407999998</v>
      </c>
      <c r="E42">
        <f t="shared" si="0"/>
        <v>24516.322453922156</v>
      </c>
      <c r="I42" t="s">
        <v>77</v>
      </c>
      <c r="J42" t="s">
        <v>78</v>
      </c>
      <c r="K42">
        <f>VLOOKUP('Manmade surfaces'!J42, 'Social Statistics'!$D$2:$BV$166, 71, FALSE)</f>
        <v>239258.83876099999</v>
      </c>
      <c r="L42">
        <f t="shared" si="1"/>
        <v>97564.32022917454</v>
      </c>
      <c r="M42">
        <f t="shared" si="2"/>
        <v>40.777728728606476</v>
      </c>
    </row>
    <row r="43" spans="1:13" x14ac:dyDescent="0.35">
      <c r="A43">
        <v>40.333703</v>
      </c>
      <c r="B43" t="s">
        <v>393</v>
      </c>
      <c r="C43" t="s">
        <v>394</v>
      </c>
      <c r="D43">
        <v>44076.743802999998</v>
      </c>
      <c r="E43">
        <f t="shared" si="0"/>
        <v>17777.782937572923</v>
      </c>
      <c r="I43" t="s">
        <v>65</v>
      </c>
      <c r="J43" t="s">
        <v>66</v>
      </c>
      <c r="K43">
        <f>VLOOKUP('Manmade surfaces'!J43, 'Social Statistics'!$D$2:$BV$166, 71, FALSE)</f>
        <v>205926.61625299999</v>
      </c>
      <c r="L43">
        <f t="shared" si="1"/>
        <v>107490.02056939741</v>
      </c>
      <c r="M43">
        <f t="shared" si="2"/>
        <v>52.198216299215993</v>
      </c>
    </row>
    <row r="44" spans="1:13" x14ac:dyDescent="0.35">
      <c r="A44">
        <v>62.931812999999998</v>
      </c>
      <c r="B44" t="s">
        <v>393</v>
      </c>
      <c r="C44" t="s">
        <v>394</v>
      </c>
      <c r="D44">
        <v>414.90632699999998</v>
      </c>
      <c r="E44">
        <f t="shared" si="0"/>
        <v>261.10807383280849</v>
      </c>
      <c r="I44" t="s">
        <v>235</v>
      </c>
      <c r="J44" t="s">
        <v>236</v>
      </c>
      <c r="K44">
        <f>VLOOKUP('Manmade surfaces'!J44, 'Social Statistics'!$D$2:$BV$166, 71, FALSE)</f>
        <v>282898.13922299998</v>
      </c>
      <c r="L44">
        <f t="shared" si="1"/>
        <v>111059.41100917853</v>
      </c>
      <c r="M44">
        <f t="shared" si="2"/>
        <v>39.257738249608551</v>
      </c>
    </row>
    <row r="45" spans="1:13" x14ac:dyDescent="0.35">
      <c r="A45">
        <v>48.646638000000003</v>
      </c>
      <c r="B45" t="s">
        <v>393</v>
      </c>
      <c r="C45" t="s">
        <v>394</v>
      </c>
      <c r="D45">
        <v>1191.801213</v>
      </c>
      <c r="E45">
        <f t="shared" si="0"/>
        <v>579.771221767719</v>
      </c>
      <c r="I45" t="s">
        <v>195</v>
      </c>
      <c r="J45" t="s">
        <v>196</v>
      </c>
      <c r="K45">
        <f>VLOOKUP('Manmade surfaces'!J45, 'Social Statistics'!$D$2:$BV$166, 71, FALSE)</f>
        <v>203151.60730100001</v>
      </c>
      <c r="L45">
        <f t="shared" si="1"/>
        <v>86458.509780678069</v>
      </c>
      <c r="M45">
        <f t="shared" si="2"/>
        <v>42.558614686506829</v>
      </c>
    </row>
    <row r="46" spans="1:13" x14ac:dyDescent="0.35">
      <c r="A46">
        <v>35.915281</v>
      </c>
      <c r="B46" t="s">
        <v>393</v>
      </c>
      <c r="C46" t="s">
        <v>394</v>
      </c>
      <c r="D46">
        <v>48956.974456999997</v>
      </c>
      <c r="E46">
        <f t="shared" si="0"/>
        <v>17583.034945329771</v>
      </c>
      <c r="I46" t="s">
        <v>98</v>
      </c>
      <c r="J46" t="s">
        <v>99</v>
      </c>
      <c r="K46">
        <f>VLOOKUP('Manmade surfaces'!J46, 'Social Statistics'!$D$2:$BV$166, 71, FALSE)</f>
        <v>293281.22329499997</v>
      </c>
      <c r="L46">
        <f t="shared" si="1"/>
        <v>134650.61505608863</v>
      </c>
      <c r="M46">
        <f t="shared" si="2"/>
        <v>45.911774897586575</v>
      </c>
    </row>
    <row r="47" spans="1:13" x14ac:dyDescent="0.35">
      <c r="A47">
        <v>31.882061</v>
      </c>
      <c r="B47" t="s">
        <v>140</v>
      </c>
      <c r="C47" t="s">
        <v>141</v>
      </c>
      <c r="D47">
        <v>57735.8102</v>
      </c>
      <c r="E47">
        <f t="shared" si="0"/>
        <v>18407.366226808223</v>
      </c>
      <c r="I47" t="s">
        <v>263</v>
      </c>
      <c r="J47" t="s">
        <v>264</v>
      </c>
      <c r="K47">
        <f>VLOOKUP('Manmade surfaces'!J47, 'Social Statistics'!$D$2:$BV$166, 71, FALSE)</f>
        <v>393153.63197599998</v>
      </c>
      <c r="L47">
        <f t="shared" si="1"/>
        <v>153761.51846965193</v>
      </c>
      <c r="M47">
        <f t="shared" si="2"/>
        <v>39.109779476496939</v>
      </c>
    </row>
    <row r="48" spans="1:13" x14ac:dyDescent="0.35">
      <c r="A48">
        <v>28.992621</v>
      </c>
      <c r="B48" t="s">
        <v>140</v>
      </c>
      <c r="C48" t="s">
        <v>141</v>
      </c>
      <c r="D48">
        <v>37364.858292999998</v>
      </c>
      <c r="E48">
        <f t="shared" si="0"/>
        <v>10833.051752076559</v>
      </c>
      <c r="I48" t="s">
        <v>108</v>
      </c>
      <c r="J48" t="s">
        <v>109</v>
      </c>
      <c r="K48">
        <f>VLOOKUP('Manmade surfaces'!J48, 'Social Statistics'!$D$2:$BV$166, 71, FALSE)</f>
        <v>425159.18475299998</v>
      </c>
      <c r="L48">
        <f t="shared" si="1"/>
        <v>125850.66788534608</v>
      </c>
      <c r="M48">
        <f t="shared" si="2"/>
        <v>29.600834792845919</v>
      </c>
    </row>
    <row r="49" spans="1:13" x14ac:dyDescent="0.35">
      <c r="A49">
        <v>45.977018000000001</v>
      </c>
      <c r="B49" t="s">
        <v>140</v>
      </c>
      <c r="C49" t="s">
        <v>141</v>
      </c>
      <c r="D49">
        <v>2100.5278939999998</v>
      </c>
      <c r="E49">
        <f t="shared" si="0"/>
        <v>965.76008791940092</v>
      </c>
      <c r="I49" t="s">
        <v>145</v>
      </c>
      <c r="J49" t="s">
        <v>146</v>
      </c>
      <c r="K49">
        <f>VLOOKUP('Manmade surfaces'!J49, 'Social Statistics'!$D$2:$BV$166, 71, FALSE)</f>
        <v>424311.66958799999</v>
      </c>
      <c r="L49">
        <f t="shared" si="1"/>
        <v>157419.02699609622</v>
      </c>
      <c r="M49">
        <f t="shared" si="2"/>
        <v>37.099858023925577</v>
      </c>
    </row>
    <row r="50" spans="1:13" x14ac:dyDescent="0.35">
      <c r="A50">
        <v>57.446049000000002</v>
      </c>
      <c r="B50" t="s">
        <v>140</v>
      </c>
      <c r="C50" t="s">
        <v>141</v>
      </c>
      <c r="D50">
        <v>35619.583707999998</v>
      </c>
      <c r="E50">
        <f t="shared" si="0"/>
        <v>20462.043510493695</v>
      </c>
      <c r="I50" t="s">
        <v>257</v>
      </c>
      <c r="J50" t="s">
        <v>258</v>
      </c>
      <c r="K50">
        <f>VLOOKUP('Manmade surfaces'!J50, 'Social Statistics'!$D$2:$BV$166, 71, FALSE)</f>
        <v>1030904.575787</v>
      </c>
      <c r="L50">
        <f t="shared" si="1"/>
        <v>456901.44643842307</v>
      </c>
      <c r="M50">
        <f t="shared" si="2"/>
        <v>44.320440239546052</v>
      </c>
    </row>
    <row r="51" spans="1:13" x14ac:dyDescent="0.35">
      <c r="A51">
        <v>37.848233</v>
      </c>
      <c r="B51" t="s">
        <v>140</v>
      </c>
      <c r="C51" t="s">
        <v>141</v>
      </c>
      <c r="D51">
        <v>4325.5933150000001</v>
      </c>
      <c r="E51">
        <f t="shared" si="0"/>
        <v>1637.1606364936238</v>
      </c>
      <c r="I51" t="s">
        <v>213</v>
      </c>
      <c r="J51" t="s">
        <v>214</v>
      </c>
      <c r="K51">
        <f>VLOOKUP('Manmade surfaces'!J51, 'Social Statistics'!$D$2:$BV$166, 71, FALSE)</f>
        <v>444731.71915399999</v>
      </c>
      <c r="L51">
        <f t="shared" si="1"/>
        <v>120570.81229593903</v>
      </c>
      <c r="M51">
        <f t="shared" si="2"/>
        <v>27.110909139851174</v>
      </c>
    </row>
    <row r="52" spans="1:13" x14ac:dyDescent="0.35">
      <c r="A52">
        <v>45.343794000000003</v>
      </c>
      <c r="B52" t="s">
        <v>140</v>
      </c>
      <c r="C52" t="s">
        <v>141</v>
      </c>
      <c r="D52">
        <v>58342.977559999999</v>
      </c>
      <c r="E52">
        <f t="shared" si="0"/>
        <v>26454.919558272628</v>
      </c>
      <c r="I52" t="s">
        <v>182</v>
      </c>
      <c r="J52" t="s">
        <v>183</v>
      </c>
      <c r="K52">
        <f>VLOOKUP('Manmade surfaces'!J52, 'Social Statistics'!$D$2:$BV$166, 71, FALSE)</f>
        <v>576652.53245900001</v>
      </c>
      <c r="L52">
        <f t="shared" si="1"/>
        <v>218242.20884274435</v>
      </c>
      <c r="M52">
        <f t="shared" si="2"/>
        <v>37.846397363781861</v>
      </c>
    </row>
    <row r="53" spans="1:13" x14ac:dyDescent="0.35">
      <c r="A53">
        <v>46.794691</v>
      </c>
      <c r="B53" t="s">
        <v>140</v>
      </c>
      <c r="C53" t="s">
        <v>141</v>
      </c>
      <c r="D53">
        <v>35136.980545999999</v>
      </c>
      <c r="E53">
        <f t="shared" si="0"/>
        <v>16442.241473230813</v>
      </c>
      <c r="I53" t="s">
        <v>229</v>
      </c>
      <c r="J53" t="s">
        <v>230</v>
      </c>
      <c r="K53">
        <f>VLOOKUP('Manmade surfaces'!J53, 'Social Statistics'!$D$2:$BV$166, 71, FALSE)</f>
        <v>542472.55631200003</v>
      </c>
      <c r="L53">
        <f t="shared" si="1"/>
        <v>223271.81927340009</v>
      </c>
      <c r="M53">
        <f t="shared" si="2"/>
        <v>41.158177805585908</v>
      </c>
    </row>
    <row r="54" spans="1:13" x14ac:dyDescent="0.35">
      <c r="A54">
        <v>25.600210000000001</v>
      </c>
      <c r="B54" t="s">
        <v>140</v>
      </c>
      <c r="C54" t="s">
        <v>141</v>
      </c>
      <c r="D54">
        <v>12392.065243999999</v>
      </c>
      <c r="E54">
        <f t="shared" si="0"/>
        <v>3172.3947258010126</v>
      </c>
      <c r="I54" t="s">
        <v>211</v>
      </c>
      <c r="J54" t="s">
        <v>212</v>
      </c>
      <c r="K54">
        <f>VLOOKUP('Manmade surfaces'!J54, 'Social Statistics'!$D$2:$BV$166, 71, FALSE)</f>
        <v>269224.024202</v>
      </c>
      <c r="L54">
        <f t="shared" si="1"/>
        <v>108762.96477646079</v>
      </c>
      <c r="M54">
        <f t="shared" si="2"/>
        <v>40.398684738051251</v>
      </c>
    </row>
    <row r="55" spans="1:13" x14ac:dyDescent="0.35">
      <c r="A55">
        <v>6.199808</v>
      </c>
      <c r="B55" t="s">
        <v>140</v>
      </c>
      <c r="C55" t="s">
        <v>141</v>
      </c>
      <c r="D55">
        <v>9559.8064529999992</v>
      </c>
      <c r="E55">
        <f t="shared" si="0"/>
        <v>592.68964525761021</v>
      </c>
      <c r="I55" t="s">
        <v>313</v>
      </c>
      <c r="J55" t="s">
        <v>314</v>
      </c>
      <c r="K55">
        <f>VLOOKUP('Manmade surfaces'!J55, 'Social Statistics'!$D$2:$BV$166, 71, FALSE)</f>
        <v>273303.99452000001</v>
      </c>
      <c r="L55">
        <f t="shared" si="1"/>
        <v>147226.98690723628</v>
      </c>
      <c r="M55">
        <f t="shared" si="2"/>
        <v>53.869313972453639</v>
      </c>
    </row>
    <row r="56" spans="1:13" x14ac:dyDescent="0.35">
      <c r="A56">
        <v>30.545086999999999</v>
      </c>
      <c r="B56" t="s">
        <v>140</v>
      </c>
      <c r="C56" t="s">
        <v>141</v>
      </c>
      <c r="D56">
        <v>147.59535700000001</v>
      </c>
      <c r="E56">
        <f t="shared" si="0"/>
        <v>45.083130203610587</v>
      </c>
      <c r="I56" t="s">
        <v>175</v>
      </c>
      <c r="J56" t="s">
        <v>176</v>
      </c>
      <c r="K56">
        <f>VLOOKUP('Manmade surfaces'!J56, 'Social Statistics'!$D$2:$BV$166, 71, FALSE)</f>
        <v>208105.84401299999</v>
      </c>
      <c r="L56">
        <f t="shared" si="1"/>
        <v>96369.35584110464</v>
      </c>
      <c r="M56">
        <f t="shared" si="2"/>
        <v>46.307856609295712</v>
      </c>
    </row>
    <row r="57" spans="1:13" x14ac:dyDescent="0.35">
      <c r="A57">
        <v>30.824518999999999</v>
      </c>
      <c r="B57" t="s">
        <v>140</v>
      </c>
      <c r="C57" t="s">
        <v>141</v>
      </c>
      <c r="D57">
        <v>18408.293035999999</v>
      </c>
      <c r="E57">
        <f t="shared" si="0"/>
        <v>5674.2677844574964</v>
      </c>
      <c r="I57" t="s">
        <v>84</v>
      </c>
      <c r="J57" t="s">
        <v>85</v>
      </c>
      <c r="K57">
        <f>VLOOKUP('Manmade surfaces'!J57, 'Social Statistics'!$D$2:$BV$166, 71, FALSE)</f>
        <v>291897.887399</v>
      </c>
      <c r="L57">
        <f t="shared" si="1"/>
        <v>126913.78981272514</v>
      </c>
      <c r="M57">
        <f t="shared" si="2"/>
        <v>43.47883122540199</v>
      </c>
    </row>
    <row r="58" spans="1:13" x14ac:dyDescent="0.35">
      <c r="A58">
        <v>41.296899000000003</v>
      </c>
      <c r="B58" t="s">
        <v>140</v>
      </c>
      <c r="C58" t="s">
        <v>141</v>
      </c>
      <c r="D58">
        <v>21744.185849000001</v>
      </c>
      <c r="E58">
        <f t="shared" si="0"/>
        <v>8979.6744684338246</v>
      </c>
      <c r="I58" t="s">
        <v>204</v>
      </c>
      <c r="J58" t="s">
        <v>205</v>
      </c>
      <c r="K58">
        <f>VLOOKUP('Manmade surfaces'!J58, 'Social Statistics'!$D$2:$BV$166, 71, FALSE)</f>
        <v>211401.24146600001</v>
      </c>
      <c r="L58">
        <f t="shared" si="1"/>
        <v>82737.87203256163</v>
      </c>
      <c r="M58">
        <f t="shared" si="2"/>
        <v>39.137836400013995</v>
      </c>
    </row>
    <row r="59" spans="1:13" x14ac:dyDescent="0.35">
      <c r="A59">
        <v>28.992621</v>
      </c>
      <c r="B59" t="s">
        <v>169</v>
      </c>
      <c r="C59" t="s">
        <v>170</v>
      </c>
      <c r="D59">
        <v>213.21290500000001</v>
      </c>
      <c r="E59">
        <f t="shared" si="0"/>
        <v>61.816009469740052</v>
      </c>
      <c r="I59" t="s">
        <v>221</v>
      </c>
      <c r="J59" t="s">
        <v>222</v>
      </c>
      <c r="K59">
        <f>VLOOKUP('Manmade surfaces'!J59, 'Social Statistics'!$D$2:$BV$166, 71, FALSE)</f>
        <v>345891.21686300001</v>
      </c>
      <c r="L59">
        <f t="shared" si="1"/>
        <v>124251.58992956828</v>
      </c>
      <c r="M59">
        <f t="shared" si="2"/>
        <v>35.922158144530634</v>
      </c>
    </row>
    <row r="60" spans="1:13" x14ac:dyDescent="0.35">
      <c r="A60">
        <v>35.341147999999997</v>
      </c>
      <c r="B60" t="s">
        <v>169</v>
      </c>
      <c r="C60" t="s">
        <v>170</v>
      </c>
      <c r="D60">
        <v>252.648582</v>
      </c>
      <c r="E60">
        <f t="shared" si="0"/>
        <v>89.288909284521353</v>
      </c>
      <c r="I60" t="s">
        <v>93</v>
      </c>
      <c r="J60" t="s">
        <v>94</v>
      </c>
      <c r="K60">
        <f>VLOOKUP('Manmade surfaces'!J60, 'Social Statistics'!$D$2:$BV$166, 71, FALSE)</f>
        <v>508197.97831999999</v>
      </c>
      <c r="L60">
        <f t="shared" si="1"/>
        <v>205887.44170074567</v>
      </c>
      <c r="M60">
        <f t="shared" si="2"/>
        <v>40.513235094198528</v>
      </c>
    </row>
    <row r="61" spans="1:13" x14ac:dyDescent="0.35">
      <c r="A61">
        <v>47.855294999999998</v>
      </c>
      <c r="B61" t="s">
        <v>169</v>
      </c>
      <c r="C61" t="s">
        <v>170</v>
      </c>
      <c r="D61">
        <v>4071.6038440000002</v>
      </c>
      <c r="E61">
        <f t="shared" si="0"/>
        <v>1948.4780307775397</v>
      </c>
      <c r="I61" t="s">
        <v>116</v>
      </c>
      <c r="J61" t="s">
        <v>117</v>
      </c>
      <c r="K61">
        <f>VLOOKUP('Manmade surfaces'!J61, 'Social Statistics'!$D$2:$BV$166, 71, FALSE)</f>
        <v>419561.68388199998</v>
      </c>
      <c r="L61">
        <f t="shared" si="1"/>
        <v>142837.00961945628</v>
      </c>
      <c r="M61">
        <f t="shared" si="2"/>
        <v>34.044340822034791</v>
      </c>
    </row>
    <row r="62" spans="1:13" x14ac:dyDescent="0.35">
      <c r="A62">
        <v>40.333703</v>
      </c>
      <c r="B62" t="s">
        <v>169</v>
      </c>
      <c r="C62" t="s">
        <v>170</v>
      </c>
      <c r="D62">
        <v>18423.256196999999</v>
      </c>
      <c r="E62">
        <f t="shared" si="0"/>
        <v>7430.7814374270738</v>
      </c>
      <c r="I62" t="s">
        <v>100</v>
      </c>
      <c r="J62" t="s">
        <v>101</v>
      </c>
      <c r="K62">
        <f>VLOOKUP('Manmade surfaces'!J62, 'Social Statistics'!$D$2:$BV$166, 71, FALSE)</f>
        <v>248420.248777</v>
      </c>
      <c r="L62">
        <f t="shared" si="1"/>
        <v>119107.6668281309</v>
      </c>
      <c r="M62">
        <f t="shared" si="2"/>
        <v>47.946037979798724</v>
      </c>
    </row>
    <row r="63" spans="1:13" x14ac:dyDescent="0.35">
      <c r="A63">
        <v>62.931812999999998</v>
      </c>
      <c r="B63" t="s">
        <v>169</v>
      </c>
      <c r="C63" t="s">
        <v>170</v>
      </c>
      <c r="D63">
        <v>52476.629707</v>
      </c>
      <c r="E63">
        <f t="shared" si="0"/>
        <v>33024.494475911692</v>
      </c>
      <c r="I63" t="s">
        <v>381</v>
      </c>
      <c r="J63" t="s">
        <v>382</v>
      </c>
      <c r="K63">
        <f>VLOOKUP('Manmade surfaces'!J63, 'Social Statistics'!$D$2:$BV$166, 71, FALSE)</f>
        <v>695951.60490200005</v>
      </c>
      <c r="L63">
        <f t="shared" si="1"/>
        <v>247446.44696733955</v>
      </c>
      <c r="M63">
        <f t="shared" si="2"/>
        <v>35.555122687328748</v>
      </c>
    </row>
    <row r="64" spans="1:13" x14ac:dyDescent="0.35">
      <c r="A64">
        <v>46.100622000000001</v>
      </c>
      <c r="B64" t="s">
        <v>169</v>
      </c>
      <c r="C64" t="s">
        <v>170</v>
      </c>
      <c r="D64">
        <v>54638.617718000001</v>
      </c>
      <c r="E64">
        <f t="shared" si="0"/>
        <v>25188.742620200206</v>
      </c>
      <c r="I64" t="s">
        <v>136</v>
      </c>
      <c r="J64" t="s">
        <v>137</v>
      </c>
      <c r="K64">
        <f>VLOOKUP('Manmade surfaces'!J64, 'Social Statistics'!$D$2:$BV$166, 71, FALSE)</f>
        <v>202622.08555700001</v>
      </c>
      <c r="L64">
        <f t="shared" si="1"/>
        <v>93880.623838943226</v>
      </c>
      <c r="M64">
        <f t="shared" si="2"/>
        <v>46.332868196904172</v>
      </c>
    </row>
    <row r="65" spans="1:13" x14ac:dyDescent="0.35">
      <c r="A65">
        <v>25.600210000000001</v>
      </c>
      <c r="B65" t="s">
        <v>169</v>
      </c>
      <c r="C65" t="s">
        <v>170</v>
      </c>
      <c r="D65">
        <v>23169.412251999998</v>
      </c>
      <c r="E65">
        <f t="shared" si="0"/>
        <v>5931.4181922777288</v>
      </c>
      <c r="I65" t="s">
        <v>161</v>
      </c>
      <c r="J65" t="s">
        <v>162</v>
      </c>
      <c r="K65">
        <f>VLOOKUP('Manmade surfaces'!J65, 'Social Statistics'!$D$2:$BV$166, 71, FALSE)</f>
        <v>155355.54758499999</v>
      </c>
      <c r="L65">
        <f t="shared" si="1"/>
        <v>73771.011070381908</v>
      </c>
      <c r="M65">
        <f t="shared" si="2"/>
        <v>47.48527633364327</v>
      </c>
    </row>
    <row r="66" spans="1:13" x14ac:dyDescent="0.35">
      <c r="A66">
        <v>48.646638000000003</v>
      </c>
      <c r="B66" t="s">
        <v>169</v>
      </c>
      <c r="C66" t="s">
        <v>170</v>
      </c>
      <c r="D66">
        <v>41549.210706999998</v>
      </c>
      <c r="E66">
        <f t="shared" si="0"/>
        <v>20212.294124491531</v>
      </c>
      <c r="I66" t="s">
        <v>247</v>
      </c>
      <c r="J66" t="s">
        <v>248</v>
      </c>
      <c r="K66">
        <f>VLOOKUP('Manmade surfaces'!J66, 'Social Statistics'!$D$2:$BV$166, 71, FALSE)</f>
        <v>627744.92162299994</v>
      </c>
      <c r="L66">
        <f t="shared" si="1"/>
        <v>232862.05218757293</v>
      </c>
      <c r="M66">
        <f t="shared" si="2"/>
        <v>37.095011710412713</v>
      </c>
    </row>
    <row r="67" spans="1:13" x14ac:dyDescent="0.35">
      <c r="A67">
        <v>47.540528000000002</v>
      </c>
      <c r="B67" t="s">
        <v>169</v>
      </c>
      <c r="C67" t="s">
        <v>170</v>
      </c>
      <c r="D67">
        <v>6965.9718990000001</v>
      </c>
      <c r="E67">
        <f t="shared" si="0"/>
        <v>3311.6598211162272</v>
      </c>
      <c r="I67" t="s">
        <v>239</v>
      </c>
      <c r="J67" t="s">
        <v>240</v>
      </c>
      <c r="K67">
        <f>VLOOKUP('Manmade surfaces'!J67, 'Social Statistics'!$D$2:$BV$166, 71, FALSE)</f>
        <v>377375.993785</v>
      </c>
      <c r="L67">
        <f t="shared" si="1"/>
        <v>252671.46194381948</v>
      </c>
      <c r="M67">
        <f t="shared" si="2"/>
        <v>66.954831813645356</v>
      </c>
    </row>
    <row r="68" spans="1:13" x14ac:dyDescent="0.35">
      <c r="A68">
        <v>81.714592999999994</v>
      </c>
      <c r="B68" t="s">
        <v>169</v>
      </c>
      <c r="C68" t="s">
        <v>170</v>
      </c>
      <c r="D68">
        <v>10982.776472</v>
      </c>
      <c r="E68">
        <f t="shared" ref="E68:E131" si="3">(A68/100)*D68</f>
        <v>8974.5310941945572</v>
      </c>
      <c r="I68" t="s">
        <v>373</v>
      </c>
      <c r="J68" t="s">
        <v>374</v>
      </c>
      <c r="K68">
        <f>VLOOKUP('Manmade surfaces'!J68, 'Social Statistics'!$D$2:$BV$166, 71, FALSE)</f>
        <v>285046.79924099997</v>
      </c>
      <c r="L68">
        <f t="shared" ref="L68:L131" si="4">SUMIF(C$3:C$2921, J68, $E$3:$E$2921)</f>
        <v>122176.14420909052</v>
      </c>
      <c r="M68">
        <f t="shared" ref="M68:M131" si="5">(L68/K68)*100</f>
        <v>42.861784287496462</v>
      </c>
    </row>
    <row r="69" spans="1:13" x14ac:dyDescent="0.35">
      <c r="A69">
        <v>26.279893999999999</v>
      </c>
      <c r="B69" t="s">
        <v>169</v>
      </c>
      <c r="C69" t="s">
        <v>170</v>
      </c>
      <c r="D69">
        <v>20736.98415</v>
      </c>
      <c r="E69">
        <f t="shared" si="3"/>
        <v>5449.6574534168003</v>
      </c>
      <c r="I69" t="s">
        <v>375</v>
      </c>
      <c r="J69" t="s">
        <v>376</v>
      </c>
      <c r="K69">
        <f>VLOOKUP('Manmade surfaces'!J69, 'Social Statistics'!$D$2:$BV$166, 71, FALSE)</f>
        <v>790650.63830500003</v>
      </c>
      <c r="L69">
        <f t="shared" si="4"/>
        <v>511367.03726460953</v>
      </c>
      <c r="M69">
        <f t="shared" si="5"/>
        <v>64.676737422343734</v>
      </c>
    </row>
    <row r="70" spans="1:13" x14ac:dyDescent="0.35">
      <c r="A70">
        <v>73.475678000000002</v>
      </c>
      <c r="B70" t="s">
        <v>169</v>
      </c>
      <c r="C70" t="s">
        <v>170</v>
      </c>
      <c r="D70">
        <v>498.30163399999998</v>
      </c>
      <c r="E70">
        <f t="shared" si="3"/>
        <v>366.13050406657851</v>
      </c>
      <c r="I70" t="s">
        <v>271</v>
      </c>
      <c r="J70" t="s">
        <v>272</v>
      </c>
      <c r="K70">
        <f>VLOOKUP('Manmade surfaces'!J70, 'Social Statistics'!$D$2:$BV$166, 71, FALSE)</f>
        <v>400299.74073199998</v>
      </c>
      <c r="L70">
        <f t="shared" si="4"/>
        <v>164071.81521030766</v>
      </c>
      <c r="M70">
        <f t="shared" si="5"/>
        <v>40.987239939321732</v>
      </c>
    </row>
    <row r="71" spans="1:13" x14ac:dyDescent="0.35">
      <c r="A71">
        <v>45.615017000000002</v>
      </c>
      <c r="B71" t="s">
        <v>261</v>
      </c>
      <c r="C71" t="s">
        <v>262</v>
      </c>
      <c r="D71">
        <v>10515.976941999999</v>
      </c>
      <c r="E71">
        <f t="shared" si="3"/>
        <v>4796.8646698093798</v>
      </c>
      <c r="I71" t="s">
        <v>217</v>
      </c>
      <c r="J71" t="s">
        <v>218</v>
      </c>
      <c r="K71">
        <f>VLOOKUP('Manmade surfaces'!J71, 'Social Statistics'!$D$2:$BV$166, 71, FALSE)</f>
        <v>767938.27478700003</v>
      </c>
      <c r="L71">
        <f t="shared" si="4"/>
        <v>331844.19338536588</v>
      </c>
      <c r="M71">
        <f t="shared" si="5"/>
        <v>43.212352383062061</v>
      </c>
    </row>
    <row r="72" spans="1:13" x14ac:dyDescent="0.35">
      <c r="A72">
        <v>30.142178999999999</v>
      </c>
      <c r="B72" t="s">
        <v>261</v>
      </c>
      <c r="C72" t="s">
        <v>262</v>
      </c>
      <c r="D72">
        <v>49633.497401000001</v>
      </c>
      <c r="E72">
        <f t="shared" si="3"/>
        <v>14960.617630569766</v>
      </c>
      <c r="I72" t="s">
        <v>112</v>
      </c>
      <c r="J72" t="s">
        <v>113</v>
      </c>
      <c r="K72">
        <f>VLOOKUP('Manmade surfaces'!J72, 'Social Statistics'!$D$2:$BV$166, 71, FALSE)</f>
        <v>1771309.213829</v>
      </c>
      <c r="L72">
        <f t="shared" si="4"/>
        <v>264030.82040538266</v>
      </c>
      <c r="M72">
        <f t="shared" si="5"/>
        <v>14.905970021723821</v>
      </c>
    </row>
    <row r="73" spans="1:13" x14ac:dyDescent="0.35">
      <c r="A73">
        <v>20.531783999999998</v>
      </c>
      <c r="B73" t="s">
        <v>261</v>
      </c>
      <c r="C73" t="s">
        <v>262</v>
      </c>
      <c r="D73">
        <v>2764.468805</v>
      </c>
      <c r="E73">
        <f t="shared" si="3"/>
        <v>567.59476378998113</v>
      </c>
      <c r="I73" t="s">
        <v>79</v>
      </c>
      <c r="J73" t="s">
        <v>80</v>
      </c>
      <c r="K73">
        <f>VLOOKUP('Manmade surfaces'!J73, 'Social Statistics'!$D$2:$BV$166, 71, FALSE)</f>
        <v>542161.49549700005</v>
      </c>
      <c r="L73">
        <f t="shared" si="4"/>
        <v>117047.576905191</v>
      </c>
      <c r="M73">
        <f t="shared" si="5"/>
        <v>21.589061170397827</v>
      </c>
    </row>
    <row r="74" spans="1:13" x14ac:dyDescent="0.35">
      <c r="A74">
        <v>9.0946619999999996</v>
      </c>
      <c r="B74" t="s">
        <v>261</v>
      </c>
      <c r="C74" t="s">
        <v>262</v>
      </c>
      <c r="D74">
        <v>62500</v>
      </c>
      <c r="E74">
        <f t="shared" si="3"/>
        <v>5684.1637499999997</v>
      </c>
      <c r="I74" t="s">
        <v>279</v>
      </c>
      <c r="J74" t="s">
        <v>280</v>
      </c>
      <c r="K74">
        <f>VLOOKUP('Manmade surfaces'!J74, 'Social Statistics'!$D$2:$BV$166, 71, FALSE)</f>
        <v>514526.17959299998</v>
      </c>
      <c r="L74">
        <f t="shared" si="4"/>
        <v>248128.65063366218</v>
      </c>
      <c r="M74">
        <f t="shared" si="5"/>
        <v>48.224689136311135</v>
      </c>
    </row>
    <row r="75" spans="1:13" x14ac:dyDescent="0.35">
      <c r="A75">
        <v>18.510546000000001</v>
      </c>
      <c r="B75" t="s">
        <v>261</v>
      </c>
      <c r="C75" t="s">
        <v>262</v>
      </c>
      <c r="D75">
        <v>7061.4842390000003</v>
      </c>
      <c r="E75">
        <f t="shared" si="3"/>
        <v>1307.1192883428453</v>
      </c>
      <c r="I75" t="s">
        <v>241</v>
      </c>
      <c r="J75" t="s">
        <v>242</v>
      </c>
      <c r="K75">
        <f>VLOOKUP('Manmade surfaces'!J75, 'Social Statistics'!$D$2:$BV$166, 71, FALSE)</f>
        <v>705505.30275899998</v>
      </c>
      <c r="L75">
        <f t="shared" si="4"/>
        <v>395547.98457433615</v>
      </c>
      <c r="M75">
        <f t="shared" si="5"/>
        <v>56.06591233651649</v>
      </c>
    </row>
    <row r="76" spans="1:13" x14ac:dyDescent="0.35">
      <c r="A76">
        <v>34.852815999999997</v>
      </c>
      <c r="B76" t="s">
        <v>261</v>
      </c>
      <c r="C76" t="s">
        <v>262</v>
      </c>
      <c r="D76">
        <v>6239.2797579999997</v>
      </c>
      <c r="E76">
        <f t="shared" si="3"/>
        <v>2174.5646937809852</v>
      </c>
      <c r="I76" t="s">
        <v>233</v>
      </c>
      <c r="J76" t="s">
        <v>234</v>
      </c>
      <c r="K76">
        <f>VLOOKUP('Manmade surfaces'!J76, 'Social Statistics'!$D$2:$BV$166, 71, FALSE)</f>
        <v>700365.24875499995</v>
      </c>
      <c r="L76">
        <f t="shared" si="4"/>
        <v>123098.45471849926</v>
      </c>
      <c r="M76">
        <f t="shared" si="5"/>
        <v>17.576322488490753</v>
      </c>
    </row>
    <row r="77" spans="1:13" x14ac:dyDescent="0.35">
      <c r="A77">
        <v>1.481997</v>
      </c>
      <c r="B77" t="s">
        <v>261</v>
      </c>
      <c r="C77" t="s">
        <v>262</v>
      </c>
      <c r="D77">
        <v>29475.261918</v>
      </c>
      <c r="E77">
        <f t="shared" si="3"/>
        <v>436.82249736690244</v>
      </c>
      <c r="I77" t="s">
        <v>68</v>
      </c>
      <c r="J77" t="s">
        <v>69</v>
      </c>
      <c r="K77">
        <f>VLOOKUP('Manmade surfaces'!J77, 'Social Statistics'!$D$2:$BV$166, 71, FALSE)</f>
        <v>405250.74081599998</v>
      </c>
      <c r="L77">
        <f t="shared" si="4"/>
        <v>173861.43328018222</v>
      </c>
      <c r="M77">
        <f t="shared" si="5"/>
        <v>42.902187650564287</v>
      </c>
    </row>
    <row r="78" spans="1:13" x14ac:dyDescent="0.35">
      <c r="A78">
        <v>33.472422000000002</v>
      </c>
      <c r="B78" t="s">
        <v>261</v>
      </c>
      <c r="C78" t="s">
        <v>262</v>
      </c>
      <c r="D78">
        <v>56192.213063000003</v>
      </c>
      <c r="E78">
        <f t="shared" si="3"/>
        <v>18808.894687586489</v>
      </c>
      <c r="I78" t="s">
        <v>251</v>
      </c>
      <c r="J78" t="s">
        <v>252</v>
      </c>
      <c r="K78">
        <f>VLOOKUP('Manmade surfaces'!J78, 'Social Statistics'!$D$2:$BV$166, 71, FALSE)</f>
        <v>364655.59099</v>
      </c>
      <c r="L78">
        <f t="shared" si="4"/>
        <v>168693.06420312024</v>
      </c>
      <c r="M78">
        <f t="shared" si="5"/>
        <v>46.260929044070608</v>
      </c>
    </row>
    <row r="79" spans="1:13" x14ac:dyDescent="0.35">
      <c r="A79">
        <v>28.212478000000001</v>
      </c>
      <c r="B79" t="s">
        <v>261</v>
      </c>
      <c r="C79" t="s">
        <v>262</v>
      </c>
      <c r="D79">
        <v>56359.722943000001</v>
      </c>
      <c r="E79">
        <f t="shared" si="3"/>
        <v>15900.474436154829</v>
      </c>
      <c r="I79" t="s">
        <v>259</v>
      </c>
      <c r="J79" t="s">
        <v>260</v>
      </c>
      <c r="K79">
        <f>VLOOKUP('Manmade surfaces'!J79, 'Social Statistics'!$D$2:$BV$166, 71, FALSE)</f>
        <v>395722.09007699997</v>
      </c>
      <c r="L79">
        <f t="shared" si="4"/>
        <v>155520.06518829838</v>
      </c>
      <c r="M79">
        <f t="shared" si="5"/>
        <v>39.300324416571527</v>
      </c>
    </row>
    <row r="80" spans="1:13" x14ac:dyDescent="0.35">
      <c r="A80">
        <v>50.041893999999999</v>
      </c>
      <c r="B80" t="s">
        <v>261</v>
      </c>
      <c r="C80" t="s">
        <v>262</v>
      </c>
      <c r="D80">
        <v>20.42079</v>
      </c>
      <c r="E80">
        <f t="shared" si="3"/>
        <v>10.2189500857626</v>
      </c>
      <c r="I80" t="s">
        <v>285</v>
      </c>
      <c r="J80" t="s">
        <v>286</v>
      </c>
      <c r="K80">
        <f>VLOOKUP('Manmade surfaces'!J80, 'Social Statistics'!$D$2:$BV$166, 71, FALSE)</f>
        <v>376245.40228899999</v>
      </c>
      <c r="L80">
        <f t="shared" si="4"/>
        <v>134702.20944074</v>
      </c>
      <c r="M80">
        <f t="shared" si="5"/>
        <v>35.801689169153789</v>
      </c>
    </row>
    <row r="81" spans="1:13" x14ac:dyDescent="0.35">
      <c r="A81">
        <v>6.0928659999999999</v>
      </c>
      <c r="B81" t="s">
        <v>261</v>
      </c>
      <c r="C81" t="s">
        <v>262</v>
      </c>
      <c r="D81">
        <v>2924.6502260000002</v>
      </c>
      <c r="E81">
        <f t="shared" si="3"/>
        <v>178.19501923887717</v>
      </c>
      <c r="I81" t="s">
        <v>130</v>
      </c>
      <c r="J81" t="s">
        <v>131</v>
      </c>
      <c r="K81">
        <f>VLOOKUP('Manmade surfaces'!J81, 'Social Statistics'!$D$2:$BV$166, 71, FALSE)</f>
        <v>408763.21492200001</v>
      </c>
      <c r="L81">
        <f t="shared" si="4"/>
        <v>192582.38411180134</v>
      </c>
      <c r="M81">
        <f t="shared" si="5"/>
        <v>47.113433176356104</v>
      </c>
    </row>
    <row r="82" spans="1:13" x14ac:dyDescent="0.35">
      <c r="A82">
        <v>4.5076260000000001</v>
      </c>
      <c r="B82" t="s">
        <v>261</v>
      </c>
      <c r="C82" t="s">
        <v>262</v>
      </c>
      <c r="D82">
        <v>43987.732666999997</v>
      </c>
      <c r="E82">
        <f t="shared" si="3"/>
        <v>1982.8024745081852</v>
      </c>
      <c r="I82" t="s">
        <v>303</v>
      </c>
      <c r="J82" t="s">
        <v>304</v>
      </c>
      <c r="K82">
        <f>VLOOKUP('Manmade surfaces'!J82, 'Social Statistics'!$D$2:$BV$166, 71, FALSE)</f>
        <v>169585.64442900001</v>
      </c>
      <c r="L82">
        <f t="shared" si="4"/>
        <v>98092.688664392306</v>
      </c>
      <c r="M82">
        <f t="shared" si="5"/>
        <v>57.842566211705801</v>
      </c>
    </row>
    <row r="83" spans="1:13" x14ac:dyDescent="0.35">
      <c r="A83">
        <v>14.475034000000001</v>
      </c>
      <c r="B83" t="s">
        <v>261</v>
      </c>
      <c r="C83" t="s">
        <v>262</v>
      </c>
      <c r="D83">
        <v>1818.7896659999999</v>
      </c>
      <c r="E83">
        <f t="shared" si="3"/>
        <v>263.27042254198642</v>
      </c>
      <c r="I83" t="s">
        <v>395</v>
      </c>
      <c r="J83" t="s">
        <v>396</v>
      </c>
      <c r="K83">
        <f>VLOOKUP('Manmade surfaces'!J83, 'Social Statistics'!$D$2:$BV$166, 71, FALSE)</f>
        <v>728850.17483699997</v>
      </c>
      <c r="L83">
        <f t="shared" si="4"/>
        <v>212800.72548232923</v>
      </c>
      <c r="M83">
        <f t="shared" si="5"/>
        <v>29.196772235105794</v>
      </c>
    </row>
    <row r="84" spans="1:13" x14ac:dyDescent="0.35">
      <c r="A84">
        <v>30.644729999999999</v>
      </c>
      <c r="B84" t="s">
        <v>261</v>
      </c>
      <c r="C84" t="s">
        <v>262</v>
      </c>
      <c r="D84">
        <v>56595.479850999996</v>
      </c>
      <c r="E84">
        <f t="shared" si="3"/>
        <v>17343.53199254335</v>
      </c>
      <c r="I84" t="s">
        <v>269</v>
      </c>
      <c r="J84" t="s">
        <v>270</v>
      </c>
      <c r="K84">
        <f>VLOOKUP('Manmade surfaces'!J84, 'Social Statistics'!$D$2:$BV$166, 71, FALSE)</f>
        <v>180131.17236999999</v>
      </c>
      <c r="L84">
        <f t="shared" si="4"/>
        <v>101098.44483281246</v>
      </c>
      <c r="M84">
        <f t="shared" si="5"/>
        <v>56.124902482259053</v>
      </c>
    </row>
    <row r="85" spans="1:13" x14ac:dyDescent="0.35">
      <c r="A85">
        <v>22.554955</v>
      </c>
      <c r="B85" t="s">
        <v>261</v>
      </c>
      <c r="C85" t="s">
        <v>262</v>
      </c>
      <c r="D85">
        <v>47653.081535999998</v>
      </c>
      <c r="E85">
        <f t="shared" si="3"/>
        <v>10748.131096558107</v>
      </c>
      <c r="I85" t="s">
        <v>377</v>
      </c>
      <c r="J85" t="s">
        <v>378</v>
      </c>
      <c r="K85">
        <f>VLOOKUP('Manmade surfaces'!J85, 'Social Statistics'!$D$2:$BV$166, 71, FALSE)</f>
        <v>153267.02855700001</v>
      </c>
      <c r="L85">
        <f t="shared" si="4"/>
        <v>91012.111428760516</v>
      </c>
      <c r="M85">
        <f t="shared" si="5"/>
        <v>59.381402696740551</v>
      </c>
    </row>
    <row r="86" spans="1:13" x14ac:dyDescent="0.35">
      <c r="A86">
        <v>22.580411000000002</v>
      </c>
      <c r="B86" t="s">
        <v>261</v>
      </c>
      <c r="C86" t="s">
        <v>262</v>
      </c>
      <c r="D86">
        <v>31263.913102999999</v>
      </c>
      <c r="E86">
        <f t="shared" si="3"/>
        <v>7059.5200733402535</v>
      </c>
      <c r="I86" t="s">
        <v>371</v>
      </c>
      <c r="J86" t="s">
        <v>372</v>
      </c>
      <c r="K86">
        <f>VLOOKUP('Manmade surfaces'!J86, 'Social Statistics'!$D$2:$BV$166, 71, FALSE)</f>
        <v>150063.72822799999</v>
      </c>
      <c r="L86">
        <f t="shared" si="4"/>
        <v>84818.952667387217</v>
      </c>
      <c r="M86">
        <f t="shared" si="5"/>
        <v>56.521954818100461</v>
      </c>
    </row>
    <row r="87" spans="1:13" x14ac:dyDescent="0.35">
      <c r="A87">
        <v>26.325824999999998</v>
      </c>
      <c r="B87" t="s">
        <v>261</v>
      </c>
      <c r="C87" t="s">
        <v>262</v>
      </c>
      <c r="D87">
        <v>20.035397</v>
      </c>
      <c r="E87">
        <f t="shared" si="3"/>
        <v>5.2744835522752496</v>
      </c>
      <c r="I87" t="s">
        <v>309</v>
      </c>
      <c r="J87" t="s">
        <v>310</v>
      </c>
      <c r="K87">
        <f>VLOOKUP('Manmade surfaces'!J87, 'Social Statistics'!$D$2:$BV$166, 71, FALSE)</f>
        <v>318644.27997099998</v>
      </c>
      <c r="L87">
        <f t="shared" si="4"/>
        <v>126373.51552757579</v>
      </c>
      <c r="M87">
        <f t="shared" si="5"/>
        <v>39.659747081942633</v>
      </c>
    </row>
    <row r="88" spans="1:13" x14ac:dyDescent="0.35">
      <c r="A88">
        <v>35.898752999999999</v>
      </c>
      <c r="B88" t="s">
        <v>261</v>
      </c>
      <c r="C88" t="s">
        <v>262</v>
      </c>
      <c r="D88">
        <v>12287.178081</v>
      </c>
      <c r="E88">
        <f t="shared" si="3"/>
        <v>4410.94370996833</v>
      </c>
      <c r="I88" t="s">
        <v>140</v>
      </c>
      <c r="J88" t="s">
        <v>141</v>
      </c>
      <c r="K88">
        <f>VLOOKUP('Manmade surfaces'!J88, 'Social Statistics'!$D$2:$BV$166, 71, FALSE)</f>
        <v>292878.27778399998</v>
      </c>
      <c r="L88">
        <f t="shared" si="4"/>
        <v>113666.65299944849</v>
      </c>
      <c r="M88">
        <f t="shared" si="5"/>
        <v>38.810202606858581</v>
      </c>
    </row>
    <row r="89" spans="1:13" x14ac:dyDescent="0.35">
      <c r="A89">
        <v>55.945982000000001</v>
      </c>
      <c r="B89" t="s">
        <v>261</v>
      </c>
      <c r="C89" t="s">
        <v>262</v>
      </c>
      <c r="D89">
        <v>6576.24064</v>
      </c>
      <c r="E89">
        <f t="shared" si="3"/>
        <v>3679.1424047310852</v>
      </c>
      <c r="I89" t="s">
        <v>169</v>
      </c>
      <c r="J89" t="s">
        <v>170</v>
      </c>
      <c r="K89">
        <f>VLOOKUP('Manmade surfaces'!J89, 'Social Statistics'!$D$2:$BV$166, 71, FALSE)</f>
        <v>233978.62512400001</v>
      </c>
      <c r="L89">
        <f t="shared" si="4"/>
        <v>111989.29267263421</v>
      </c>
      <c r="M89">
        <f t="shared" si="5"/>
        <v>47.863044161954548</v>
      </c>
    </row>
    <row r="90" spans="1:13" x14ac:dyDescent="0.35">
      <c r="A90">
        <v>0.66439700000000002</v>
      </c>
      <c r="B90" t="s">
        <v>261</v>
      </c>
      <c r="C90" t="s">
        <v>262</v>
      </c>
      <c r="D90">
        <v>28052.099020000001</v>
      </c>
      <c r="E90">
        <f t="shared" si="3"/>
        <v>186.37730432590942</v>
      </c>
      <c r="I90" t="s">
        <v>293</v>
      </c>
      <c r="J90" t="s">
        <v>294</v>
      </c>
      <c r="K90">
        <f>VLOOKUP('Manmade surfaces'!J90, 'Social Statistics'!$D$2:$BV$166, 71, FALSE)</f>
        <v>441414.905119</v>
      </c>
      <c r="L90">
        <f t="shared" si="4"/>
        <v>162877.63378732611</v>
      </c>
      <c r="M90">
        <f t="shared" si="5"/>
        <v>36.898988207798809</v>
      </c>
    </row>
    <row r="91" spans="1:13" x14ac:dyDescent="0.35">
      <c r="A91">
        <v>62.366869000000001</v>
      </c>
      <c r="B91" t="s">
        <v>261</v>
      </c>
      <c r="C91" t="s">
        <v>262</v>
      </c>
      <c r="D91">
        <v>41973.875376999997</v>
      </c>
      <c r="E91">
        <f t="shared" si="3"/>
        <v>26177.791870596844</v>
      </c>
      <c r="I91" t="s">
        <v>265</v>
      </c>
      <c r="J91" t="s">
        <v>266</v>
      </c>
      <c r="K91">
        <f>VLOOKUP('Manmade surfaces'!J91, 'Social Statistics'!$D$2:$BV$166, 71, FALSE)</f>
        <v>1160847.0053689999</v>
      </c>
      <c r="L91">
        <f t="shared" si="4"/>
        <v>211740.75200526926</v>
      </c>
      <c r="M91">
        <f t="shared" si="5"/>
        <v>18.240194532608797</v>
      </c>
    </row>
    <row r="92" spans="1:13" x14ac:dyDescent="0.35">
      <c r="A92">
        <v>40.567324999999997</v>
      </c>
      <c r="B92" t="s">
        <v>261</v>
      </c>
      <c r="C92" t="s">
        <v>262</v>
      </c>
      <c r="D92">
        <v>5373.6297249999998</v>
      </c>
      <c r="E92">
        <f t="shared" si="3"/>
        <v>2179.9378348373561</v>
      </c>
      <c r="I92" t="s">
        <v>281</v>
      </c>
      <c r="J92" t="s">
        <v>282</v>
      </c>
      <c r="K92">
        <f>VLOOKUP('Manmade surfaces'!J92, 'Social Statistics'!$D$2:$BV$166, 71, FALSE)</f>
        <v>1097718.6218940001</v>
      </c>
      <c r="L92">
        <f t="shared" si="4"/>
        <v>469053.63586895895</v>
      </c>
      <c r="M92">
        <f t="shared" si="5"/>
        <v>42.729860504657864</v>
      </c>
    </row>
    <row r="93" spans="1:13" x14ac:dyDescent="0.35">
      <c r="A93">
        <v>0.242175</v>
      </c>
      <c r="B93" t="s">
        <v>261</v>
      </c>
      <c r="C93" t="s">
        <v>262</v>
      </c>
      <c r="D93">
        <v>39206.888549000003</v>
      </c>
      <c r="E93">
        <f t="shared" si="3"/>
        <v>94.949282343540759</v>
      </c>
      <c r="I93" t="s">
        <v>261</v>
      </c>
      <c r="J93" t="s">
        <v>262</v>
      </c>
      <c r="K93">
        <f>VLOOKUP('Manmade surfaces'!J93, 'Social Statistics'!$D$2:$BV$166, 71, FALSE)</f>
        <v>598495.92482399999</v>
      </c>
      <c r="L93">
        <f t="shared" si="4"/>
        <v>138957.20333657303</v>
      </c>
      <c r="M93">
        <f t="shared" si="5"/>
        <v>23.217735923170444</v>
      </c>
    </row>
    <row r="94" spans="1:13" x14ac:dyDescent="0.35">
      <c r="A94">
        <v>35.294944999999998</v>
      </c>
      <c r="B94" t="s">
        <v>291</v>
      </c>
      <c r="C94" t="s">
        <v>292</v>
      </c>
      <c r="D94">
        <v>22324.138883</v>
      </c>
      <c r="E94">
        <f t="shared" si="3"/>
        <v>7879.2925404784646</v>
      </c>
      <c r="I94" t="s">
        <v>149</v>
      </c>
      <c r="J94" t="s">
        <v>150</v>
      </c>
      <c r="K94">
        <f>VLOOKUP('Manmade surfaces'!J94, 'Social Statistics'!$D$2:$BV$166, 71, FALSE)</f>
        <v>505226.108565</v>
      </c>
      <c r="L94">
        <f t="shared" si="4"/>
        <v>262956.23642632767</v>
      </c>
      <c r="M94">
        <f t="shared" si="5"/>
        <v>52.047238250059081</v>
      </c>
    </row>
    <row r="95" spans="1:13" x14ac:dyDescent="0.35">
      <c r="A95">
        <v>10.684355</v>
      </c>
      <c r="B95" t="s">
        <v>291</v>
      </c>
      <c r="C95" t="s">
        <v>292</v>
      </c>
      <c r="D95">
        <v>3992.8838420000002</v>
      </c>
      <c r="E95">
        <f t="shared" si="3"/>
        <v>426.61388441691912</v>
      </c>
      <c r="I95" t="s">
        <v>91</v>
      </c>
      <c r="J95" t="s">
        <v>92</v>
      </c>
      <c r="K95">
        <f>VLOOKUP('Manmade surfaces'!J95, 'Social Statistics'!$D$2:$BV$166, 71, FALSE)</f>
        <v>314703.46992200002</v>
      </c>
      <c r="L95">
        <f t="shared" si="4"/>
        <v>129253.10010563387</v>
      </c>
      <c r="M95">
        <f t="shared" si="5"/>
        <v>41.071393377921623</v>
      </c>
    </row>
    <row r="96" spans="1:13" x14ac:dyDescent="0.35">
      <c r="A96">
        <v>62.366869000000001</v>
      </c>
      <c r="B96" t="s">
        <v>291</v>
      </c>
      <c r="C96" t="s">
        <v>292</v>
      </c>
      <c r="D96">
        <v>18784.074536</v>
      </c>
      <c r="E96">
        <f t="shared" si="3"/>
        <v>11715.039158729478</v>
      </c>
      <c r="I96" t="s">
        <v>289</v>
      </c>
      <c r="J96" t="s">
        <v>290</v>
      </c>
      <c r="K96">
        <f>VLOOKUP('Manmade surfaces'!J96, 'Social Statistics'!$D$2:$BV$166, 71, FALSE)</f>
        <v>101757.777825</v>
      </c>
      <c r="L96">
        <f t="shared" si="4"/>
        <v>70436.474301889684</v>
      </c>
      <c r="M96">
        <f t="shared" si="5"/>
        <v>69.219744974211451</v>
      </c>
    </row>
    <row r="97" spans="1:13" x14ac:dyDescent="0.35">
      <c r="A97">
        <v>45.615017000000002</v>
      </c>
      <c r="B97" t="s">
        <v>291</v>
      </c>
      <c r="C97" t="s">
        <v>292</v>
      </c>
      <c r="D97">
        <v>34963.901926999999</v>
      </c>
      <c r="E97">
        <f t="shared" si="3"/>
        <v>15948.789807864378</v>
      </c>
      <c r="I97" t="s">
        <v>321</v>
      </c>
      <c r="J97" t="s">
        <v>322</v>
      </c>
      <c r="K97">
        <f>VLOOKUP('Manmade surfaces'!J97, 'Social Statistics'!$D$2:$BV$166, 71, FALSE)</f>
        <v>150954.27854699999</v>
      </c>
      <c r="L97">
        <f t="shared" si="4"/>
        <v>100890.75482179259</v>
      </c>
      <c r="M97">
        <f t="shared" si="5"/>
        <v>66.835306553023614</v>
      </c>
    </row>
    <row r="98" spans="1:13" x14ac:dyDescent="0.35">
      <c r="A98">
        <v>50.041893999999999</v>
      </c>
      <c r="B98" t="s">
        <v>291</v>
      </c>
      <c r="C98" t="s">
        <v>292</v>
      </c>
      <c r="D98">
        <v>1582.4002869999999</v>
      </c>
      <c r="E98">
        <f t="shared" si="3"/>
        <v>791.86307427623569</v>
      </c>
      <c r="I98" t="s">
        <v>363</v>
      </c>
      <c r="J98" t="s">
        <v>364</v>
      </c>
      <c r="K98">
        <f>VLOOKUP('Manmade surfaces'!J98, 'Social Statistics'!$D$2:$BV$166, 71, FALSE)</f>
        <v>154577.632977</v>
      </c>
      <c r="L98">
        <f t="shared" si="4"/>
        <v>91202.249010721192</v>
      </c>
      <c r="M98">
        <f t="shared" si="5"/>
        <v>59.000935163945357</v>
      </c>
    </row>
    <row r="99" spans="1:13" x14ac:dyDescent="0.35">
      <c r="A99">
        <v>4.5076260000000001</v>
      </c>
      <c r="B99" t="s">
        <v>291</v>
      </c>
      <c r="C99" t="s">
        <v>292</v>
      </c>
      <c r="D99">
        <v>12418.178054</v>
      </c>
      <c r="E99">
        <f t="shared" si="3"/>
        <v>559.76502268839806</v>
      </c>
      <c r="I99" t="s">
        <v>317</v>
      </c>
      <c r="J99" t="s">
        <v>318</v>
      </c>
      <c r="K99">
        <f>VLOOKUP('Manmade surfaces'!J99, 'Social Statistics'!$D$2:$BV$166, 71, FALSE)</f>
        <v>209141.99404699999</v>
      </c>
      <c r="L99">
        <f t="shared" si="4"/>
        <v>124879.14341214972</v>
      </c>
      <c r="M99">
        <f t="shared" si="5"/>
        <v>59.710219356561133</v>
      </c>
    </row>
    <row r="100" spans="1:13" x14ac:dyDescent="0.35">
      <c r="A100">
        <v>28.212478000000001</v>
      </c>
      <c r="B100" t="s">
        <v>291</v>
      </c>
      <c r="C100" t="s">
        <v>292</v>
      </c>
      <c r="D100">
        <v>6140.2770570000002</v>
      </c>
      <c r="E100">
        <f t="shared" si="3"/>
        <v>1732.3243138451726</v>
      </c>
      <c r="I100" t="s">
        <v>385</v>
      </c>
      <c r="J100" t="s">
        <v>386</v>
      </c>
      <c r="K100">
        <f>VLOOKUP('Manmade surfaces'!J100, 'Social Statistics'!$D$2:$BV$166, 71, FALSE)</f>
        <v>209558.36241599999</v>
      </c>
      <c r="L100">
        <f t="shared" si="4"/>
        <v>123157.50420590963</v>
      </c>
      <c r="M100">
        <f t="shared" si="5"/>
        <v>58.770026061487499</v>
      </c>
    </row>
    <row r="101" spans="1:13" x14ac:dyDescent="0.35">
      <c r="A101">
        <v>33.472422000000002</v>
      </c>
      <c r="B101" t="s">
        <v>291</v>
      </c>
      <c r="C101" t="s">
        <v>292</v>
      </c>
      <c r="D101">
        <v>6307.7869369999999</v>
      </c>
      <c r="E101">
        <f t="shared" si="3"/>
        <v>2111.3690624135143</v>
      </c>
      <c r="I101" t="s">
        <v>165</v>
      </c>
      <c r="J101" t="s">
        <v>166</v>
      </c>
      <c r="K101">
        <f>VLOOKUP('Manmade surfaces'!J101, 'Social Statistics'!$D$2:$BV$166, 71, FALSE)</f>
        <v>688240.60556699999</v>
      </c>
      <c r="L101">
        <f t="shared" si="4"/>
        <v>238590.7509379306</v>
      </c>
      <c r="M101">
        <f t="shared" si="5"/>
        <v>34.666764647135288</v>
      </c>
    </row>
    <row r="102" spans="1:13" x14ac:dyDescent="0.35">
      <c r="A102">
        <v>18.510546000000001</v>
      </c>
      <c r="B102" t="s">
        <v>291</v>
      </c>
      <c r="C102" t="s">
        <v>292</v>
      </c>
      <c r="D102">
        <v>55438.515761000002</v>
      </c>
      <c r="E102">
        <f t="shared" si="3"/>
        <v>10261.971961657156</v>
      </c>
      <c r="I102" t="s">
        <v>323</v>
      </c>
      <c r="J102" t="s">
        <v>324</v>
      </c>
      <c r="K102">
        <f>VLOOKUP('Manmade surfaces'!J102, 'Social Statistics'!$D$2:$BV$166, 71, FALSE)</f>
        <v>392280.89444200002</v>
      </c>
      <c r="L102">
        <f t="shared" si="4"/>
        <v>144701.94136068839</v>
      </c>
      <c r="M102">
        <f t="shared" si="5"/>
        <v>36.88732829227375</v>
      </c>
    </row>
    <row r="103" spans="1:13" x14ac:dyDescent="0.35">
      <c r="A103">
        <v>26.325824999999998</v>
      </c>
      <c r="B103" t="s">
        <v>291</v>
      </c>
      <c r="C103" t="s">
        <v>292</v>
      </c>
      <c r="D103">
        <v>45776.661959999998</v>
      </c>
      <c r="E103">
        <f t="shared" si="3"/>
        <v>12051.083918431168</v>
      </c>
      <c r="I103" t="s">
        <v>325</v>
      </c>
      <c r="J103" t="s">
        <v>326</v>
      </c>
      <c r="K103">
        <f>VLOOKUP('Manmade surfaces'!J103, 'Social Statistics'!$D$2:$BV$166, 71, FALSE)</f>
        <v>221019.176121</v>
      </c>
      <c r="L103">
        <f t="shared" si="4"/>
        <v>98774.329723604635</v>
      </c>
      <c r="M103">
        <f t="shared" si="5"/>
        <v>44.690389068109305</v>
      </c>
    </row>
    <row r="104" spans="1:13" x14ac:dyDescent="0.35">
      <c r="A104">
        <v>40.567324999999997</v>
      </c>
      <c r="B104" t="s">
        <v>291</v>
      </c>
      <c r="C104" t="s">
        <v>292</v>
      </c>
      <c r="D104">
        <v>57126.370275000001</v>
      </c>
      <c r="E104">
        <f t="shared" si="3"/>
        <v>23174.640290162642</v>
      </c>
      <c r="I104" t="s">
        <v>158</v>
      </c>
      <c r="J104" t="s">
        <v>159</v>
      </c>
      <c r="K104">
        <f>VLOOKUP('Manmade surfaces'!J104, 'Social Statistics'!$D$2:$BV$166, 71, FALSE)</f>
        <v>211791.490579</v>
      </c>
      <c r="L104">
        <f t="shared" si="4"/>
        <v>101976.40018769244</v>
      </c>
      <c r="M104">
        <f t="shared" si="5"/>
        <v>48.149432212270298</v>
      </c>
    </row>
    <row r="105" spans="1:13" x14ac:dyDescent="0.35">
      <c r="A105">
        <v>33.057875000000003</v>
      </c>
      <c r="B105" t="s">
        <v>291</v>
      </c>
      <c r="C105" t="s">
        <v>292</v>
      </c>
      <c r="D105">
        <v>61811.553570999997</v>
      </c>
      <c r="E105">
        <f t="shared" si="3"/>
        <v>20433.586115059217</v>
      </c>
      <c r="I105" t="s">
        <v>267</v>
      </c>
      <c r="J105" t="s">
        <v>268</v>
      </c>
      <c r="K105">
        <f>VLOOKUP('Manmade surfaces'!J105, 'Social Statistics'!$D$2:$BV$166, 71, FALSE)</f>
        <v>532941.23737700004</v>
      </c>
      <c r="L105">
        <f t="shared" si="4"/>
        <v>250849.78318844285</v>
      </c>
      <c r="M105">
        <f t="shared" si="5"/>
        <v>47.068938486175526</v>
      </c>
    </row>
    <row r="106" spans="1:13" x14ac:dyDescent="0.35">
      <c r="A106">
        <v>20.531783999999998</v>
      </c>
      <c r="B106" t="s">
        <v>291</v>
      </c>
      <c r="C106" t="s">
        <v>292</v>
      </c>
      <c r="D106">
        <v>59735.531195000003</v>
      </c>
      <c r="E106">
        <f t="shared" si="3"/>
        <v>12264.770236210017</v>
      </c>
      <c r="I106" t="s">
        <v>361</v>
      </c>
      <c r="J106" t="s">
        <v>362</v>
      </c>
      <c r="K106">
        <f>VLOOKUP('Manmade surfaces'!J106, 'Social Statistics'!$D$2:$BV$166, 71, FALSE)</f>
        <v>305617.557095</v>
      </c>
      <c r="L106">
        <f t="shared" si="4"/>
        <v>138608.05188453</v>
      </c>
      <c r="M106">
        <f t="shared" si="5"/>
        <v>45.353432309991355</v>
      </c>
    </row>
    <row r="107" spans="1:13" x14ac:dyDescent="0.35">
      <c r="A107">
        <v>27.394355999999998</v>
      </c>
      <c r="B107" t="s">
        <v>291</v>
      </c>
      <c r="C107" t="s">
        <v>292</v>
      </c>
      <c r="D107">
        <v>10756.642255000001</v>
      </c>
      <c r="E107">
        <f t="shared" si="3"/>
        <v>2946.7128729811279</v>
      </c>
      <c r="I107" t="s">
        <v>163</v>
      </c>
      <c r="J107" t="s">
        <v>164</v>
      </c>
      <c r="K107">
        <f>VLOOKUP('Manmade surfaces'!J107, 'Social Statistics'!$D$2:$BV$166, 71, FALSE)</f>
        <v>370851.20526800002</v>
      </c>
      <c r="L107">
        <f t="shared" si="4"/>
        <v>143175.174583627</v>
      </c>
      <c r="M107">
        <f t="shared" si="5"/>
        <v>38.607175209302547</v>
      </c>
    </row>
    <row r="108" spans="1:13" x14ac:dyDescent="0.35">
      <c r="A108">
        <v>39.875397</v>
      </c>
      <c r="B108" t="s">
        <v>291</v>
      </c>
      <c r="C108" t="s">
        <v>292</v>
      </c>
      <c r="D108">
        <v>48584.898780000003</v>
      </c>
      <c r="E108">
        <f t="shared" si="3"/>
        <v>19373.421270573159</v>
      </c>
      <c r="I108" t="s">
        <v>393</v>
      </c>
      <c r="J108" t="s">
        <v>394</v>
      </c>
      <c r="K108">
        <f>VLOOKUP('Manmade surfaces'!J108, 'Social Statistics'!$D$2:$BV$166, 71, FALSE)</f>
        <v>322720.77577800001</v>
      </c>
      <c r="L108">
        <f t="shared" si="4"/>
        <v>127001.67576876025</v>
      </c>
      <c r="M108">
        <f t="shared" si="5"/>
        <v>39.353424167561144</v>
      </c>
    </row>
    <row r="109" spans="1:13" x14ac:dyDescent="0.35">
      <c r="A109">
        <v>29.524829</v>
      </c>
      <c r="B109" t="s">
        <v>291</v>
      </c>
      <c r="C109" t="s">
        <v>292</v>
      </c>
      <c r="D109">
        <v>31764.264469999998</v>
      </c>
      <c r="E109">
        <f t="shared" si="3"/>
        <v>9378.3447678752564</v>
      </c>
      <c r="I109" t="s">
        <v>291</v>
      </c>
      <c r="J109" t="s">
        <v>292</v>
      </c>
      <c r="K109">
        <f>VLOOKUP('Manmade surfaces'!J109, 'Social Statistics'!$D$2:$BV$166, 71, FALSE)</f>
        <v>500905.59658200003</v>
      </c>
      <c r="L109">
        <f t="shared" si="4"/>
        <v>160405.16433706018</v>
      </c>
      <c r="M109">
        <f t="shared" si="5"/>
        <v>32.023032969008021</v>
      </c>
    </row>
    <row r="110" spans="1:13" x14ac:dyDescent="0.35">
      <c r="A110">
        <v>39.985339000000003</v>
      </c>
      <c r="B110" t="s">
        <v>291</v>
      </c>
      <c r="C110" t="s">
        <v>292</v>
      </c>
      <c r="D110">
        <v>23397.515873</v>
      </c>
      <c r="E110">
        <f t="shared" si="3"/>
        <v>9355.5760393978599</v>
      </c>
      <c r="I110" t="s">
        <v>337</v>
      </c>
      <c r="J110" t="s">
        <v>338</v>
      </c>
      <c r="K110">
        <f>VLOOKUP('Manmade surfaces'!J110, 'Social Statistics'!$D$2:$BV$166, 71, FALSE)</f>
        <v>301984.53915199998</v>
      </c>
      <c r="L110">
        <f t="shared" si="4"/>
        <v>113494.40610116739</v>
      </c>
      <c r="M110">
        <f t="shared" si="5"/>
        <v>37.582853221515904</v>
      </c>
    </row>
    <row r="111" spans="1:13" x14ac:dyDescent="0.35">
      <c r="A111">
        <v>41.296899000000003</v>
      </c>
      <c r="B111" t="s">
        <v>293</v>
      </c>
      <c r="C111" t="s">
        <v>294</v>
      </c>
      <c r="D111">
        <v>40755.814150999999</v>
      </c>
      <c r="E111">
        <f t="shared" si="3"/>
        <v>16830.887406566177</v>
      </c>
      <c r="I111" t="s">
        <v>186</v>
      </c>
      <c r="J111" t="s">
        <v>187</v>
      </c>
      <c r="K111">
        <f>VLOOKUP('Manmade surfaces'!J111, 'Social Statistics'!$D$2:$BV$166, 71, FALSE)</f>
        <v>413949.32098999998</v>
      </c>
      <c r="L111">
        <f t="shared" si="4"/>
        <v>116313.15585318925</v>
      </c>
      <c r="M111">
        <f t="shared" si="5"/>
        <v>28.098404793856179</v>
      </c>
    </row>
    <row r="112" spans="1:13" x14ac:dyDescent="0.35">
      <c r="A112">
        <v>30.545086999999999</v>
      </c>
      <c r="B112" t="s">
        <v>293</v>
      </c>
      <c r="C112" t="s">
        <v>294</v>
      </c>
      <c r="D112">
        <v>62352.404643000002</v>
      </c>
      <c r="E112">
        <f t="shared" si="3"/>
        <v>19045.59624479639</v>
      </c>
      <c r="I112" t="s">
        <v>184</v>
      </c>
      <c r="J112" t="s">
        <v>185</v>
      </c>
      <c r="K112">
        <f>VLOOKUP('Manmade surfaces'!J112, 'Social Statistics'!$D$2:$BV$166, 71, FALSE)</f>
        <v>210459.304577</v>
      </c>
      <c r="L112">
        <f t="shared" si="4"/>
        <v>105697.92686597869</v>
      </c>
      <c r="M112">
        <f t="shared" si="5"/>
        <v>50.222501247174542</v>
      </c>
    </row>
    <row r="113" spans="1:13" x14ac:dyDescent="0.35">
      <c r="A113">
        <v>31.882061</v>
      </c>
      <c r="B113" t="s">
        <v>293</v>
      </c>
      <c r="C113" t="s">
        <v>294</v>
      </c>
      <c r="D113">
        <v>2154.8364230000002</v>
      </c>
      <c r="E113">
        <f t="shared" si="3"/>
        <v>687.00626283107806</v>
      </c>
      <c r="I113" t="s">
        <v>82</v>
      </c>
      <c r="J113" t="s">
        <v>83</v>
      </c>
      <c r="K113">
        <f>VLOOKUP('Manmade surfaces'!J113, 'Social Statistics'!$D$2:$BV$166, 71, FALSE)</f>
        <v>220710.98412199999</v>
      </c>
      <c r="L113">
        <f t="shared" si="4"/>
        <v>149692.52701141147</v>
      </c>
      <c r="M113">
        <f t="shared" si="5"/>
        <v>67.822871438363734</v>
      </c>
    </row>
    <row r="114" spans="1:13" x14ac:dyDescent="0.35">
      <c r="A114">
        <v>6.199808</v>
      </c>
      <c r="B114" t="s">
        <v>293</v>
      </c>
      <c r="C114" t="s">
        <v>294</v>
      </c>
      <c r="D114">
        <v>17365.6041</v>
      </c>
      <c r="E114">
        <f t="shared" si="3"/>
        <v>1076.6341122401279</v>
      </c>
      <c r="I114" t="s">
        <v>191</v>
      </c>
      <c r="J114" t="s">
        <v>192</v>
      </c>
      <c r="K114">
        <f>VLOOKUP('Manmade surfaces'!J114, 'Social Statistics'!$D$2:$BV$166, 71, FALSE)</f>
        <v>124441.344461</v>
      </c>
      <c r="L114">
        <f t="shared" si="4"/>
        <v>77595.614029312768</v>
      </c>
      <c r="M114">
        <f t="shared" si="5"/>
        <v>62.355171719983538</v>
      </c>
    </row>
    <row r="115" spans="1:13" x14ac:dyDescent="0.35">
      <c r="A115">
        <v>30.824518999999999</v>
      </c>
      <c r="B115" t="s">
        <v>293</v>
      </c>
      <c r="C115" t="s">
        <v>294</v>
      </c>
      <c r="D115">
        <v>38978.177809000001</v>
      </c>
      <c r="E115">
        <f t="shared" si="3"/>
        <v>12014.835824588989</v>
      </c>
      <c r="I115" t="s">
        <v>71</v>
      </c>
      <c r="J115" t="s">
        <v>72</v>
      </c>
      <c r="K115">
        <f>VLOOKUP('Manmade surfaces'!J115, 'Social Statistics'!$D$2:$BV$166, 71, FALSE)</f>
        <v>147584.63722</v>
      </c>
      <c r="L115">
        <f t="shared" si="4"/>
        <v>105973.28153773116</v>
      </c>
      <c r="M115">
        <f t="shared" si="5"/>
        <v>71.805089970008169</v>
      </c>
    </row>
    <row r="116" spans="1:13" x14ac:dyDescent="0.35">
      <c r="A116">
        <v>57.446049000000002</v>
      </c>
      <c r="B116" t="s">
        <v>293</v>
      </c>
      <c r="C116" t="s">
        <v>294</v>
      </c>
      <c r="D116">
        <v>0.23640700000000001</v>
      </c>
      <c r="E116">
        <f t="shared" si="3"/>
        <v>0.13580648105943</v>
      </c>
      <c r="I116" t="s">
        <v>223</v>
      </c>
      <c r="J116" t="s">
        <v>224</v>
      </c>
      <c r="K116">
        <f>VLOOKUP('Manmade surfaces'!J116, 'Social Statistics'!$D$2:$BV$166, 71, FALSE)</f>
        <v>196553.85678100001</v>
      </c>
      <c r="L116">
        <f t="shared" si="4"/>
        <v>137083.76650434913</v>
      </c>
      <c r="M116">
        <f t="shared" si="5"/>
        <v>69.743615693630289</v>
      </c>
    </row>
    <row r="117" spans="1:13" x14ac:dyDescent="0.35">
      <c r="A117">
        <v>37.848233</v>
      </c>
      <c r="B117" t="s">
        <v>293</v>
      </c>
      <c r="C117" t="s">
        <v>294</v>
      </c>
      <c r="D117">
        <v>45233.715892</v>
      </c>
      <c r="E117">
        <f t="shared" si="3"/>
        <v>17120.162185362187</v>
      </c>
      <c r="I117" t="s">
        <v>407</v>
      </c>
      <c r="J117" t="s">
        <v>408</v>
      </c>
      <c r="K117">
        <f>VLOOKUP('Manmade surfaces'!J117, 'Social Statistics'!$D$2:$BV$166, 71, FALSE)</f>
        <v>300457.15672299999</v>
      </c>
      <c r="L117">
        <f t="shared" si="4"/>
        <v>148173.46468458817</v>
      </c>
      <c r="M117">
        <f t="shared" si="5"/>
        <v>49.316004418291662</v>
      </c>
    </row>
    <row r="118" spans="1:13" x14ac:dyDescent="0.35">
      <c r="A118">
        <v>45.343794000000003</v>
      </c>
      <c r="B118" t="s">
        <v>293</v>
      </c>
      <c r="C118" t="s">
        <v>294</v>
      </c>
      <c r="D118">
        <v>829.06125999999995</v>
      </c>
      <c r="E118">
        <f t="shared" si="3"/>
        <v>375.92782986820441</v>
      </c>
      <c r="I118" t="s">
        <v>311</v>
      </c>
      <c r="J118" t="s">
        <v>312</v>
      </c>
      <c r="K118">
        <f>VLOOKUP('Manmade surfaces'!J118, 'Social Statistics'!$D$2:$BV$166, 71, FALSE)</f>
        <v>331162.15623199998</v>
      </c>
      <c r="L118">
        <f t="shared" si="4"/>
        <v>158337.06193548828</v>
      </c>
      <c r="M118">
        <f t="shared" si="5"/>
        <v>47.812547102925365</v>
      </c>
    </row>
    <row r="119" spans="1:13" x14ac:dyDescent="0.35">
      <c r="A119">
        <v>43.050572000000003</v>
      </c>
      <c r="B119" t="s">
        <v>293</v>
      </c>
      <c r="C119" t="s">
        <v>294</v>
      </c>
      <c r="D119">
        <v>4697.2502089999998</v>
      </c>
      <c r="E119">
        <f t="shared" si="3"/>
        <v>2022.1930832456956</v>
      </c>
      <c r="I119" t="s">
        <v>341</v>
      </c>
      <c r="J119" t="s">
        <v>342</v>
      </c>
      <c r="K119">
        <f>VLOOKUP('Manmade surfaces'!J119, 'Social Statistics'!$D$2:$BV$166, 71, FALSE)</f>
        <v>362408.04881399998</v>
      </c>
      <c r="L119">
        <f t="shared" si="4"/>
        <v>179764.24916696388</v>
      </c>
      <c r="M119">
        <f t="shared" si="5"/>
        <v>49.602719849973575</v>
      </c>
    </row>
    <row r="120" spans="1:13" x14ac:dyDescent="0.35">
      <c r="A120">
        <v>40.171643000000003</v>
      </c>
      <c r="B120" t="s">
        <v>293</v>
      </c>
      <c r="C120" t="s">
        <v>294</v>
      </c>
      <c r="D120">
        <v>60091.800200999998</v>
      </c>
      <c r="E120">
        <f t="shared" si="3"/>
        <v>24139.863449019002</v>
      </c>
      <c r="I120" t="s">
        <v>125</v>
      </c>
      <c r="J120" t="s">
        <v>126</v>
      </c>
      <c r="K120">
        <f>VLOOKUP('Manmade surfaces'!J120, 'Social Statistics'!$D$2:$BV$166, 71, FALSE)</f>
        <v>218627.310184</v>
      </c>
      <c r="L120">
        <f t="shared" si="4"/>
        <v>138410.10749407209</v>
      </c>
      <c r="M120">
        <f t="shared" si="5"/>
        <v>63.308699804056531</v>
      </c>
    </row>
    <row r="121" spans="1:13" x14ac:dyDescent="0.35">
      <c r="A121">
        <v>4.1808310000000004</v>
      </c>
      <c r="B121" t="s">
        <v>293</v>
      </c>
      <c r="C121" t="s">
        <v>294</v>
      </c>
      <c r="D121">
        <v>2224.5322420000002</v>
      </c>
      <c r="E121">
        <f t="shared" si="3"/>
        <v>93.003933578531033</v>
      </c>
      <c r="I121" t="s">
        <v>237</v>
      </c>
      <c r="J121" t="s">
        <v>238</v>
      </c>
      <c r="K121">
        <f>VLOOKUP('Manmade surfaces'!J121, 'Social Statistics'!$D$2:$BV$166, 71, FALSE)</f>
        <v>165581.19755499999</v>
      </c>
      <c r="L121">
        <f t="shared" si="4"/>
        <v>93315.508789191226</v>
      </c>
      <c r="M121">
        <f t="shared" si="5"/>
        <v>56.356343695482238</v>
      </c>
    </row>
    <row r="122" spans="1:13" x14ac:dyDescent="0.35">
      <c r="A122">
        <v>19.401744000000001</v>
      </c>
      <c r="B122" t="s">
        <v>293</v>
      </c>
      <c r="C122" t="s">
        <v>294</v>
      </c>
      <c r="D122">
        <v>226.63124999999999</v>
      </c>
      <c r="E122">
        <f t="shared" si="3"/>
        <v>43.970414949000002</v>
      </c>
      <c r="I122" t="s">
        <v>243</v>
      </c>
      <c r="J122" t="s">
        <v>244</v>
      </c>
      <c r="K122">
        <f>VLOOKUP('Manmade surfaces'!J122, 'Social Statistics'!$D$2:$BV$166, 71, FALSE)</f>
        <v>161483.985453</v>
      </c>
      <c r="L122">
        <f t="shared" si="4"/>
        <v>103292.978824634</v>
      </c>
      <c r="M122">
        <f t="shared" si="5"/>
        <v>63.964843656089656</v>
      </c>
    </row>
    <row r="123" spans="1:13" x14ac:dyDescent="0.35">
      <c r="A123">
        <v>27.422263000000001</v>
      </c>
      <c r="B123" t="s">
        <v>293</v>
      </c>
      <c r="C123" t="s">
        <v>294</v>
      </c>
      <c r="D123">
        <v>62500</v>
      </c>
      <c r="E123">
        <f t="shared" si="3"/>
        <v>17138.914375</v>
      </c>
      <c r="I123" t="s">
        <v>206</v>
      </c>
      <c r="J123" t="s">
        <v>207</v>
      </c>
      <c r="K123">
        <f>VLOOKUP('Manmade surfaces'!J123, 'Social Statistics'!$D$2:$BV$166, 71, FALSE)</f>
        <v>147611.817128</v>
      </c>
      <c r="L123">
        <f t="shared" si="4"/>
        <v>91108.658713551966</v>
      </c>
      <c r="M123">
        <f t="shared" si="5"/>
        <v>61.721791985358507</v>
      </c>
    </row>
    <row r="124" spans="1:13" x14ac:dyDescent="0.35">
      <c r="A124">
        <v>48.278806000000003</v>
      </c>
      <c r="B124" t="s">
        <v>293</v>
      </c>
      <c r="C124" t="s">
        <v>294</v>
      </c>
      <c r="D124">
        <v>54341.085349000001</v>
      </c>
      <c r="E124">
        <f t="shared" si="3"/>
        <v>26235.227173938136</v>
      </c>
      <c r="I124" t="s">
        <v>345</v>
      </c>
      <c r="J124" t="s">
        <v>346</v>
      </c>
      <c r="K124">
        <f>VLOOKUP('Manmade surfaces'!J124, 'Social Statistics'!$D$2:$BV$166, 71, FALSE)</f>
        <v>177514.655398</v>
      </c>
      <c r="L124">
        <f t="shared" si="4"/>
        <v>113027.05571570818</v>
      </c>
      <c r="M124">
        <f t="shared" si="5"/>
        <v>63.671957372924382</v>
      </c>
    </row>
    <row r="125" spans="1:13" x14ac:dyDescent="0.35">
      <c r="A125">
        <v>65.537532999999996</v>
      </c>
      <c r="B125" t="s">
        <v>293</v>
      </c>
      <c r="C125" t="s">
        <v>294</v>
      </c>
      <c r="D125">
        <v>37075.019735000002</v>
      </c>
      <c r="E125">
        <f t="shared" si="3"/>
        <v>24298.053293582136</v>
      </c>
      <c r="I125" t="s">
        <v>379</v>
      </c>
      <c r="J125" t="s">
        <v>380</v>
      </c>
      <c r="K125">
        <f>VLOOKUP('Manmade surfaces'!J125, 'Social Statistics'!$D$2:$BV$166, 71, FALSE)</f>
        <v>176784.90560599999</v>
      </c>
      <c r="L125">
        <f t="shared" si="4"/>
        <v>120652.49057122822</v>
      </c>
      <c r="M125">
        <f t="shared" si="5"/>
        <v>68.248185645513246</v>
      </c>
    </row>
    <row r="126" spans="1:13" x14ac:dyDescent="0.35">
      <c r="A126">
        <v>4.6148550000000004</v>
      </c>
      <c r="B126" t="s">
        <v>293</v>
      </c>
      <c r="C126" t="s">
        <v>294</v>
      </c>
      <c r="D126">
        <v>916.41318899999999</v>
      </c>
      <c r="E126">
        <f t="shared" si="3"/>
        <v>42.291139873225951</v>
      </c>
      <c r="I126" t="s">
        <v>179</v>
      </c>
      <c r="J126" t="s">
        <v>180</v>
      </c>
      <c r="K126">
        <f>VLOOKUP('Manmade surfaces'!J126, 'Social Statistics'!$D$2:$BV$166, 71, FALSE)</f>
        <v>161689.46256099999</v>
      </c>
      <c r="L126">
        <f t="shared" si="4"/>
        <v>126218.16583036268</v>
      </c>
      <c r="M126">
        <f t="shared" si="5"/>
        <v>78.062085080371162</v>
      </c>
    </row>
    <row r="127" spans="1:13" x14ac:dyDescent="0.35">
      <c r="A127">
        <v>13.058795999999999</v>
      </c>
      <c r="B127" t="s">
        <v>293</v>
      </c>
      <c r="C127" t="s">
        <v>294</v>
      </c>
      <c r="D127">
        <v>3791.2705380000002</v>
      </c>
      <c r="E127">
        <f t="shared" si="3"/>
        <v>495.09428536552252</v>
      </c>
      <c r="I127" t="s">
        <v>401</v>
      </c>
      <c r="J127" t="s">
        <v>402</v>
      </c>
      <c r="K127">
        <f>VLOOKUP('Manmade surfaces'!J127, 'Social Statistics'!$D$2:$BV$166, 71, FALSE)</f>
        <v>608031.95582799998</v>
      </c>
      <c r="L127">
        <f t="shared" si="4"/>
        <v>370361.11877472559</v>
      </c>
      <c r="M127">
        <f t="shared" si="5"/>
        <v>60.911456252390337</v>
      </c>
    </row>
    <row r="128" spans="1:13" x14ac:dyDescent="0.35">
      <c r="A128">
        <v>73.328845999999999</v>
      </c>
      <c r="B128" t="s">
        <v>293</v>
      </c>
      <c r="C128" t="s">
        <v>294</v>
      </c>
      <c r="D128">
        <v>149.23711399999999</v>
      </c>
      <c r="E128">
        <f t="shared" si="3"/>
        <v>109.43385349990444</v>
      </c>
      <c r="I128" t="s">
        <v>319</v>
      </c>
      <c r="J128" t="s">
        <v>320</v>
      </c>
      <c r="K128">
        <f>VLOOKUP('Manmade surfaces'!J128, 'Social Statistics'!$D$2:$BV$166, 71, FALSE)</f>
        <v>522114.34027300001</v>
      </c>
      <c r="L128">
        <f t="shared" si="4"/>
        <v>422615.28006425628</v>
      </c>
      <c r="M128">
        <f t="shared" si="5"/>
        <v>80.943051639470724</v>
      </c>
    </row>
    <row r="129" spans="1:13" x14ac:dyDescent="0.35">
      <c r="A129">
        <v>14.335610000000001</v>
      </c>
      <c r="B129" t="s">
        <v>293</v>
      </c>
      <c r="C129" t="s">
        <v>294</v>
      </c>
      <c r="D129">
        <v>7731.816871</v>
      </c>
      <c r="E129">
        <f t="shared" si="3"/>
        <v>1108.4031125407632</v>
      </c>
      <c r="I129" t="s">
        <v>397</v>
      </c>
      <c r="J129" t="s">
        <v>398</v>
      </c>
      <c r="K129">
        <f>VLOOKUP('Manmade surfaces'!J129, 'Social Statistics'!$D$2:$BV$166, 71, FALSE)</f>
        <v>616121.10991400003</v>
      </c>
      <c r="L129">
        <f t="shared" si="4"/>
        <v>360958.3220033017</v>
      </c>
      <c r="M129">
        <f t="shared" si="5"/>
        <v>58.585611853761236</v>
      </c>
    </row>
    <row r="130" spans="1:13" x14ac:dyDescent="0.35">
      <c r="A130">
        <v>29.524829</v>
      </c>
      <c r="B130" t="s">
        <v>279</v>
      </c>
      <c r="C130" t="s">
        <v>280</v>
      </c>
      <c r="D130">
        <v>8593.16986</v>
      </c>
      <c r="E130">
        <f t="shared" si="3"/>
        <v>2537.1187068445397</v>
      </c>
      <c r="I130" t="s">
        <v>197</v>
      </c>
      <c r="J130" t="s">
        <v>198</v>
      </c>
      <c r="K130">
        <f>VLOOKUP('Manmade surfaces'!J130, 'Social Statistics'!$D$2:$BV$166, 71, FALSE)</f>
        <v>177368.681988</v>
      </c>
      <c r="L130">
        <f t="shared" si="4"/>
        <v>134441.81394577376</v>
      </c>
      <c r="M130">
        <f t="shared" si="5"/>
        <v>75.797943830280872</v>
      </c>
    </row>
    <row r="131" spans="1:13" x14ac:dyDescent="0.35">
      <c r="A131">
        <v>38.985793000000001</v>
      </c>
      <c r="B131" t="s">
        <v>279</v>
      </c>
      <c r="C131" t="s">
        <v>280</v>
      </c>
      <c r="D131">
        <v>17187.097260999999</v>
      </c>
      <c r="E131">
        <f t="shared" si="3"/>
        <v>6700.5261608821293</v>
      </c>
      <c r="I131" t="s">
        <v>355</v>
      </c>
      <c r="J131" t="s">
        <v>356</v>
      </c>
      <c r="K131">
        <f>VLOOKUP('Manmade surfaces'!J131, 'Social Statistics'!$D$2:$BV$166, 71, FALSE)</f>
        <v>86882.415890000004</v>
      </c>
      <c r="L131">
        <f t="shared" si="4"/>
        <v>59273.231021980995</v>
      </c>
      <c r="M131">
        <f t="shared" si="5"/>
        <v>68.222355944873343</v>
      </c>
    </row>
    <row r="132" spans="1:13" x14ac:dyDescent="0.35">
      <c r="A132">
        <v>35.898752999999999</v>
      </c>
      <c r="B132" t="s">
        <v>279</v>
      </c>
      <c r="C132" t="s">
        <v>280</v>
      </c>
      <c r="D132">
        <v>40693.053949000001</v>
      </c>
      <c r="E132">
        <f t="shared" ref="E132:E195" si="6">(A132/100)*D132</f>
        <v>14608.298925308256</v>
      </c>
      <c r="I132" t="s">
        <v>199</v>
      </c>
      <c r="J132" t="s">
        <v>200</v>
      </c>
      <c r="K132">
        <f>VLOOKUP('Manmade surfaces'!J132, 'Social Statistics'!$D$2:$BV$166, 71, FALSE)</f>
        <v>197034.06741300001</v>
      </c>
      <c r="L132">
        <f t="shared" ref="L132:L166" si="7">SUMIF(C$3:C$2921, J132, $E$3:$E$2921)</f>
        <v>160356.1073827495</v>
      </c>
      <c r="M132">
        <f t="shared" ref="M132:M166" si="8">(L132/K132)*100</f>
        <v>81.384965294671403</v>
      </c>
    </row>
    <row r="133" spans="1:13" x14ac:dyDescent="0.35">
      <c r="A133">
        <v>62.366869000000001</v>
      </c>
      <c r="B133" t="s">
        <v>279</v>
      </c>
      <c r="C133" t="s">
        <v>280</v>
      </c>
      <c r="D133">
        <v>1742.0500870000001</v>
      </c>
      <c r="E133">
        <f t="shared" si="6"/>
        <v>1086.4620956736762</v>
      </c>
      <c r="I133" t="s">
        <v>177</v>
      </c>
      <c r="J133" t="s">
        <v>178</v>
      </c>
      <c r="K133">
        <f>VLOOKUP('Manmade surfaces'!J133, 'Social Statistics'!$D$2:$BV$166, 71, FALSE)</f>
        <v>316247.25434500002</v>
      </c>
      <c r="L133">
        <f t="shared" si="7"/>
        <v>266371.19731150515</v>
      </c>
      <c r="M133">
        <f t="shared" si="8"/>
        <v>84.228777847638113</v>
      </c>
    </row>
    <row r="134" spans="1:13" x14ac:dyDescent="0.35">
      <c r="A134">
        <v>45.615017000000002</v>
      </c>
      <c r="B134" t="s">
        <v>279</v>
      </c>
      <c r="C134" t="s">
        <v>280</v>
      </c>
      <c r="D134">
        <v>17020.121131</v>
      </c>
      <c r="E134">
        <f t="shared" si="6"/>
        <v>7763.7311473262425</v>
      </c>
      <c r="I134" t="s">
        <v>405</v>
      </c>
      <c r="J134" t="s">
        <v>406</v>
      </c>
      <c r="K134">
        <f>VLOOKUP('Manmade surfaces'!J134, 'Social Statistics'!$D$2:$BV$166, 71, FALSE)</f>
        <v>548343.46172499994</v>
      </c>
      <c r="L134">
        <f t="shared" si="7"/>
        <v>404013.01693032013</v>
      </c>
      <c r="M134">
        <f t="shared" si="8"/>
        <v>73.678824519829305</v>
      </c>
    </row>
    <row r="135" spans="1:13" x14ac:dyDescent="0.35">
      <c r="A135">
        <v>50.041893999999999</v>
      </c>
      <c r="B135" t="s">
        <v>279</v>
      </c>
      <c r="C135" t="s">
        <v>280</v>
      </c>
      <c r="D135">
        <v>38243.888042999999</v>
      </c>
      <c r="E135">
        <f t="shared" si="6"/>
        <v>19137.965915956735</v>
      </c>
      <c r="I135" t="s">
        <v>369</v>
      </c>
      <c r="J135" t="s">
        <v>370</v>
      </c>
      <c r="K135">
        <f>VLOOKUP('Manmade surfaces'!J135, 'Social Statistics'!$D$2:$BV$166, 71, FALSE)</f>
        <v>177082.32674399999</v>
      </c>
      <c r="L135">
        <f t="shared" si="7"/>
        <v>122210.62559964898</v>
      </c>
      <c r="M135">
        <f t="shared" si="8"/>
        <v>69.013451453189575</v>
      </c>
    </row>
    <row r="136" spans="1:13" x14ac:dyDescent="0.35">
      <c r="A136">
        <v>78.764584999999997</v>
      </c>
      <c r="B136" t="s">
        <v>279</v>
      </c>
      <c r="C136" t="s">
        <v>280</v>
      </c>
      <c r="D136">
        <v>19679.261354999999</v>
      </c>
      <c r="E136">
        <f t="shared" si="6"/>
        <v>15500.288537331126</v>
      </c>
      <c r="I136" t="s">
        <v>295</v>
      </c>
      <c r="J136" t="s">
        <v>296</v>
      </c>
      <c r="K136">
        <f>VLOOKUP('Manmade surfaces'!J136, 'Social Statistics'!$D$2:$BV$166, 71, FALSE)</f>
        <v>204507.23368100001</v>
      </c>
      <c r="L136">
        <f t="shared" si="7"/>
        <v>176948.32008811997</v>
      </c>
      <c r="M136">
        <f t="shared" si="8"/>
        <v>86.524235306088144</v>
      </c>
    </row>
    <row r="137" spans="1:13" x14ac:dyDescent="0.35">
      <c r="A137">
        <v>37.590398</v>
      </c>
      <c r="B137" t="s">
        <v>279</v>
      </c>
      <c r="C137" t="s">
        <v>280</v>
      </c>
      <c r="D137">
        <v>28437.323799999998</v>
      </c>
      <c r="E137">
        <f t="shared" si="6"/>
        <v>10689.703196968723</v>
      </c>
      <c r="I137" t="s">
        <v>245</v>
      </c>
      <c r="J137" t="s">
        <v>246</v>
      </c>
      <c r="K137">
        <f>VLOOKUP('Manmade surfaces'!J137, 'Social Statistics'!$D$2:$BV$166, 71, FALSE)</f>
        <v>119120.842787</v>
      </c>
      <c r="L137">
        <f t="shared" si="7"/>
        <v>84072.670531106283</v>
      </c>
      <c r="M137">
        <f t="shared" si="8"/>
        <v>70.577632397578512</v>
      </c>
    </row>
    <row r="138" spans="1:13" x14ac:dyDescent="0.35">
      <c r="A138">
        <v>57.605322000000001</v>
      </c>
      <c r="B138" t="s">
        <v>279</v>
      </c>
      <c r="C138" t="s">
        <v>280</v>
      </c>
      <c r="D138">
        <v>146.870205</v>
      </c>
      <c r="E138">
        <f t="shared" si="6"/>
        <v>84.605054512310105</v>
      </c>
      <c r="I138" t="s">
        <v>383</v>
      </c>
      <c r="J138" t="s">
        <v>384</v>
      </c>
      <c r="K138">
        <f>VLOOKUP('Manmade surfaces'!J138, 'Social Statistics'!$D$2:$BV$166, 71, FALSE)</f>
        <v>138937.270758</v>
      </c>
      <c r="L138">
        <f t="shared" si="7"/>
        <v>96266.780136207744</v>
      </c>
      <c r="M138">
        <f t="shared" si="8"/>
        <v>69.287945279913103</v>
      </c>
    </row>
    <row r="139" spans="1:13" x14ac:dyDescent="0.35">
      <c r="A139">
        <v>43.618926999999999</v>
      </c>
      <c r="B139" t="s">
        <v>279</v>
      </c>
      <c r="C139" t="s">
        <v>280</v>
      </c>
      <c r="D139">
        <v>50892.933585999999</v>
      </c>
      <c r="E139">
        <f t="shared" si="6"/>
        <v>22198.951549035824</v>
      </c>
      <c r="I139" t="s">
        <v>253</v>
      </c>
      <c r="J139" t="s">
        <v>254</v>
      </c>
      <c r="K139">
        <f>VLOOKUP('Manmade surfaces'!J139, 'Social Statistics'!$D$2:$BV$166, 71, FALSE)</f>
        <v>477282.081404</v>
      </c>
      <c r="L139">
        <f t="shared" si="7"/>
        <v>276187.3881727485</v>
      </c>
      <c r="M139">
        <f t="shared" si="8"/>
        <v>57.866699575291001</v>
      </c>
    </row>
    <row r="140" spans="1:13" x14ac:dyDescent="0.35">
      <c r="A140">
        <v>39.682434000000001</v>
      </c>
      <c r="B140" t="s">
        <v>279</v>
      </c>
      <c r="C140" t="s">
        <v>280</v>
      </c>
      <c r="D140">
        <v>15957.731087</v>
      </c>
      <c r="E140">
        <f t="shared" si="6"/>
        <v>6332.4161064962573</v>
      </c>
      <c r="I140" t="s">
        <v>301</v>
      </c>
      <c r="J140" t="s">
        <v>302</v>
      </c>
      <c r="K140">
        <f>VLOOKUP('Manmade surfaces'!J140, 'Social Statistics'!$D$2:$BV$166, 71, FALSE)</f>
        <v>330544.38070400001</v>
      </c>
      <c r="L140">
        <f t="shared" si="7"/>
        <v>233150.79538570679</v>
      </c>
      <c r="M140">
        <f t="shared" si="8"/>
        <v>70.535398269103098</v>
      </c>
    </row>
    <row r="141" spans="1:13" x14ac:dyDescent="0.35">
      <c r="A141">
        <v>50.339961000000002</v>
      </c>
      <c r="B141" t="s">
        <v>279</v>
      </c>
      <c r="C141" t="s">
        <v>280</v>
      </c>
      <c r="D141">
        <v>20405.816325</v>
      </c>
      <c r="E141">
        <f t="shared" si="6"/>
        <v>10272.279979736633</v>
      </c>
      <c r="I141" t="s">
        <v>275</v>
      </c>
      <c r="J141" t="s">
        <v>276</v>
      </c>
      <c r="K141">
        <f>VLOOKUP('Manmade surfaces'!J141, 'Social Statistics'!$D$2:$BV$166, 71, FALSE)</f>
        <v>969101.72549800004</v>
      </c>
      <c r="L141">
        <f t="shared" si="7"/>
        <v>689090.42874693766</v>
      </c>
      <c r="M141">
        <f t="shared" si="8"/>
        <v>71.106098628895666</v>
      </c>
    </row>
    <row r="142" spans="1:13" x14ac:dyDescent="0.35">
      <c r="A142">
        <v>40.950505999999997</v>
      </c>
      <c r="B142" t="s">
        <v>279</v>
      </c>
      <c r="C142" t="s">
        <v>280</v>
      </c>
      <c r="D142">
        <v>30262.997715000001</v>
      </c>
      <c r="E142">
        <f t="shared" si="6"/>
        <v>12392.850695060937</v>
      </c>
      <c r="I142" t="s">
        <v>106</v>
      </c>
      <c r="J142" t="s">
        <v>107</v>
      </c>
      <c r="K142">
        <f>VLOOKUP('Manmade surfaces'!J142, 'Social Statistics'!$D$2:$BV$166, 71, FALSE)</f>
        <v>416811.22652299999</v>
      </c>
      <c r="L142">
        <f t="shared" si="7"/>
        <v>142889.19005291321</v>
      </c>
      <c r="M142">
        <f t="shared" si="8"/>
        <v>34.281511859668797</v>
      </c>
    </row>
    <row r="143" spans="1:13" x14ac:dyDescent="0.35">
      <c r="A143">
        <v>42.818291000000002</v>
      </c>
      <c r="B143" t="s">
        <v>279</v>
      </c>
      <c r="C143" t="s">
        <v>280</v>
      </c>
      <c r="D143">
        <v>62500</v>
      </c>
      <c r="E143">
        <f t="shared" si="6"/>
        <v>26761.431875000002</v>
      </c>
      <c r="I143" t="s">
        <v>143</v>
      </c>
      <c r="J143" t="s">
        <v>144</v>
      </c>
      <c r="K143">
        <f>VLOOKUP('Manmade surfaces'!J143, 'Social Statistics'!$D$2:$BV$166, 71, FALSE)</f>
        <v>374646.01833499997</v>
      </c>
      <c r="L143">
        <f t="shared" si="7"/>
        <v>127653.90179999374</v>
      </c>
      <c r="M143">
        <f t="shared" si="8"/>
        <v>34.07320391854492</v>
      </c>
    </row>
    <row r="144" spans="1:13" x14ac:dyDescent="0.35">
      <c r="A144">
        <v>43.681037000000003</v>
      </c>
      <c r="B144" t="s">
        <v>279</v>
      </c>
      <c r="C144" t="s">
        <v>280</v>
      </c>
      <c r="D144">
        <v>2847.2976779999999</v>
      </c>
      <c r="E144">
        <f t="shared" si="6"/>
        <v>1243.729152227321</v>
      </c>
      <c r="I144" t="s">
        <v>249</v>
      </c>
      <c r="J144" t="s">
        <v>250</v>
      </c>
      <c r="K144">
        <f>VLOOKUP('Manmade surfaces'!J144, 'Social Statistics'!$D$2:$BV$166, 71, FALSE)</f>
        <v>2708042.0076290001</v>
      </c>
      <c r="L144">
        <f t="shared" si="7"/>
        <v>692569.71090408089</v>
      </c>
      <c r="M144">
        <f t="shared" si="8"/>
        <v>25.574555673545614</v>
      </c>
    </row>
    <row r="145" spans="1:13" x14ac:dyDescent="0.35">
      <c r="A145">
        <v>52.324894999999998</v>
      </c>
      <c r="B145" t="s">
        <v>279</v>
      </c>
      <c r="C145" t="s">
        <v>280</v>
      </c>
      <c r="D145">
        <v>48104.478249</v>
      </c>
      <c r="E145">
        <f t="shared" si="6"/>
        <v>25170.617734087085</v>
      </c>
      <c r="I145" t="s">
        <v>103</v>
      </c>
      <c r="J145" t="s">
        <v>104</v>
      </c>
      <c r="K145">
        <f>VLOOKUP('Manmade surfaces'!J145, 'Social Statistics'!$D$2:$BV$166, 71, FALSE)</f>
        <v>648428.95013999997</v>
      </c>
      <c r="L145">
        <f t="shared" si="7"/>
        <v>283077.15496334445</v>
      </c>
      <c r="M145">
        <f t="shared" si="8"/>
        <v>43.655847707328036</v>
      </c>
    </row>
    <row r="146" spans="1:13" x14ac:dyDescent="0.35">
      <c r="A146">
        <v>45.082276</v>
      </c>
      <c r="B146" t="s">
        <v>279</v>
      </c>
      <c r="C146" t="s">
        <v>280</v>
      </c>
      <c r="D146">
        <v>10326.830198</v>
      </c>
      <c r="E146">
        <f t="shared" si="6"/>
        <v>4655.5700919137062</v>
      </c>
      <c r="I146" t="s">
        <v>114</v>
      </c>
      <c r="J146" t="s">
        <v>115</v>
      </c>
      <c r="K146">
        <f>VLOOKUP('Manmade surfaces'!J146, 'Social Statistics'!$D$2:$BV$166, 71, FALSE)</f>
        <v>535793.73360699997</v>
      </c>
      <c r="L146">
        <f t="shared" si="7"/>
        <v>182455.61118575561</v>
      </c>
      <c r="M146">
        <f t="shared" si="8"/>
        <v>34.053330552683398</v>
      </c>
    </row>
    <row r="147" spans="1:13" x14ac:dyDescent="0.35">
      <c r="A147">
        <v>46.128396000000002</v>
      </c>
      <c r="B147" t="s">
        <v>279</v>
      </c>
      <c r="C147" t="s">
        <v>280</v>
      </c>
      <c r="D147">
        <v>7632.8554489999997</v>
      </c>
      <c r="E147">
        <f t="shared" si="6"/>
        <v>3520.9137876222981</v>
      </c>
      <c r="I147" t="s">
        <v>307</v>
      </c>
      <c r="J147" t="s">
        <v>308</v>
      </c>
      <c r="K147">
        <f>VLOOKUP('Manmade surfaces'!J147, 'Social Statistics'!$D$2:$BV$166, 71, FALSE)</f>
        <v>475610.25599999999</v>
      </c>
      <c r="L147">
        <f t="shared" si="7"/>
        <v>185494.71596548933</v>
      </c>
      <c r="M147">
        <f t="shared" si="8"/>
        <v>39.001412106951989</v>
      </c>
    </row>
    <row r="148" spans="1:13" x14ac:dyDescent="0.35">
      <c r="A148">
        <v>60.918579000000001</v>
      </c>
      <c r="B148" t="s">
        <v>279</v>
      </c>
      <c r="C148" t="s">
        <v>280</v>
      </c>
      <c r="D148">
        <v>56951.375252999998</v>
      </c>
      <c r="E148">
        <f t="shared" si="6"/>
        <v>34693.968525085256</v>
      </c>
      <c r="I148" t="s">
        <v>277</v>
      </c>
      <c r="J148" t="s">
        <v>278</v>
      </c>
      <c r="K148">
        <f>VLOOKUP('Manmade surfaces'!J148, 'Social Statistics'!$D$2:$BV$166, 71, FALSE)</f>
        <v>494904.82373499998</v>
      </c>
      <c r="L148">
        <f t="shared" si="7"/>
        <v>187132.53014642559</v>
      </c>
      <c r="M148">
        <f t="shared" si="8"/>
        <v>37.81182182346781</v>
      </c>
    </row>
    <row r="149" spans="1:13" x14ac:dyDescent="0.35">
      <c r="A149">
        <v>61.725166999999999</v>
      </c>
      <c r="B149" t="s">
        <v>279</v>
      </c>
      <c r="C149" t="s">
        <v>280</v>
      </c>
      <c r="D149">
        <v>36901.028386999998</v>
      </c>
      <c r="E149">
        <f t="shared" si="6"/>
        <v>22777.221396593155</v>
      </c>
      <c r="I149" t="s">
        <v>215</v>
      </c>
      <c r="J149" t="s">
        <v>216</v>
      </c>
      <c r="K149">
        <f>VLOOKUP('Manmade surfaces'!J149, 'Social Statistics'!$D$2:$BV$166, 71, FALSE)</f>
        <v>822273.696582</v>
      </c>
      <c r="L149">
        <f t="shared" si="7"/>
        <v>224412.98626499157</v>
      </c>
      <c r="M149">
        <f t="shared" si="8"/>
        <v>27.291762730320091</v>
      </c>
    </row>
    <row r="150" spans="1:13" x14ac:dyDescent="0.35">
      <c r="A150">
        <v>65.537532999999996</v>
      </c>
      <c r="B150" t="s">
        <v>241</v>
      </c>
      <c r="C150" t="s">
        <v>242</v>
      </c>
      <c r="D150">
        <v>25424.980264999998</v>
      </c>
      <c r="E150">
        <f t="shared" si="6"/>
        <v>16662.904831417858</v>
      </c>
      <c r="I150" t="s">
        <v>315</v>
      </c>
      <c r="J150" t="s">
        <v>316</v>
      </c>
      <c r="K150">
        <f>VLOOKUP('Manmade surfaces'!J150, 'Social Statistics'!$D$2:$BV$166, 71, FALSE)</f>
        <v>1217977.134966</v>
      </c>
      <c r="L150">
        <f t="shared" si="7"/>
        <v>160478.07974455826</v>
      </c>
      <c r="M150">
        <f t="shared" si="8"/>
        <v>13.175787552780131</v>
      </c>
    </row>
    <row r="151" spans="1:13" x14ac:dyDescent="0.35">
      <c r="A151">
        <v>48.278806000000003</v>
      </c>
      <c r="B151" t="s">
        <v>241</v>
      </c>
      <c r="C151" t="s">
        <v>242</v>
      </c>
      <c r="D151">
        <v>8158.914651</v>
      </c>
      <c r="E151">
        <f t="shared" si="6"/>
        <v>3939.0265760618672</v>
      </c>
      <c r="I151" t="s">
        <v>327</v>
      </c>
      <c r="J151" t="s">
        <v>328</v>
      </c>
      <c r="K151">
        <f>VLOOKUP('Manmade surfaces'!J151, 'Social Statistics'!$D$2:$BV$166, 71, FALSE)</f>
        <v>675929.23420399998</v>
      </c>
      <c r="L151">
        <f t="shared" si="7"/>
        <v>178258.58972667687</v>
      </c>
      <c r="M151">
        <f t="shared" si="8"/>
        <v>26.372374607617168</v>
      </c>
    </row>
    <row r="152" spans="1:13" x14ac:dyDescent="0.35">
      <c r="A152">
        <v>14.335610000000001</v>
      </c>
      <c r="B152" t="s">
        <v>241</v>
      </c>
      <c r="C152" t="s">
        <v>242</v>
      </c>
      <c r="D152">
        <v>723.80602499999998</v>
      </c>
      <c r="E152">
        <f t="shared" si="6"/>
        <v>103.76200890050251</v>
      </c>
      <c r="I152" t="s">
        <v>147</v>
      </c>
      <c r="J152" t="s">
        <v>148</v>
      </c>
      <c r="K152">
        <f>VLOOKUP('Manmade surfaces'!J152, 'Social Statistics'!$D$2:$BV$166, 71, FALSE)</f>
        <v>3947509.1925769998</v>
      </c>
      <c r="L152">
        <f t="shared" si="7"/>
        <v>605630.26115274394</v>
      </c>
      <c r="M152">
        <f t="shared" si="8"/>
        <v>15.342086151226376</v>
      </c>
    </row>
    <row r="153" spans="1:13" x14ac:dyDescent="0.35">
      <c r="A153">
        <v>37.848233</v>
      </c>
      <c r="B153" t="s">
        <v>241</v>
      </c>
      <c r="C153" t="s">
        <v>242</v>
      </c>
      <c r="D153">
        <v>9325.838006</v>
      </c>
      <c r="E153">
        <f t="shared" si="6"/>
        <v>3529.6648977134337</v>
      </c>
      <c r="I153" t="s">
        <v>287</v>
      </c>
      <c r="J153" t="s">
        <v>288</v>
      </c>
      <c r="K153">
        <f>VLOOKUP('Manmade surfaces'!J153, 'Social Statistics'!$D$2:$BV$166, 71, FALSE)</f>
        <v>262747.35917299998</v>
      </c>
      <c r="L153">
        <f t="shared" si="7"/>
        <v>117112.76951505712</v>
      </c>
      <c r="M153">
        <f t="shared" si="8"/>
        <v>44.572386905684141</v>
      </c>
    </row>
    <row r="154" spans="1:13" x14ac:dyDescent="0.35">
      <c r="A154">
        <v>29.524829</v>
      </c>
      <c r="B154" t="s">
        <v>241</v>
      </c>
      <c r="C154" t="s">
        <v>242</v>
      </c>
      <c r="D154">
        <v>22142.565671</v>
      </c>
      <c r="E154">
        <f t="shared" si="6"/>
        <v>6537.5546505754528</v>
      </c>
      <c r="I154" t="s">
        <v>255</v>
      </c>
      <c r="J154" t="s">
        <v>256</v>
      </c>
      <c r="K154">
        <f>VLOOKUP('Manmade surfaces'!J154, 'Social Statistics'!$D$2:$BV$166, 71, FALSE)</f>
        <v>437553.59273500001</v>
      </c>
      <c r="L154">
        <f t="shared" si="7"/>
        <v>148478.67686736878</v>
      </c>
      <c r="M154">
        <f t="shared" si="8"/>
        <v>33.933826468954038</v>
      </c>
    </row>
    <row r="155" spans="1:13" x14ac:dyDescent="0.35">
      <c r="A155">
        <v>10.684355</v>
      </c>
      <c r="B155" t="s">
        <v>241</v>
      </c>
      <c r="C155" t="s">
        <v>242</v>
      </c>
      <c r="D155">
        <v>28710.368563</v>
      </c>
      <c r="E155">
        <f t="shared" si="6"/>
        <v>3067.5176990793184</v>
      </c>
      <c r="I155" t="s">
        <v>409</v>
      </c>
      <c r="J155" t="s">
        <v>410</v>
      </c>
      <c r="K155">
        <f>VLOOKUP('Manmade surfaces'!J155, 'Social Statistics'!$D$2:$BV$166, 71, FALSE)</f>
        <v>340514.75943600002</v>
      </c>
      <c r="L155">
        <f t="shared" si="7"/>
        <v>96363.302815326591</v>
      </c>
      <c r="M155">
        <f t="shared" si="8"/>
        <v>28.299302789381187</v>
      </c>
    </row>
    <row r="156" spans="1:13" x14ac:dyDescent="0.35">
      <c r="A156">
        <v>78.764584999999997</v>
      </c>
      <c r="B156" t="s">
        <v>241</v>
      </c>
      <c r="C156" t="s">
        <v>242</v>
      </c>
      <c r="D156">
        <v>42820.738644999998</v>
      </c>
      <c r="E156">
        <f t="shared" si="6"/>
        <v>33727.577087668869</v>
      </c>
      <c r="I156" t="s">
        <v>387</v>
      </c>
      <c r="J156" t="s">
        <v>388</v>
      </c>
      <c r="K156">
        <f>VLOOKUP('Manmade surfaces'!J156, 'Social Statistics'!$D$2:$BV$166, 71, FALSE)</f>
        <v>768092.53634400002</v>
      </c>
      <c r="L156">
        <f t="shared" si="7"/>
        <v>111544.06427427608</v>
      </c>
      <c r="M156">
        <f t="shared" si="8"/>
        <v>14.522216920009187</v>
      </c>
    </row>
    <row r="157" spans="1:13" x14ac:dyDescent="0.35">
      <c r="A157">
        <v>46.128396000000002</v>
      </c>
      <c r="B157" t="s">
        <v>241</v>
      </c>
      <c r="C157" t="s">
        <v>242</v>
      </c>
      <c r="D157">
        <v>27397.653186</v>
      </c>
      <c r="E157">
        <f t="shared" si="6"/>
        <v>12638.097956344698</v>
      </c>
      <c r="I157" t="s">
        <v>171</v>
      </c>
      <c r="J157" t="s">
        <v>172</v>
      </c>
      <c r="K157">
        <f>VLOOKUP('Manmade surfaces'!J157, 'Social Statistics'!$D$2:$BV$166, 71, FALSE)</f>
        <v>436687.67956900003</v>
      </c>
      <c r="L157">
        <f t="shared" si="7"/>
        <v>183773.55885191454</v>
      </c>
      <c r="M157">
        <f t="shared" si="8"/>
        <v>42.083522721157266</v>
      </c>
    </row>
    <row r="158" spans="1:13" x14ac:dyDescent="0.35">
      <c r="A158">
        <v>38.985793000000001</v>
      </c>
      <c r="B158" t="s">
        <v>241</v>
      </c>
      <c r="C158" t="s">
        <v>242</v>
      </c>
      <c r="D158">
        <v>39895.301077999997</v>
      </c>
      <c r="E158">
        <f t="shared" si="6"/>
        <v>15553.499494995847</v>
      </c>
      <c r="I158" t="s">
        <v>133</v>
      </c>
      <c r="J158" t="s">
        <v>134</v>
      </c>
      <c r="K158">
        <f>VLOOKUP('Manmade surfaces'!J158, 'Social Statistics'!$D$2:$BV$166, 71, FALSE)</f>
        <v>419073.46685099998</v>
      </c>
      <c r="L158">
        <f t="shared" si="7"/>
        <v>142843.66157663791</v>
      </c>
      <c r="M158">
        <f t="shared" si="8"/>
        <v>34.085589491024834</v>
      </c>
    </row>
    <row r="159" spans="1:13" x14ac:dyDescent="0.35">
      <c r="A159">
        <v>41.926467000000002</v>
      </c>
      <c r="B159" t="s">
        <v>241</v>
      </c>
      <c r="C159" t="s">
        <v>242</v>
      </c>
      <c r="D159">
        <v>55363.321814000003</v>
      </c>
      <c r="E159">
        <f t="shared" si="6"/>
        <v>23211.884850450511</v>
      </c>
      <c r="I159" t="s">
        <v>399</v>
      </c>
      <c r="J159" t="s">
        <v>400</v>
      </c>
      <c r="K159">
        <f>VLOOKUP('Manmade surfaces'!J159, 'Social Statistics'!$D$2:$BV$166, 71, FALSE)</f>
        <v>187200.089932</v>
      </c>
      <c r="L159">
        <f t="shared" si="7"/>
        <v>119839.16772297391</v>
      </c>
      <c r="M159">
        <f t="shared" si="8"/>
        <v>64.016618670698932</v>
      </c>
    </row>
    <row r="160" spans="1:13" x14ac:dyDescent="0.35">
      <c r="A160">
        <v>50.538086</v>
      </c>
      <c r="B160" t="s">
        <v>241</v>
      </c>
      <c r="C160" t="s">
        <v>242</v>
      </c>
      <c r="D160">
        <v>2642.679928</v>
      </c>
      <c r="E160">
        <f t="shared" si="6"/>
        <v>1335.5598547173781</v>
      </c>
      <c r="I160" t="s">
        <v>403</v>
      </c>
      <c r="J160" t="s">
        <v>404</v>
      </c>
      <c r="K160">
        <f>VLOOKUP('Manmade surfaces'!J160, 'Social Statistics'!$D$2:$BV$166, 71, FALSE)</f>
        <v>412272.44663299999</v>
      </c>
      <c r="L160">
        <f t="shared" si="7"/>
        <v>221670.40577286764</v>
      </c>
      <c r="M160">
        <f t="shared" si="8"/>
        <v>53.767940977679743</v>
      </c>
    </row>
    <row r="161" spans="1:13" x14ac:dyDescent="0.35">
      <c r="A161">
        <v>43.050572000000003</v>
      </c>
      <c r="B161" t="s">
        <v>241</v>
      </c>
      <c r="C161" t="s">
        <v>242</v>
      </c>
      <c r="D161">
        <v>35139.871646</v>
      </c>
      <c r="E161">
        <f t="shared" si="6"/>
        <v>15127.915743668817</v>
      </c>
      <c r="I161" t="s">
        <v>343</v>
      </c>
      <c r="J161" t="s">
        <v>344</v>
      </c>
      <c r="K161">
        <f>VLOOKUP('Manmade surfaces'!J161, 'Social Statistics'!$D$2:$BV$166, 71, FALSE)</f>
        <v>225290.86058400001</v>
      </c>
      <c r="L161">
        <f t="shared" si="7"/>
        <v>139616.70145958153</v>
      </c>
      <c r="M161">
        <f t="shared" si="8"/>
        <v>61.971755577508326</v>
      </c>
    </row>
    <row r="162" spans="1:13" x14ac:dyDescent="0.35">
      <c r="A162">
        <v>73.328845999999999</v>
      </c>
      <c r="B162" t="s">
        <v>241</v>
      </c>
      <c r="C162" t="s">
        <v>242</v>
      </c>
      <c r="D162">
        <v>62225.980008999999</v>
      </c>
      <c r="E162">
        <f t="shared" si="6"/>
        <v>45629.593052790398</v>
      </c>
      <c r="I162" t="s">
        <v>89</v>
      </c>
      <c r="J162" t="s">
        <v>90</v>
      </c>
      <c r="K162">
        <f>VLOOKUP('Manmade surfaces'!J162, 'Social Statistics'!$D$2:$BV$166, 71, FALSE)</f>
        <v>238255.94861200001</v>
      </c>
      <c r="L162">
        <f t="shared" si="7"/>
        <v>175581.76456797228</v>
      </c>
      <c r="M162">
        <f t="shared" si="8"/>
        <v>73.694598431163342</v>
      </c>
    </row>
    <row r="163" spans="1:13" x14ac:dyDescent="0.35">
      <c r="A163">
        <v>19.401744000000001</v>
      </c>
      <c r="B163" t="s">
        <v>241</v>
      </c>
      <c r="C163" t="s">
        <v>242</v>
      </c>
      <c r="D163">
        <v>8339.8925010000003</v>
      </c>
      <c r="E163">
        <f t="shared" si="6"/>
        <v>1618.0845929192176</v>
      </c>
      <c r="I163" t="s">
        <v>86</v>
      </c>
      <c r="J163" t="s">
        <v>87</v>
      </c>
      <c r="K163">
        <f>VLOOKUP('Manmade surfaces'!J163, 'Social Statistics'!$D$2:$BV$166, 71, FALSE)</f>
        <v>257592.547173</v>
      </c>
      <c r="L163">
        <f t="shared" si="7"/>
        <v>200468.90823317762</v>
      </c>
      <c r="M163">
        <f t="shared" si="8"/>
        <v>77.824032734356265</v>
      </c>
    </row>
    <row r="164" spans="1:13" x14ac:dyDescent="0.35">
      <c r="A164">
        <v>50.041893999999999</v>
      </c>
      <c r="B164" t="s">
        <v>241</v>
      </c>
      <c r="C164" t="s">
        <v>242</v>
      </c>
      <c r="D164">
        <v>22653.29088</v>
      </c>
      <c r="E164">
        <f t="shared" si="6"/>
        <v>11336.135809681267</v>
      </c>
      <c r="I164" t="s">
        <v>359</v>
      </c>
      <c r="J164" t="s">
        <v>360</v>
      </c>
      <c r="K164">
        <f>VLOOKUP('Manmade surfaces'!J164, 'Social Statistics'!$D$2:$BV$166, 71, FALSE)</f>
        <v>347153.72411000001</v>
      </c>
      <c r="L164">
        <f t="shared" si="7"/>
        <v>240905.70267663628</v>
      </c>
      <c r="M164">
        <f t="shared" si="8"/>
        <v>69.394532146888992</v>
      </c>
    </row>
    <row r="165" spans="1:13" x14ac:dyDescent="0.35">
      <c r="A165">
        <v>61.725166999999999</v>
      </c>
      <c r="B165" t="s">
        <v>241</v>
      </c>
      <c r="C165" t="s">
        <v>242</v>
      </c>
      <c r="D165">
        <v>25598.971613000002</v>
      </c>
      <c r="E165">
        <f t="shared" si="6"/>
        <v>15801.007978406846</v>
      </c>
      <c r="I165" t="s">
        <v>411</v>
      </c>
      <c r="J165" t="s">
        <v>412</v>
      </c>
      <c r="K165">
        <f>VLOOKUP('Manmade surfaces'!J165, 'Social Statistics'!$D$2:$BV$166, 71, FALSE)</f>
        <v>240293.98383000001</v>
      </c>
      <c r="L165">
        <f t="shared" si="7"/>
        <v>124909.51409427915</v>
      </c>
      <c r="M165">
        <f t="shared" si="8"/>
        <v>51.981956478214805</v>
      </c>
    </row>
    <row r="166" spans="1:13" x14ac:dyDescent="0.35">
      <c r="A166">
        <v>52.324894999999998</v>
      </c>
      <c r="B166" t="s">
        <v>241</v>
      </c>
      <c r="C166" t="s">
        <v>242</v>
      </c>
      <c r="D166">
        <v>14395.521751</v>
      </c>
      <c r="E166">
        <f t="shared" si="6"/>
        <v>7532.4416409129108</v>
      </c>
      <c r="I166" t="s">
        <v>110</v>
      </c>
      <c r="J166" t="s">
        <v>111</v>
      </c>
      <c r="K166">
        <f>VLOOKUP('Manmade surfaces'!J166, 'Social Statistics'!$D$2:$BV$166, 71, FALSE)</f>
        <v>323325.05854599999</v>
      </c>
      <c r="L166">
        <f t="shared" si="7"/>
        <v>193179.93343377445</v>
      </c>
      <c r="M166">
        <f t="shared" si="8"/>
        <v>59.747900240862528</v>
      </c>
    </row>
    <row r="167" spans="1:13" x14ac:dyDescent="0.35">
      <c r="A167">
        <v>57.605322000000001</v>
      </c>
      <c r="B167" t="s">
        <v>241</v>
      </c>
      <c r="C167" t="s">
        <v>242</v>
      </c>
      <c r="D167">
        <v>62353.129795000001</v>
      </c>
      <c r="E167">
        <f t="shared" si="6"/>
        <v>35918.721195487691</v>
      </c>
    </row>
    <row r="168" spans="1:13" x14ac:dyDescent="0.35">
      <c r="A168">
        <v>60.918579000000001</v>
      </c>
      <c r="B168" t="s">
        <v>241</v>
      </c>
      <c r="C168" t="s">
        <v>242</v>
      </c>
      <c r="D168">
        <v>1204.195708</v>
      </c>
      <c r="E168">
        <f t="shared" si="6"/>
        <v>733.57891369258937</v>
      </c>
    </row>
    <row r="169" spans="1:13" x14ac:dyDescent="0.35">
      <c r="A169">
        <v>27.394355999999998</v>
      </c>
      <c r="B169" t="s">
        <v>241</v>
      </c>
      <c r="C169" t="s">
        <v>242</v>
      </c>
      <c r="D169">
        <v>53.019458999999998</v>
      </c>
      <c r="E169">
        <f t="shared" si="6"/>
        <v>14.524339347734038</v>
      </c>
    </row>
    <row r="170" spans="1:13" x14ac:dyDescent="0.35">
      <c r="A170">
        <v>28.611089</v>
      </c>
      <c r="B170" t="s">
        <v>241</v>
      </c>
      <c r="C170" t="s">
        <v>242</v>
      </c>
      <c r="D170">
        <v>4769.376647</v>
      </c>
      <c r="E170">
        <f t="shared" si="6"/>
        <v>1364.570597218386</v>
      </c>
    </row>
    <row r="171" spans="1:13" x14ac:dyDescent="0.35">
      <c r="A171">
        <v>83.707199000000003</v>
      </c>
      <c r="B171" t="s">
        <v>241</v>
      </c>
      <c r="C171" t="s">
        <v>242</v>
      </c>
      <c r="D171">
        <v>62500</v>
      </c>
      <c r="E171">
        <f t="shared" si="6"/>
        <v>52316.999374999999</v>
      </c>
    </row>
    <row r="172" spans="1:13" x14ac:dyDescent="0.35">
      <c r="A172">
        <v>74.246826999999996</v>
      </c>
      <c r="B172" t="s">
        <v>241</v>
      </c>
      <c r="C172" t="s">
        <v>242</v>
      </c>
      <c r="D172">
        <v>62500</v>
      </c>
      <c r="E172">
        <f t="shared" si="6"/>
        <v>46404.266874999994</v>
      </c>
    </row>
    <row r="173" spans="1:13" x14ac:dyDescent="0.35">
      <c r="A173">
        <v>56.497565999999999</v>
      </c>
      <c r="B173" t="s">
        <v>241</v>
      </c>
      <c r="C173" t="s">
        <v>242</v>
      </c>
      <c r="D173">
        <v>62500</v>
      </c>
      <c r="E173">
        <f t="shared" si="6"/>
        <v>35310.978750000002</v>
      </c>
    </row>
    <row r="174" spans="1:13" x14ac:dyDescent="0.35">
      <c r="A174">
        <v>32.851998999999999</v>
      </c>
      <c r="B174" t="s">
        <v>241</v>
      </c>
      <c r="C174" t="s">
        <v>242</v>
      </c>
      <c r="D174">
        <v>18665.883322000001</v>
      </c>
      <c r="E174">
        <f t="shared" si="6"/>
        <v>6132.1158022846066</v>
      </c>
    </row>
    <row r="175" spans="1:13" x14ac:dyDescent="0.35">
      <c r="A175">
        <v>14.335610000000001</v>
      </c>
      <c r="B175" t="s">
        <v>233</v>
      </c>
      <c r="C175" t="s">
        <v>234</v>
      </c>
      <c r="D175">
        <v>8940.6291739999997</v>
      </c>
      <c r="E175">
        <f t="shared" si="6"/>
        <v>1281.6937299308615</v>
      </c>
    </row>
    <row r="176" spans="1:13" x14ac:dyDescent="0.35">
      <c r="A176">
        <v>46.128396000000002</v>
      </c>
      <c r="B176" t="s">
        <v>233</v>
      </c>
      <c r="C176" t="s">
        <v>234</v>
      </c>
      <c r="D176">
        <v>27469.491364000001</v>
      </c>
      <c r="E176">
        <f t="shared" si="6"/>
        <v>12671.235755571723</v>
      </c>
    </row>
    <row r="177" spans="1:5" x14ac:dyDescent="0.35">
      <c r="A177">
        <v>73.328845999999999</v>
      </c>
      <c r="B177" t="s">
        <v>233</v>
      </c>
      <c r="C177" t="s">
        <v>234</v>
      </c>
      <c r="D177">
        <v>124.782876</v>
      </c>
      <c r="E177">
        <f t="shared" si="6"/>
        <v>91.50184297641097</v>
      </c>
    </row>
    <row r="178" spans="1:5" x14ac:dyDescent="0.35">
      <c r="A178">
        <v>28.611089</v>
      </c>
      <c r="B178" t="s">
        <v>233</v>
      </c>
      <c r="C178" t="s">
        <v>234</v>
      </c>
      <c r="D178">
        <v>57730.623353000003</v>
      </c>
      <c r="E178">
        <f t="shared" si="6"/>
        <v>16517.360027781615</v>
      </c>
    </row>
    <row r="179" spans="1:5" x14ac:dyDescent="0.35">
      <c r="A179">
        <v>32.851998999999999</v>
      </c>
      <c r="B179" t="s">
        <v>233</v>
      </c>
      <c r="C179" t="s">
        <v>234</v>
      </c>
      <c r="D179">
        <v>43834.116677999999</v>
      </c>
      <c r="E179">
        <f t="shared" si="6"/>
        <v>14400.383572715393</v>
      </c>
    </row>
    <row r="180" spans="1:5" x14ac:dyDescent="0.35">
      <c r="A180">
        <v>19.401744000000001</v>
      </c>
      <c r="B180" t="s">
        <v>233</v>
      </c>
      <c r="C180" t="s">
        <v>234</v>
      </c>
      <c r="D180">
        <v>53831.433356000001</v>
      </c>
      <c r="E180">
        <f t="shared" si="6"/>
        <v>10444.236891261729</v>
      </c>
    </row>
    <row r="181" spans="1:5" x14ac:dyDescent="0.35">
      <c r="A181">
        <v>43.681037000000003</v>
      </c>
      <c r="B181" t="s">
        <v>233</v>
      </c>
      <c r="C181" t="s">
        <v>234</v>
      </c>
      <c r="D181">
        <v>48494.247488000001</v>
      </c>
      <c r="E181">
        <f t="shared" si="6"/>
        <v>21182.790188104853</v>
      </c>
    </row>
    <row r="182" spans="1:5" x14ac:dyDescent="0.35">
      <c r="A182">
        <v>9.9286849999999998</v>
      </c>
      <c r="B182" t="s">
        <v>233</v>
      </c>
      <c r="C182" t="s">
        <v>234</v>
      </c>
      <c r="D182">
        <v>59739.970326000002</v>
      </c>
      <c r="E182">
        <f t="shared" si="6"/>
        <v>5931.3934727620135</v>
      </c>
    </row>
    <row r="183" spans="1:5" x14ac:dyDescent="0.35">
      <c r="A183">
        <v>13.187932999999999</v>
      </c>
      <c r="B183" t="s">
        <v>233</v>
      </c>
      <c r="C183" t="s">
        <v>234</v>
      </c>
      <c r="D183">
        <v>20900.421359</v>
      </c>
      <c r="E183">
        <f t="shared" si="6"/>
        <v>2756.3335655426094</v>
      </c>
    </row>
    <row r="184" spans="1:5" x14ac:dyDescent="0.35">
      <c r="A184">
        <v>3.2006109999999999</v>
      </c>
      <c r="B184" t="s">
        <v>233</v>
      </c>
      <c r="C184" t="s">
        <v>234</v>
      </c>
      <c r="D184">
        <v>3368.1274939999998</v>
      </c>
      <c r="E184">
        <f t="shared" si="6"/>
        <v>107.80065906698833</v>
      </c>
    </row>
    <row r="185" spans="1:5" x14ac:dyDescent="0.35">
      <c r="A185">
        <v>30.772829999999999</v>
      </c>
      <c r="B185" t="s">
        <v>233</v>
      </c>
      <c r="C185" t="s">
        <v>234</v>
      </c>
      <c r="D185">
        <v>62499.944690999997</v>
      </c>
      <c r="E185">
        <f t="shared" si="6"/>
        <v>19233.001729855456</v>
      </c>
    </row>
    <row r="186" spans="1:5" x14ac:dyDescent="0.35">
      <c r="A186">
        <v>1.49977</v>
      </c>
      <c r="B186" t="s">
        <v>233</v>
      </c>
      <c r="C186" t="s">
        <v>234</v>
      </c>
      <c r="D186">
        <v>13883.80999</v>
      </c>
      <c r="E186">
        <f t="shared" si="6"/>
        <v>208.225217087023</v>
      </c>
    </row>
    <row r="187" spans="1:5" x14ac:dyDescent="0.35">
      <c r="A187">
        <v>40.087307000000003</v>
      </c>
      <c r="B187" t="s">
        <v>233</v>
      </c>
      <c r="C187" t="s">
        <v>234</v>
      </c>
      <c r="D187">
        <v>17381.013523000001</v>
      </c>
      <c r="E187">
        <f t="shared" si="6"/>
        <v>6967.5802506765267</v>
      </c>
    </row>
    <row r="188" spans="1:5" x14ac:dyDescent="0.35">
      <c r="A188">
        <v>0.23797699999999999</v>
      </c>
      <c r="B188" t="s">
        <v>233</v>
      </c>
      <c r="C188" t="s">
        <v>234</v>
      </c>
      <c r="D188">
        <v>153.29031699999999</v>
      </c>
      <c r="E188">
        <f t="shared" si="6"/>
        <v>0.36479569768708991</v>
      </c>
    </row>
    <row r="189" spans="1:5" x14ac:dyDescent="0.35">
      <c r="A189">
        <v>24.995438</v>
      </c>
      <c r="B189" t="s">
        <v>233</v>
      </c>
      <c r="C189" t="s">
        <v>234</v>
      </c>
      <c r="D189">
        <v>22100.773896999999</v>
      </c>
      <c r="E189">
        <f t="shared" si="6"/>
        <v>5524.1852369448188</v>
      </c>
    </row>
    <row r="190" spans="1:5" x14ac:dyDescent="0.35">
      <c r="A190">
        <v>9.5919999999999998E-3</v>
      </c>
      <c r="B190" t="s">
        <v>233</v>
      </c>
      <c r="C190" t="s">
        <v>234</v>
      </c>
      <c r="D190">
        <v>61917.908824999999</v>
      </c>
      <c r="E190">
        <f t="shared" si="6"/>
        <v>5.9391658144940003</v>
      </c>
    </row>
    <row r="191" spans="1:5" x14ac:dyDescent="0.35">
      <c r="A191">
        <v>0</v>
      </c>
      <c r="B191" t="s">
        <v>233</v>
      </c>
      <c r="C191" t="s">
        <v>234</v>
      </c>
      <c r="D191">
        <v>49691.502757000002</v>
      </c>
      <c r="E191">
        <f t="shared" si="6"/>
        <v>0</v>
      </c>
    </row>
    <row r="192" spans="1:5" x14ac:dyDescent="0.35">
      <c r="A192">
        <v>1.79531</v>
      </c>
      <c r="B192" t="s">
        <v>233</v>
      </c>
      <c r="C192" t="s">
        <v>234</v>
      </c>
      <c r="D192">
        <v>1295.921636</v>
      </c>
      <c r="E192">
        <f t="shared" si="6"/>
        <v>23.265810723271599</v>
      </c>
    </row>
    <row r="193" spans="1:5" x14ac:dyDescent="0.35">
      <c r="A193">
        <v>0.13534199999999999</v>
      </c>
      <c r="B193" t="s">
        <v>233</v>
      </c>
      <c r="C193" t="s">
        <v>234</v>
      </c>
      <c r="D193">
        <v>8816.2219519999999</v>
      </c>
      <c r="E193">
        <f t="shared" si="6"/>
        <v>11.93205111427584</v>
      </c>
    </row>
    <row r="194" spans="1:5" x14ac:dyDescent="0.35">
      <c r="A194">
        <v>5.4396560000000003</v>
      </c>
      <c r="B194" t="s">
        <v>233</v>
      </c>
      <c r="C194" t="s">
        <v>234</v>
      </c>
      <c r="D194">
        <v>47787.226625000003</v>
      </c>
      <c r="E194">
        <f t="shared" si="6"/>
        <v>2599.4607403404102</v>
      </c>
    </row>
    <row r="195" spans="1:5" x14ac:dyDescent="0.35">
      <c r="A195">
        <v>0.76423700000000006</v>
      </c>
      <c r="B195" t="s">
        <v>233</v>
      </c>
      <c r="C195" t="s">
        <v>234</v>
      </c>
      <c r="D195">
        <v>62500</v>
      </c>
      <c r="E195">
        <f t="shared" si="6"/>
        <v>477.64812500000005</v>
      </c>
    </row>
    <row r="196" spans="1:5" x14ac:dyDescent="0.35">
      <c r="A196">
        <v>9.5403590000000005</v>
      </c>
      <c r="B196" t="s">
        <v>233</v>
      </c>
      <c r="C196" t="s">
        <v>234</v>
      </c>
      <c r="D196">
        <v>27903.791560999998</v>
      </c>
      <c r="E196">
        <f t="shared" ref="E196:E259" si="9">(A196/100)*D196</f>
        <v>2662.121889531104</v>
      </c>
    </row>
    <row r="197" spans="1:5" x14ac:dyDescent="0.35">
      <c r="A197">
        <v>2.1053609999999998</v>
      </c>
      <c r="B197" t="s">
        <v>165</v>
      </c>
      <c r="C197" t="s">
        <v>166</v>
      </c>
      <c r="D197">
        <v>36505.077064999998</v>
      </c>
      <c r="E197">
        <f t="shared" si="9"/>
        <v>768.56365554645447</v>
      </c>
    </row>
    <row r="198" spans="1:5" x14ac:dyDescent="0.35">
      <c r="A198">
        <v>88.160325</v>
      </c>
      <c r="B198" t="s">
        <v>165</v>
      </c>
      <c r="C198" t="s">
        <v>166</v>
      </c>
      <c r="D198">
        <v>5499.3368870000004</v>
      </c>
      <c r="E198">
        <f t="shared" si="9"/>
        <v>4848.2332724240832</v>
      </c>
    </row>
    <row r="199" spans="1:5" x14ac:dyDescent="0.35">
      <c r="A199">
        <v>62.127355000000001</v>
      </c>
      <c r="B199" t="s">
        <v>165</v>
      </c>
      <c r="C199" t="s">
        <v>166</v>
      </c>
      <c r="D199">
        <v>61022.382582999999</v>
      </c>
      <c r="E199">
        <f t="shared" si="9"/>
        <v>37911.592256798584</v>
      </c>
    </row>
    <row r="200" spans="1:5" x14ac:dyDescent="0.35">
      <c r="A200">
        <v>42.386526000000003</v>
      </c>
      <c r="B200" t="s">
        <v>165</v>
      </c>
      <c r="C200" t="s">
        <v>166</v>
      </c>
      <c r="D200">
        <v>6790.4686439999996</v>
      </c>
      <c r="E200">
        <f t="shared" si="9"/>
        <v>2878.2437573109073</v>
      </c>
    </row>
    <row r="201" spans="1:5" x14ac:dyDescent="0.35">
      <c r="A201">
        <v>42.250131000000003</v>
      </c>
      <c r="B201" t="s">
        <v>165</v>
      </c>
      <c r="C201" t="s">
        <v>166</v>
      </c>
      <c r="D201">
        <v>1789.8093329999999</v>
      </c>
      <c r="E201">
        <f t="shared" si="9"/>
        <v>756.19678784272628</v>
      </c>
    </row>
    <row r="202" spans="1:5" x14ac:dyDescent="0.35">
      <c r="A202">
        <v>38.115966</v>
      </c>
      <c r="B202" t="s">
        <v>165</v>
      </c>
      <c r="C202" t="s">
        <v>166</v>
      </c>
      <c r="D202">
        <v>6388.3973619999997</v>
      </c>
      <c r="E202">
        <f t="shared" si="9"/>
        <v>2434.999366444817</v>
      </c>
    </row>
    <row r="203" spans="1:5" x14ac:dyDescent="0.35">
      <c r="A203">
        <v>6.3026299999999997</v>
      </c>
      <c r="B203" t="s">
        <v>165</v>
      </c>
      <c r="C203" t="s">
        <v>166</v>
      </c>
      <c r="D203">
        <v>17572.524160000001</v>
      </c>
      <c r="E203">
        <f t="shared" si="9"/>
        <v>1107.5311794654078</v>
      </c>
    </row>
    <row r="204" spans="1:5" x14ac:dyDescent="0.35">
      <c r="A204">
        <v>34.173679</v>
      </c>
      <c r="B204" t="s">
        <v>165</v>
      </c>
      <c r="C204" t="s">
        <v>166</v>
      </c>
      <c r="D204">
        <v>59912.109175999998</v>
      </c>
      <c r="E204">
        <f t="shared" si="9"/>
        <v>20474.171871935785</v>
      </c>
    </row>
    <row r="205" spans="1:5" x14ac:dyDescent="0.35">
      <c r="A205">
        <v>40.180073</v>
      </c>
      <c r="B205" t="s">
        <v>165</v>
      </c>
      <c r="C205" t="s">
        <v>166</v>
      </c>
      <c r="D205">
        <v>62304.595504999998</v>
      </c>
      <c r="E205">
        <f t="shared" si="9"/>
        <v>25034.031956263716</v>
      </c>
    </row>
    <row r="206" spans="1:5" x14ac:dyDescent="0.35">
      <c r="A206">
        <v>34.366978000000003</v>
      </c>
      <c r="B206" t="s">
        <v>165</v>
      </c>
      <c r="C206" t="s">
        <v>166</v>
      </c>
      <c r="D206">
        <v>43390.952485000002</v>
      </c>
      <c r="E206">
        <f t="shared" si="9"/>
        <v>14912.159094510405</v>
      </c>
    </row>
    <row r="207" spans="1:5" x14ac:dyDescent="0.35">
      <c r="A207">
        <v>29.341131000000001</v>
      </c>
      <c r="B207" t="s">
        <v>165</v>
      </c>
      <c r="C207" t="s">
        <v>166</v>
      </c>
      <c r="D207">
        <v>1679.0930940000001</v>
      </c>
      <c r="E207">
        <f t="shared" si="9"/>
        <v>492.6649043224931</v>
      </c>
    </row>
    <row r="208" spans="1:5" x14ac:dyDescent="0.35">
      <c r="A208">
        <v>46.151952999999999</v>
      </c>
      <c r="B208" t="s">
        <v>165</v>
      </c>
      <c r="C208" t="s">
        <v>166</v>
      </c>
      <c r="D208">
        <v>5613.1880389999997</v>
      </c>
      <c r="E208">
        <f t="shared" si="9"/>
        <v>2590.5959055609014</v>
      </c>
    </row>
    <row r="209" spans="1:5" x14ac:dyDescent="0.35">
      <c r="A209">
        <v>43.450490000000002</v>
      </c>
      <c r="B209" t="s">
        <v>165</v>
      </c>
      <c r="C209" t="s">
        <v>166</v>
      </c>
      <c r="D209">
        <v>39736.560218999999</v>
      </c>
      <c r="E209">
        <f t="shared" si="9"/>
        <v>17265.730124300575</v>
      </c>
    </row>
    <row r="210" spans="1:5" x14ac:dyDescent="0.35">
      <c r="A210">
        <v>37.028382999999998</v>
      </c>
      <c r="B210" t="s">
        <v>165</v>
      </c>
      <c r="C210" t="s">
        <v>166</v>
      </c>
      <c r="D210">
        <v>22200.654931000001</v>
      </c>
      <c r="E210">
        <f t="shared" si="9"/>
        <v>8220.5435363590659</v>
      </c>
    </row>
    <row r="211" spans="1:5" x14ac:dyDescent="0.35">
      <c r="A211">
        <v>21.385007000000002</v>
      </c>
      <c r="B211" t="s">
        <v>165</v>
      </c>
      <c r="C211" t="s">
        <v>166</v>
      </c>
      <c r="D211">
        <v>8117.1015589999997</v>
      </c>
      <c r="E211">
        <f t="shared" si="9"/>
        <v>1735.8427365892592</v>
      </c>
    </row>
    <row r="212" spans="1:5" x14ac:dyDescent="0.35">
      <c r="A212">
        <v>18.032783999999999</v>
      </c>
      <c r="B212" t="s">
        <v>165</v>
      </c>
      <c r="C212" t="s">
        <v>166</v>
      </c>
      <c r="D212">
        <v>62500</v>
      </c>
      <c r="E212">
        <f t="shared" si="9"/>
        <v>11270.49</v>
      </c>
    </row>
    <row r="213" spans="1:5" x14ac:dyDescent="0.35">
      <c r="A213">
        <v>49.38982</v>
      </c>
      <c r="B213" t="s">
        <v>165</v>
      </c>
      <c r="C213" t="s">
        <v>166</v>
      </c>
      <c r="D213">
        <v>13779.983436</v>
      </c>
      <c r="E213">
        <f t="shared" si="9"/>
        <v>6805.9090150702159</v>
      </c>
    </row>
    <row r="214" spans="1:5" x14ac:dyDescent="0.35">
      <c r="A214">
        <v>12.218055</v>
      </c>
      <c r="B214" t="s">
        <v>165</v>
      </c>
      <c r="C214" t="s">
        <v>166</v>
      </c>
      <c r="D214">
        <v>7707.3744230000002</v>
      </c>
      <c r="E214">
        <f t="shared" si="9"/>
        <v>941.69124605807269</v>
      </c>
    </row>
    <row r="215" spans="1:5" x14ac:dyDescent="0.35">
      <c r="A215">
        <v>50.461587000000002</v>
      </c>
      <c r="B215" t="s">
        <v>165</v>
      </c>
      <c r="C215" t="s">
        <v>166</v>
      </c>
      <c r="D215">
        <v>59139.257037000003</v>
      </c>
      <c r="E215">
        <f t="shared" si="9"/>
        <v>29842.607640879378</v>
      </c>
    </row>
    <row r="216" spans="1:5" x14ac:dyDescent="0.35">
      <c r="A216">
        <v>29.417786</v>
      </c>
      <c r="B216" t="s">
        <v>165</v>
      </c>
      <c r="C216" t="s">
        <v>166</v>
      </c>
      <c r="D216">
        <v>62500</v>
      </c>
      <c r="E216">
        <f t="shared" si="9"/>
        <v>18386.116249999999</v>
      </c>
    </row>
    <row r="217" spans="1:5" x14ac:dyDescent="0.35">
      <c r="A217">
        <v>29.460305000000002</v>
      </c>
      <c r="B217" t="s">
        <v>165</v>
      </c>
      <c r="C217" t="s">
        <v>166</v>
      </c>
      <c r="D217">
        <v>60867.246455</v>
      </c>
      <c r="E217">
        <f t="shared" si="9"/>
        <v>17931.67645074469</v>
      </c>
    </row>
    <row r="218" spans="1:5" x14ac:dyDescent="0.35">
      <c r="A218">
        <v>27.718451999999999</v>
      </c>
      <c r="B218" t="s">
        <v>165</v>
      </c>
      <c r="C218" t="s">
        <v>166</v>
      </c>
      <c r="D218">
        <v>43224.491502999997</v>
      </c>
      <c r="E218">
        <f t="shared" si="9"/>
        <v>11981.159929503132</v>
      </c>
    </row>
    <row r="219" spans="1:5" x14ac:dyDescent="0.35">
      <c r="A219">
        <v>5.2957270000000003</v>
      </c>
      <c r="B219" t="s">
        <v>329</v>
      </c>
      <c r="C219" t="s">
        <v>330</v>
      </c>
      <c r="D219">
        <v>28990.404222000001</v>
      </c>
      <c r="E219">
        <f t="shared" si="9"/>
        <v>1535.2526637935939</v>
      </c>
    </row>
    <row r="220" spans="1:5" x14ac:dyDescent="0.35">
      <c r="A220">
        <v>45.701121999999998</v>
      </c>
      <c r="B220" t="s">
        <v>329</v>
      </c>
      <c r="C220" t="s">
        <v>330</v>
      </c>
      <c r="D220">
        <v>41045.805633000004</v>
      </c>
      <c r="E220">
        <f t="shared" si="9"/>
        <v>18758.393708220203</v>
      </c>
    </row>
    <row r="221" spans="1:5" x14ac:dyDescent="0.35">
      <c r="A221">
        <v>78.005561</v>
      </c>
      <c r="B221" t="s">
        <v>329</v>
      </c>
      <c r="C221" t="s">
        <v>330</v>
      </c>
      <c r="D221">
        <v>4669.7481969999999</v>
      </c>
      <c r="E221">
        <f t="shared" si="9"/>
        <v>3642.663278357235</v>
      </c>
    </row>
    <row r="222" spans="1:5" x14ac:dyDescent="0.35">
      <c r="A222">
        <v>7.1931149999999997</v>
      </c>
      <c r="B222" t="s">
        <v>329</v>
      </c>
      <c r="C222" t="s">
        <v>330</v>
      </c>
      <c r="D222">
        <v>48519.011097000002</v>
      </c>
      <c r="E222">
        <f t="shared" si="9"/>
        <v>3490.0282650699719</v>
      </c>
    </row>
    <row r="223" spans="1:5" x14ac:dyDescent="0.35">
      <c r="A223">
        <v>45.613822999999996</v>
      </c>
      <c r="B223" t="s">
        <v>329</v>
      </c>
      <c r="C223" t="s">
        <v>330</v>
      </c>
      <c r="D223">
        <v>45989.180172</v>
      </c>
      <c r="E223">
        <f t="shared" si="9"/>
        <v>20977.423242807174</v>
      </c>
    </row>
    <row r="224" spans="1:5" x14ac:dyDescent="0.35">
      <c r="A224">
        <v>26.921621999999999</v>
      </c>
      <c r="B224" t="s">
        <v>329</v>
      </c>
      <c r="C224" t="s">
        <v>330</v>
      </c>
      <c r="D224">
        <v>62500</v>
      </c>
      <c r="E224">
        <f t="shared" si="9"/>
        <v>16826.013750000002</v>
      </c>
    </row>
    <row r="225" spans="1:5" x14ac:dyDescent="0.35">
      <c r="A225">
        <v>5.5187499999999998</v>
      </c>
      <c r="B225" t="s">
        <v>329</v>
      </c>
      <c r="C225" t="s">
        <v>330</v>
      </c>
      <c r="D225">
        <v>1863.522653</v>
      </c>
      <c r="E225">
        <f t="shared" si="9"/>
        <v>102.84315641243749</v>
      </c>
    </row>
    <row r="226" spans="1:5" x14ac:dyDescent="0.35">
      <c r="A226">
        <v>26.29035</v>
      </c>
      <c r="B226" t="s">
        <v>329</v>
      </c>
      <c r="C226" t="s">
        <v>330</v>
      </c>
      <c r="D226">
        <v>59288.186451000001</v>
      </c>
      <c r="E226">
        <f t="shared" si="9"/>
        <v>15587.071726620479</v>
      </c>
    </row>
    <row r="227" spans="1:5" x14ac:dyDescent="0.35">
      <c r="A227">
        <v>8.4020430000000008</v>
      </c>
      <c r="B227" t="s">
        <v>329</v>
      </c>
      <c r="C227" t="s">
        <v>330</v>
      </c>
      <c r="D227">
        <v>721.21858799999995</v>
      </c>
      <c r="E227">
        <f t="shared" si="9"/>
        <v>60.597095887752843</v>
      </c>
    </row>
    <row r="228" spans="1:5" x14ac:dyDescent="0.35">
      <c r="A228">
        <v>15.476523</v>
      </c>
      <c r="B228" t="s">
        <v>329</v>
      </c>
      <c r="C228" t="s">
        <v>330</v>
      </c>
      <c r="D228">
        <v>38511.828941</v>
      </c>
      <c r="E228">
        <f t="shared" si="9"/>
        <v>5960.2920637745219</v>
      </c>
    </row>
    <row r="229" spans="1:5" x14ac:dyDescent="0.35">
      <c r="A229">
        <v>3.4739529999999998</v>
      </c>
      <c r="B229" t="s">
        <v>329</v>
      </c>
      <c r="C229" t="s">
        <v>330</v>
      </c>
      <c r="D229">
        <v>26549.808594999999</v>
      </c>
      <c r="E229">
        <f t="shared" si="9"/>
        <v>922.32787218026021</v>
      </c>
    </row>
    <row r="230" spans="1:5" x14ac:dyDescent="0.35">
      <c r="A230">
        <v>33.449157</v>
      </c>
      <c r="B230" t="s">
        <v>329</v>
      </c>
      <c r="C230" t="s">
        <v>330</v>
      </c>
      <c r="D230">
        <v>29388.062666999998</v>
      </c>
      <c r="E230">
        <f t="shared" si="9"/>
        <v>9830.0592207432164</v>
      </c>
    </row>
    <row r="231" spans="1:5" x14ac:dyDescent="0.35">
      <c r="A231">
        <v>8.232386</v>
      </c>
      <c r="B231" t="s">
        <v>329</v>
      </c>
      <c r="C231" t="s">
        <v>330</v>
      </c>
      <c r="D231">
        <v>192.02613099999999</v>
      </c>
      <c r="E231">
        <f t="shared" si="9"/>
        <v>15.80833232478566</v>
      </c>
    </row>
    <row r="232" spans="1:5" x14ac:dyDescent="0.35">
      <c r="A232">
        <v>48.953651000000001</v>
      </c>
      <c r="B232" t="s">
        <v>329</v>
      </c>
      <c r="C232" t="s">
        <v>330</v>
      </c>
      <c r="D232">
        <v>103.65283100000001</v>
      </c>
      <c r="E232">
        <f t="shared" si="9"/>
        <v>50.74184513935981</v>
      </c>
    </row>
    <row r="233" spans="1:5" x14ac:dyDescent="0.35">
      <c r="A233">
        <v>8.8066220000000008</v>
      </c>
      <c r="B233" t="s">
        <v>329</v>
      </c>
      <c r="C233" t="s">
        <v>330</v>
      </c>
      <c r="D233">
        <v>54829.480872</v>
      </c>
      <c r="E233">
        <f t="shared" si="9"/>
        <v>4828.6251249593442</v>
      </c>
    </row>
    <row r="234" spans="1:5" x14ac:dyDescent="0.35">
      <c r="A234">
        <v>39.549526</v>
      </c>
      <c r="B234" t="s">
        <v>329</v>
      </c>
      <c r="C234" t="s">
        <v>330</v>
      </c>
      <c r="D234">
        <v>62500</v>
      </c>
      <c r="E234">
        <f t="shared" si="9"/>
        <v>24718.453750000001</v>
      </c>
    </row>
    <row r="235" spans="1:5" x14ac:dyDescent="0.35">
      <c r="A235">
        <v>20.355437999999999</v>
      </c>
      <c r="B235" t="s">
        <v>329</v>
      </c>
      <c r="C235" t="s">
        <v>330</v>
      </c>
      <c r="D235">
        <v>571.02715499999999</v>
      </c>
      <c r="E235">
        <f t="shared" si="9"/>
        <v>116.2350784991889</v>
      </c>
    </row>
    <row r="236" spans="1:5" x14ac:dyDescent="0.35">
      <c r="A236">
        <v>52.349609999999998</v>
      </c>
      <c r="B236" t="s">
        <v>329</v>
      </c>
      <c r="C236" t="s">
        <v>330</v>
      </c>
      <c r="D236">
        <v>50482.043300999998</v>
      </c>
      <c r="E236">
        <f t="shared" si="9"/>
        <v>26427.152788104628</v>
      </c>
    </row>
    <row r="237" spans="1:5" x14ac:dyDescent="0.35">
      <c r="A237">
        <v>40.387455000000003</v>
      </c>
      <c r="B237" t="s">
        <v>329</v>
      </c>
      <c r="C237" t="s">
        <v>330</v>
      </c>
      <c r="D237">
        <v>59364.995514000002</v>
      </c>
      <c r="E237">
        <f t="shared" si="9"/>
        <v>23976.010848968774</v>
      </c>
    </row>
    <row r="238" spans="1:5" x14ac:dyDescent="0.35">
      <c r="A238">
        <v>10.29524</v>
      </c>
      <c r="B238" t="s">
        <v>329</v>
      </c>
      <c r="C238" t="s">
        <v>330</v>
      </c>
      <c r="D238">
        <v>62500</v>
      </c>
      <c r="E238">
        <f t="shared" si="9"/>
        <v>6434.5249999999996</v>
      </c>
    </row>
    <row r="239" spans="1:5" x14ac:dyDescent="0.35">
      <c r="A239">
        <v>4.0035540000000003</v>
      </c>
      <c r="B239" t="s">
        <v>329</v>
      </c>
      <c r="C239" t="s">
        <v>330</v>
      </c>
      <c r="D239">
        <v>62500</v>
      </c>
      <c r="E239">
        <f t="shared" si="9"/>
        <v>2502.2212500000001</v>
      </c>
    </row>
    <row r="240" spans="1:5" x14ac:dyDescent="0.35">
      <c r="A240">
        <v>54.149825</v>
      </c>
      <c r="B240" t="s">
        <v>329</v>
      </c>
      <c r="C240" t="s">
        <v>330</v>
      </c>
      <c r="D240">
        <v>62500</v>
      </c>
      <c r="E240">
        <f t="shared" si="9"/>
        <v>33843.640625</v>
      </c>
    </row>
    <row r="241" spans="1:5" x14ac:dyDescent="0.35">
      <c r="A241">
        <v>40.299714000000002</v>
      </c>
      <c r="B241" t="s">
        <v>329</v>
      </c>
      <c r="C241" t="s">
        <v>330</v>
      </c>
      <c r="D241">
        <v>62500</v>
      </c>
      <c r="E241">
        <f t="shared" si="9"/>
        <v>25187.321250000001</v>
      </c>
    </row>
    <row r="242" spans="1:5" x14ac:dyDescent="0.35">
      <c r="A242">
        <v>14.337023</v>
      </c>
      <c r="B242" t="s">
        <v>329</v>
      </c>
      <c r="C242" t="s">
        <v>330</v>
      </c>
      <c r="D242">
        <v>62500</v>
      </c>
      <c r="E242">
        <f t="shared" si="9"/>
        <v>8960.6393750000007</v>
      </c>
    </row>
    <row r="243" spans="1:5" x14ac:dyDescent="0.35">
      <c r="A243">
        <v>17.92465</v>
      </c>
      <c r="B243" t="s">
        <v>329</v>
      </c>
      <c r="C243" t="s">
        <v>330</v>
      </c>
      <c r="D243">
        <v>12167.336496</v>
      </c>
      <c r="E243">
        <f t="shared" si="9"/>
        <v>2180.9524812302639</v>
      </c>
    </row>
    <row r="244" spans="1:5" x14ac:dyDescent="0.35">
      <c r="A244">
        <v>1.4748190000000001</v>
      </c>
      <c r="B244" t="s">
        <v>329</v>
      </c>
      <c r="C244" t="s">
        <v>330</v>
      </c>
      <c r="D244">
        <v>56105.309350000003</v>
      </c>
      <c r="E244">
        <f t="shared" si="9"/>
        <v>827.45176230257664</v>
      </c>
    </row>
    <row r="245" spans="1:5" x14ac:dyDescent="0.35">
      <c r="A245">
        <v>11.570259999999999</v>
      </c>
      <c r="B245" t="s">
        <v>329</v>
      </c>
      <c r="C245" t="s">
        <v>330</v>
      </c>
      <c r="D245">
        <v>62500</v>
      </c>
      <c r="E245">
        <f t="shared" si="9"/>
        <v>7231.4124999999995</v>
      </c>
    </row>
    <row r="246" spans="1:5" x14ac:dyDescent="0.35">
      <c r="A246">
        <v>24.268546000000001</v>
      </c>
      <c r="B246" t="s">
        <v>329</v>
      </c>
      <c r="C246" t="s">
        <v>330</v>
      </c>
      <c r="D246">
        <v>4866.1596909999998</v>
      </c>
      <c r="E246">
        <f t="shared" si="9"/>
        <v>1180.9462030437928</v>
      </c>
    </row>
    <row r="247" spans="1:5" x14ac:dyDescent="0.35">
      <c r="A247">
        <v>4.377745</v>
      </c>
      <c r="B247" t="s">
        <v>329</v>
      </c>
      <c r="C247" t="s">
        <v>330</v>
      </c>
      <c r="D247">
        <v>1637.528992</v>
      </c>
      <c r="E247">
        <f t="shared" si="9"/>
        <v>71.686843570830405</v>
      </c>
    </row>
    <row r="248" spans="1:5" x14ac:dyDescent="0.35">
      <c r="A248">
        <v>20.321052999999999</v>
      </c>
      <c r="B248" t="s">
        <v>329</v>
      </c>
      <c r="C248" t="s">
        <v>330</v>
      </c>
      <c r="D248">
        <v>9082.6676009999992</v>
      </c>
      <c r="E248">
        <f t="shared" si="9"/>
        <v>1845.6936970130384</v>
      </c>
    </row>
    <row r="249" spans="1:5" x14ac:dyDescent="0.35">
      <c r="A249">
        <v>4.8319489999999998</v>
      </c>
      <c r="B249" t="s">
        <v>329</v>
      </c>
      <c r="C249" t="s">
        <v>330</v>
      </c>
      <c r="D249">
        <v>57998.616586999997</v>
      </c>
      <c r="E249">
        <f t="shared" si="9"/>
        <v>2802.4635741893803</v>
      </c>
    </row>
    <row r="250" spans="1:5" x14ac:dyDescent="0.35">
      <c r="A250">
        <v>50.461587000000002</v>
      </c>
      <c r="B250" t="s">
        <v>257</v>
      </c>
      <c r="C250" t="s">
        <v>258</v>
      </c>
      <c r="D250">
        <v>3360.7429630000001</v>
      </c>
      <c r="E250">
        <f t="shared" si="9"/>
        <v>1695.8842341206228</v>
      </c>
    </row>
    <row r="251" spans="1:5" x14ac:dyDescent="0.35">
      <c r="A251">
        <v>49.38982</v>
      </c>
      <c r="B251" t="s">
        <v>257</v>
      </c>
      <c r="C251" t="s">
        <v>258</v>
      </c>
      <c r="D251">
        <v>15570.933567</v>
      </c>
      <c r="E251">
        <f t="shared" si="9"/>
        <v>7690.4560610608796</v>
      </c>
    </row>
    <row r="252" spans="1:5" x14ac:dyDescent="0.35">
      <c r="A252">
        <v>88.160325</v>
      </c>
      <c r="B252" t="s">
        <v>257</v>
      </c>
      <c r="C252" t="s">
        <v>258</v>
      </c>
      <c r="D252">
        <v>57000.663113000002</v>
      </c>
      <c r="E252">
        <f t="shared" si="9"/>
        <v>50251.969852575916</v>
      </c>
    </row>
    <row r="253" spans="1:5" x14ac:dyDescent="0.35">
      <c r="A253">
        <v>43.450490000000002</v>
      </c>
      <c r="B253" t="s">
        <v>257</v>
      </c>
      <c r="C253" t="s">
        <v>258</v>
      </c>
      <c r="D253">
        <v>20722.561717</v>
      </c>
      <c r="E253">
        <f t="shared" si="9"/>
        <v>9004.0546065889139</v>
      </c>
    </row>
    <row r="254" spans="1:5" x14ac:dyDescent="0.35">
      <c r="A254">
        <v>45.599724999999999</v>
      </c>
      <c r="B254" t="s">
        <v>257</v>
      </c>
      <c r="C254" t="s">
        <v>258</v>
      </c>
      <c r="D254">
        <v>60375.358035999998</v>
      </c>
      <c r="E254">
        <f t="shared" si="9"/>
        <v>27530.997232181402</v>
      </c>
    </row>
    <row r="255" spans="1:5" x14ac:dyDescent="0.35">
      <c r="A255">
        <v>68.902431000000007</v>
      </c>
      <c r="B255" t="s">
        <v>257</v>
      </c>
      <c r="C255" t="s">
        <v>258</v>
      </c>
      <c r="D255">
        <v>6397.5206390000003</v>
      </c>
      <c r="E255">
        <f t="shared" si="9"/>
        <v>4408.0472439977348</v>
      </c>
    </row>
    <row r="256" spans="1:5" x14ac:dyDescent="0.35">
      <c r="A256">
        <v>35.814964000000003</v>
      </c>
      <c r="B256" t="s">
        <v>257</v>
      </c>
      <c r="C256" t="s">
        <v>258</v>
      </c>
      <c r="D256">
        <v>55557.010966000002</v>
      </c>
      <c r="E256">
        <f t="shared" si="9"/>
        <v>19897.723476948955</v>
      </c>
    </row>
    <row r="257" spans="1:5" x14ac:dyDescent="0.35">
      <c r="A257">
        <v>5.6341749999999999</v>
      </c>
      <c r="B257" t="s">
        <v>257</v>
      </c>
      <c r="C257" t="s">
        <v>258</v>
      </c>
      <c r="D257">
        <v>983.89688999999998</v>
      </c>
      <c r="E257">
        <f t="shared" si="9"/>
        <v>55.434472602157498</v>
      </c>
    </row>
    <row r="258" spans="1:5" x14ac:dyDescent="0.35">
      <c r="A258">
        <v>72.334093999999993</v>
      </c>
      <c r="B258" t="s">
        <v>257</v>
      </c>
      <c r="C258" t="s">
        <v>258</v>
      </c>
      <c r="D258">
        <v>62345.663052999997</v>
      </c>
      <c r="E258">
        <f t="shared" si="9"/>
        <v>45097.170517680286</v>
      </c>
    </row>
    <row r="259" spans="1:5" x14ac:dyDescent="0.35">
      <c r="A259">
        <v>49.133659000000002</v>
      </c>
      <c r="B259" t="s">
        <v>257</v>
      </c>
      <c r="C259" t="s">
        <v>258</v>
      </c>
      <c r="D259">
        <v>50382.249637000001</v>
      </c>
      <c r="E259">
        <f t="shared" si="9"/>
        <v>24754.642733172321</v>
      </c>
    </row>
    <row r="260" spans="1:5" x14ac:dyDescent="0.35">
      <c r="A260">
        <v>72.435720000000003</v>
      </c>
      <c r="B260" t="s">
        <v>257</v>
      </c>
      <c r="C260" t="s">
        <v>258</v>
      </c>
      <c r="D260">
        <v>8253.0342660000006</v>
      </c>
      <c r="E260">
        <f t="shared" ref="E260:E323" si="10">(A260/100)*D260</f>
        <v>5978.1447924238155</v>
      </c>
    </row>
    <row r="261" spans="1:5" x14ac:dyDescent="0.35">
      <c r="A261">
        <v>8.5056250000000002</v>
      </c>
      <c r="B261" t="s">
        <v>257</v>
      </c>
      <c r="C261" t="s">
        <v>258</v>
      </c>
      <c r="D261">
        <v>15124.92662</v>
      </c>
      <c r="E261">
        <f t="shared" si="10"/>
        <v>1286.4695398223751</v>
      </c>
    </row>
    <row r="262" spans="1:5" x14ac:dyDescent="0.35">
      <c r="A262">
        <v>83.315727999999993</v>
      </c>
      <c r="B262" t="s">
        <v>257</v>
      </c>
      <c r="C262" t="s">
        <v>258</v>
      </c>
      <c r="D262">
        <v>62312.225079000003</v>
      </c>
      <c r="E262">
        <f t="shared" si="10"/>
        <v>51915.883957567421</v>
      </c>
    </row>
    <row r="263" spans="1:5" x14ac:dyDescent="0.35">
      <c r="A263">
        <v>5.7956479999999999</v>
      </c>
      <c r="B263" t="s">
        <v>257</v>
      </c>
      <c r="C263" t="s">
        <v>258</v>
      </c>
      <c r="D263">
        <v>2471.468406</v>
      </c>
      <c r="E263">
        <f t="shared" si="10"/>
        <v>143.23760924297088</v>
      </c>
    </row>
    <row r="264" spans="1:5" x14ac:dyDescent="0.35">
      <c r="A264">
        <v>31.545117999999999</v>
      </c>
      <c r="B264" t="s">
        <v>257</v>
      </c>
      <c r="C264" t="s">
        <v>258</v>
      </c>
      <c r="D264">
        <v>55700.249466000001</v>
      </c>
      <c r="E264">
        <f t="shared" si="10"/>
        <v>17570.709420344068</v>
      </c>
    </row>
    <row r="265" spans="1:5" x14ac:dyDescent="0.35">
      <c r="A265">
        <v>7.3377600000000003</v>
      </c>
      <c r="B265" t="s">
        <v>257</v>
      </c>
      <c r="C265" t="s">
        <v>258</v>
      </c>
      <c r="D265">
        <v>52548.585012000003</v>
      </c>
      <c r="E265">
        <f t="shared" si="10"/>
        <v>3855.8890515765315</v>
      </c>
    </row>
    <row r="266" spans="1:5" x14ac:dyDescent="0.35">
      <c r="A266">
        <v>40.496319999999997</v>
      </c>
      <c r="B266" t="s">
        <v>257</v>
      </c>
      <c r="C266" t="s">
        <v>258</v>
      </c>
      <c r="D266">
        <v>62500</v>
      </c>
      <c r="E266">
        <f t="shared" si="10"/>
        <v>25310.199999999997</v>
      </c>
    </row>
    <row r="267" spans="1:5" x14ac:dyDescent="0.35">
      <c r="A267">
        <v>28.296185000000001</v>
      </c>
      <c r="B267" t="s">
        <v>257</v>
      </c>
      <c r="C267" t="s">
        <v>258</v>
      </c>
      <c r="D267">
        <v>47087.223409999999</v>
      </c>
      <c r="E267">
        <f t="shared" si="10"/>
        <v>13323.887847456908</v>
      </c>
    </row>
    <row r="268" spans="1:5" x14ac:dyDescent="0.35">
      <c r="A268">
        <v>54.640182000000003</v>
      </c>
      <c r="B268" t="s">
        <v>257</v>
      </c>
      <c r="C268" t="s">
        <v>258</v>
      </c>
      <c r="D268">
        <v>26924.751445000002</v>
      </c>
      <c r="E268">
        <f t="shared" si="10"/>
        <v>14711.733192595631</v>
      </c>
    </row>
    <row r="269" spans="1:5" x14ac:dyDescent="0.35">
      <c r="A269">
        <v>40.764949999999999</v>
      </c>
      <c r="B269" t="s">
        <v>257</v>
      </c>
      <c r="C269" t="s">
        <v>258</v>
      </c>
      <c r="D269">
        <v>45315.004925000001</v>
      </c>
      <c r="E269">
        <f t="shared" si="10"/>
        <v>18472.639100173787</v>
      </c>
    </row>
    <row r="270" spans="1:5" x14ac:dyDescent="0.35">
      <c r="A270">
        <v>26.486165</v>
      </c>
      <c r="B270" t="s">
        <v>257</v>
      </c>
      <c r="C270" t="s">
        <v>258</v>
      </c>
      <c r="D270">
        <v>59754.208371000001</v>
      </c>
      <c r="E270">
        <f t="shared" si="10"/>
        <v>15826.598223586872</v>
      </c>
    </row>
    <row r="271" spans="1:5" x14ac:dyDescent="0.35">
      <c r="A271">
        <v>26.835840000000001</v>
      </c>
      <c r="B271" t="s">
        <v>257</v>
      </c>
      <c r="C271" t="s">
        <v>258</v>
      </c>
      <c r="D271">
        <v>8100.5948600000002</v>
      </c>
      <c r="E271">
        <f t="shared" si="10"/>
        <v>2173.862675677824</v>
      </c>
    </row>
    <row r="272" spans="1:5" x14ac:dyDescent="0.35">
      <c r="A272">
        <v>40.504938000000003</v>
      </c>
      <c r="B272" t="s">
        <v>257</v>
      </c>
      <c r="C272" t="s">
        <v>258</v>
      </c>
      <c r="D272">
        <v>10814.058343999999</v>
      </c>
      <c r="E272">
        <f t="shared" si="10"/>
        <v>4380.2276275210261</v>
      </c>
    </row>
    <row r="273" spans="1:5" x14ac:dyDescent="0.35">
      <c r="A273">
        <v>13.469412999999999</v>
      </c>
      <c r="B273" t="s">
        <v>257</v>
      </c>
      <c r="C273" t="s">
        <v>258</v>
      </c>
      <c r="D273">
        <v>52911.071670999998</v>
      </c>
      <c r="E273">
        <f t="shared" si="10"/>
        <v>7126.8107660929909</v>
      </c>
    </row>
    <row r="274" spans="1:5" x14ac:dyDescent="0.35">
      <c r="A274">
        <v>26.217369999999999</v>
      </c>
      <c r="B274" t="s">
        <v>257</v>
      </c>
      <c r="C274" t="s">
        <v>258</v>
      </c>
      <c r="D274">
        <v>20104.268056000001</v>
      </c>
      <c r="E274">
        <f t="shared" si="10"/>
        <v>5270.8103420333273</v>
      </c>
    </row>
    <row r="275" spans="1:5" x14ac:dyDescent="0.35">
      <c r="A275">
        <v>60.319572999999998</v>
      </c>
      <c r="B275" t="s">
        <v>257</v>
      </c>
      <c r="C275" t="s">
        <v>258</v>
      </c>
      <c r="D275">
        <v>3221.7911920000001</v>
      </c>
      <c r="E275">
        <f t="shared" si="10"/>
        <v>1943.3706899660101</v>
      </c>
    </row>
    <row r="276" spans="1:5" x14ac:dyDescent="0.35">
      <c r="A276">
        <v>22.354813</v>
      </c>
      <c r="B276" t="s">
        <v>257</v>
      </c>
      <c r="C276" t="s">
        <v>258</v>
      </c>
      <c r="D276">
        <v>15894.753197</v>
      </c>
      <c r="E276">
        <f t="shared" si="10"/>
        <v>3553.2423540008717</v>
      </c>
    </row>
    <row r="277" spans="1:5" x14ac:dyDescent="0.35">
      <c r="A277">
        <v>43.662329999999997</v>
      </c>
      <c r="B277" t="s">
        <v>257</v>
      </c>
      <c r="C277" t="s">
        <v>258</v>
      </c>
      <c r="D277">
        <v>5527.6166759999996</v>
      </c>
      <c r="E277">
        <f t="shared" si="10"/>
        <v>2413.4862342101505</v>
      </c>
    </row>
    <row r="278" spans="1:5" x14ac:dyDescent="0.35">
      <c r="A278">
        <v>51.257156999999999</v>
      </c>
      <c r="B278" t="s">
        <v>257</v>
      </c>
      <c r="C278" t="s">
        <v>258</v>
      </c>
      <c r="D278">
        <v>9366.3611299999993</v>
      </c>
      <c r="E278">
        <f t="shared" si="10"/>
        <v>4800.9304295910733</v>
      </c>
    </row>
    <row r="279" spans="1:5" x14ac:dyDescent="0.35">
      <c r="A279">
        <v>27.917045000000002</v>
      </c>
      <c r="B279" t="s">
        <v>257</v>
      </c>
      <c r="C279" t="s">
        <v>258</v>
      </c>
      <c r="D279">
        <v>176.47461100000001</v>
      </c>
      <c r="E279">
        <f t="shared" si="10"/>
        <v>49.266496566444957</v>
      </c>
    </row>
    <row r="280" spans="1:5" x14ac:dyDescent="0.35">
      <c r="A280">
        <v>51.871282000000001</v>
      </c>
      <c r="B280" t="s">
        <v>257</v>
      </c>
      <c r="C280" t="s">
        <v>258</v>
      </c>
      <c r="D280">
        <v>55269.758514000001</v>
      </c>
      <c r="E280">
        <f t="shared" si="10"/>
        <v>28669.132299515946</v>
      </c>
    </row>
    <row r="281" spans="1:5" x14ac:dyDescent="0.35">
      <c r="A281">
        <v>43.148744000000001</v>
      </c>
      <c r="B281" t="s">
        <v>257</v>
      </c>
      <c r="C281" t="s">
        <v>258</v>
      </c>
      <c r="D281">
        <v>62500</v>
      </c>
      <c r="E281">
        <f t="shared" si="10"/>
        <v>26967.965</v>
      </c>
    </row>
    <row r="282" spans="1:5" x14ac:dyDescent="0.35">
      <c r="A282">
        <v>65.957509999999999</v>
      </c>
      <c r="B282" t="s">
        <v>257</v>
      </c>
      <c r="C282" t="s">
        <v>258</v>
      </c>
      <c r="D282">
        <v>16329.555736</v>
      </c>
      <c r="E282">
        <f t="shared" si="10"/>
        <v>10770.568357527773</v>
      </c>
    </row>
    <row r="283" spans="1:5" x14ac:dyDescent="0.35">
      <c r="A283">
        <v>26.29035</v>
      </c>
      <c r="B283" t="s">
        <v>213</v>
      </c>
      <c r="C283" t="s">
        <v>214</v>
      </c>
      <c r="D283">
        <v>3211.813549</v>
      </c>
      <c r="E283">
        <f t="shared" si="10"/>
        <v>844.39702337952156</v>
      </c>
    </row>
    <row r="284" spans="1:5" x14ac:dyDescent="0.35">
      <c r="A284">
        <v>13.469412999999999</v>
      </c>
      <c r="B284" t="s">
        <v>213</v>
      </c>
      <c r="C284" t="s">
        <v>214</v>
      </c>
      <c r="D284">
        <v>9529.0900270000002</v>
      </c>
      <c r="E284">
        <f t="shared" si="10"/>
        <v>1283.5124908784414</v>
      </c>
    </row>
    <row r="285" spans="1:5" x14ac:dyDescent="0.35">
      <c r="A285">
        <v>5.6341749999999999</v>
      </c>
      <c r="B285" t="s">
        <v>213</v>
      </c>
      <c r="C285" t="s">
        <v>214</v>
      </c>
      <c r="D285">
        <v>59623.562868000001</v>
      </c>
      <c r="E285">
        <f t="shared" si="10"/>
        <v>3359.2958732181387</v>
      </c>
    </row>
    <row r="286" spans="1:5" x14ac:dyDescent="0.35">
      <c r="A286">
        <v>5.5187499999999998</v>
      </c>
      <c r="B286" t="s">
        <v>213</v>
      </c>
      <c r="C286" t="s">
        <v>214</v>
      </c>
      <c r="D286">
        <v>60636.477347</v>
      </c>
      <c r="E286">
        <f t="shared" si="10"/>
        <v>3346.3755935875624</v>
      </c>
    </row>
    <row r="287" spans="1:5" x14ac:dyDescent="0.35">
      <c r="A287">
        <v>8.4020430000000008</v>
      </c>
      <c r="B287" t="s">
        <v>213</v>
      </c>
      <c r="C287" t="s">
        <v>214</v>
      </c>
      <c r="D287">
        <v>11364.832560999999</v>
      </c>
      <c r="E287">
        <f t="shared" si="10"/>
        <v>954.87811865322124</v>
      </c>
    </row>
    <row r="288" spans="1:5" x14ac:dyDescent="0.35">
      <c r="A288">
        <v>15.476523</v>
      </c>
      <c r="B288" t="s">
        <v>213</v>
      </c>
      <c r="C288" t="s">
        <v>214</v>
      </c>
      <c r="D288">
        <v>23988.171059</v>
      </c>
      <c r="E288">
        <f t="shared" si="10"/>
        <v>3712.5348112254787</v>
      </c>
    </row>
    <row r="289" spans="1:5" x14ac:dyDescent="0.35">
      <c r="A289">
        <v>33.449157</v>
      </c>
      <c r="B289" t="s">
        <v>213</v>
      </c>
      <c r="C289" t="s">
        <v>214</v>
      </c>
      <c r="D289">
        <v>5246.8837020000001</v>
      </c>
      <c r="E289">
        <f t="shared" si="10"/>
        <v>1755.0383670893923</v>
      </c>
    </row>
    <row r="290" spans="1:5" x14ac:dyDescent="0.35">
      <c r="A290">
        <v>7.3377600000000003</v>
      </c>
      <c r="B290" t="s">
        <v>213</v>
      </c>
      <c r="C290" t="s">
        <v>214</v>
      </c>
      <c r="D290">
        <v>4432.2771720000001</v>
      </c>
      <c r="E290">
        <f t="shared" si="10"/>
        <v>325.22986141614723</v>
      </c>
    </row>
    <row r="291" spans="1:5" x14ac:dyDescent="0.35">
      <c r="A291">
        <v>26.486165</v>
      </c>
      <c r="B291" t="s">
        <v>213</v>
      </c>
      <c r="C291" t="s">
        <v>214</v>
      </c>
      <c r="D291">
        <v>2745.7916289999998</v>
      </c>
      <c r="E291">
        <f t="shared" si="10"/>
        <v>727.25490141312787</v>
      </c>
    </row>
    <row r="292" spans="1:5" x14ac:dyDescent="0.35">
      <c r="A292">
        <v>28.296185000000001</v>
      </c>
      <c r="B292" t="s">
        <v>213</v>
      </c>
      <c r="C292" t="s">
        <v>214</v>
      </c>
      <c r="D292">
        <v>15275.763929000001</v>
      </c>
      <c r="E292">
        <f t="shared" si="10"/>
        <v>4322.458421513109</v>
      </c>
    </row>
    <row r="293" spans="1:5" x14ac:dyDescent="0.35">
      <c r="A293">
        <v>40.764949999999999</v>
      </c>
      <c r="B293" t="s">
        <v>213</v>
      </c>
      <c r="C293" t="s">
        <v>214</v>
      </c>
      <c r="D293">
        <v>17184.995074999999</v>
      </c>
      <c r="E293">
        <f t="shared" si="10"/>
        <v>7005.4546498262116</v>
      </c>
    </row>
    <row r="294" spans="1:5" x14ac:dyDescent="0.35">
      <c r="A294">
        <v>43.662329999999997</v>
      </c>
      <c r="B294" t="s">
        <v>213</v>
      </c>
      <c r="C294" t="s">
        <v>214</v>
      </c>
      <c r="D294">
        <v>56972.383324000002</v>
      </c>
      <c r="E294">
        <f t="shared" si="10"/>
        <v>24875.470015789851</v>
      </c>
    </row>
    <row r="295" spans="1:5" x14ac:dyDescent="0.35">
      <c r="A295">
        <v>49.133659000000002</v>
      </c>
      <c r="B295" t="s">
        <v>213</v>
      </c>
      <c r="C295" t="s">
        <v>214</v>
      </c>
      <c r="D295">
        <v>12117.750362999999</v>
      </c>
      <c r="E295">
        <f t="shared" si="10"/>
        <v>5953.8941418276818</v>
      </c>
    </row>
    <row r="296" spans="1:5" x14ac:dyDescent="0.35">
      <c r="A296">
        <v>27.917045000000002</v>
      </c>
      <c r="B296" t="s">
        <v>213</v>
      </c>
      <c r="C296" t="s">
        <v>214</v>
      </c>
      <c r="D296">
        <v>62323.525389000002</v>
      </c>
      <c r="E296">
        <f t="shared" si="10"/>
        <v>17398.886628433556</v>
      </c>
    </row>
    <row r="297" spans="1:5" x14ac:dyDescent="0.35">
      <c r="A297">
        <v>51.257156999999999</v>
      </c>
      <c r="B297" t="s">
        <v>213</v>
      </c>
      <c r="C297" t="s">
        <v>214</v>
      </c>
      <c r="D297">
        <v>53133.638870000002</v>
      </c>
      <c r="E297">
        <f t="shared" si="10"/>
        <v>27234.792695408927</v>
      </c>
    </row>
    <row r="298" spans="1:5" x14ac:dyDescent="0.35">
      <c r="A298">
        <v>40.504938000000003</v>
      </c>
      <c r="B298" t="s">
        <v>213</v>
      </c>
      <c r="C298" t="s">
        <v>214</v>
      </c>
      <c r="D298">
        <v>42453.161384999999</v>
      </c>
      <c r="E298">
        <f t="shared" si="10"/>
        <v>17195.626698034193</v>
      </c>
    </row>
    <row r="299" spans="1:5" x14ac:dyDescent="0.35">
      <c r="A299">
        <v>6.1383970000000003</v>
      </c>
      <c r="B299" t="s">
        <v>213</v>
      </c>
      <c r="C299" t="s">
        <v>214</v>
      </c>
      <c r="D299">
        <v>4491.5961649999999</v>
      </c>
      <c r="E299">
        <f t="shared" si="10"/>
        <v>275.71200424447505</v>
      </c>
    </row>
    <row r="300" spans="1:5" x14ac:dyDescent="0.35">
      <c r="A300">
        <v>30.142178999999999</v>
      </c>
      <c r="B300" t="s">
        <v>265</v>
      </c>
      <c r="C300" t="s">
        <v>266</v>
      </c>
      <c r="D300">
        <v>12866.502598999999</v>
      </c>
      <c r="E300">
        <f t="shared" si="10"/>
        <v>3878.2442444302314</v>
      </c>
    </row>
    <row r="301" spans="1:5" x14ac:dyDescent="0.35">
      <c r="A301">
        <v>35.898752999999999</v>
      </c>
      <c r="B301" t="s">
        <v>265</v>
      </c>
      <c r="C301" t="s">
        <v>266</v>
      </c>
      <c r="D301">
        <v>9519.7679700000008</v>
      </c>
      <c r="E301">
        <f t="shared" si="10"/>
        <v>3417.4779897234143</v>
      </c>
    </row>
    <row r="302" spans="1:5" x14ac:dyDescent="0.35">
      <c r="A302">
        <v>55.945982000000001</v>
      </c>
      <c r="B302" t="s">
        <v>265</v>
      </c>
      <c r="C302" t="s">
        <v>266</v>
      </c>
      <c r="D302">
        <v>55923.759359999996</v>
      </c>
      <c r="E302">
        <f t="shared" si="10"/>
        <v>31287.096345268918</v>
      </c>
    </row>
    <row r="303" spans="1:5" x14ac:dyDescent="0.35">
      <c r="A303">
        <v>39.682434000000001</v>
      </c>
      <c r="B303" t="s">
        <v>265</v>
      </c>
      <c r="C303" t="s">
        <v>266</v>
      </c>
      <c r="D303">
        <v>11091.015299000001</v>
      </c>
      <c r="E303">
        <f t="shared" si="10"/>
        <v>4401.1848259555782</v>
      </c>
    </row>
    <row r="304" spans="1:5" x14ac:dyDescent="0.35">
      <c r="A304">
        <v>50.339961000000002</v>
      </c>
      <c r="B304" t="s">
        <v>265</v>
      </c>
      <c r="C304" t="s">
        <v>266</v>
      </c>
      <c r="D304">
        <v>42094.183675</v>
      </c>
      <c r="E304">
        <f t="shared" si="10"/>
        <v>21190.195645263368</v>
      </c>
    </row>
    <row r="305" spans="1:5" x14ac:dyDescent="0.35">
      <c r="A305">
        <v>22.580411000000002</v>
      </c>
      <c r="B305" t="s">
        <v>265</v>
      </c>
      <c r="C305" t="s">
        <v>266</v>
      </c>
      <c r="D305">
        <v>16431.072646000001</v>
      </c>
      <c r="E305">
        <f t="shared" si="10"/>
        <v>3710.2037351753752</v>
      </c>
    </row>
    <row r="306" spans="1:5" x14ac:dyDescent="0.35">
      <c r="A306">
        <v>0.242175</v>
      </c>
      <c r="B306" t="s">
        <v>265</v>
      </c>
      <c r="C306" t="s">
        <v>266</v>
      </c>
      <c r="D306">
        <v>23293.111451000001</v>
      </c>
      <c r="E306">
        <f t="shared" si="10"/>
        <v>56.410092656459248</v>
      </c>
    </row>
    <row r="307" spans="1:5" x14ac:dyDescent="0.35">
      <c r="A307">
        <v>4.5076260000000001</v>
      </c>
      <c r="B307" t="s">
        <v>265</v>
      </c>
      <c r="C307" t="s">
        <v>266</v>
      </c>
      <c r="D307">
        <v>6065.245019</v>
      </c>
      <c r="E307">
        <f t="shared" si="10"/>
        <v>273.39856144014891</v>
      </c>
    </row>
    <row r="308" spans="1:5" x14ac:dyDescent="0.35">
      <c r="A308">
        <v>34.852815999999997</v>
      </c>
      <c r="B308" t="s">
        <v>265</v>
      </c>
      <c r="C308" t="s">
        <v>266</v>
      </c>
      <c r="D308">
        <v>56260.720242000003</v>
      </c>
      <c r="E308">
        <f t="shared" si="10"/>
        <v>19608.445306219015</v>
      </c>
    </row>
    <row r="309" spans="1:5" x14ac:dyDescent="0.35">
      <c r="A309">
        <v>6.0928659999999999</v>
      </c>
      <c r="B309" t="s">
        <v>265</v>
      </c>
      <c r="C309" t="s">
        <v>266</v>
      </c>
      <c r="D309">
        <v>59575.349774000002</v>
      </c>
      <c r="E309">
        <f t="shared" si="10"/>
        <v>3629.8462307611226</v>
      </c>
    </row>
    <row r="310" spans="1:5" x14ac:dyDescent="0.35">
      <c r="A310">
        <v>0.66439700000000002</v>
      </c>
      <c r="B310" t="s">
        <v>265</v>
      </c>
      <c r="C310" t="s">
        <v>266</v>
      </c>
      <c r="D310">
        <v>34447.900979999999</v>
      </c>
      <c r="E310">
        <f t="shared" si="10"/>
        <v>228.8708206740906</v>
      </c>
    </row>
    <row r="311" spans="1:5" x14ac:dyDescent="0.35">
      <c r="A311">
        <v>1.481997</v>
      </c>
      <c r="B311" t="s">
        <v>265</v>
      </c>
      <c r="C311" t="s">
        <v>266</v>
      </c>
      <c r="D311">
        <v>33024.738082000003</v>
      </c>
      <c r="E311">
        <f t="shared" si="10"/>
        <v>489.42562763309758</v>
      </c>
    </row>
    <row r="312" spans="1:5" x14ac:dyDescent="0.35">
      <c r="A312">
        <v>22.554955</v>
      </c>
      <c r="B312" t="s">
        <v>265</v>
      </c>
      <c r="C312" t="s">
        <v>266</v>
      </c>
      <c r="D312">
        <v>14846.918464</v>
      </c>
      <c r="E312">
        <f t="shared" si="10"/>
        <v>3348.715778441891</v>
      </c>
    </row>
    <row r="313" spans="1:5" x14ac:dyDescent="0.35">
      <c r="A313">
        <v>30.644729999999999</v>
      </c>
      <c r="B313" t="s">
        <v>265</v>
      </c>
      <c r="C313" t="s">
        <v>266</v>
      </c>
      <c r="D313">
        <v>5904.5201489999999</v>
      </c>
      <c r="E313">
        <f t="shared" si="10"/>
        <v>1809.4242574566476</v>
      </c>
    </row>
    <row r="314" spans="1:5" x14ac:dyDescent="0.35">
      <c r="A314">
        <v>24.755623</v>
      </c>
      <c r="B314" t="s">
        <v>265</v>
      </c>
      <c r="C314" t="s">
        <v>266</v>
      </c>
      <c r="D314">
        <v>0.62741800000000003</v>
      </c>
      <c r="E314">
        <f t="shared" si="10"/>
        <v>0.15532123471414</v>
      </c>
    </row>
    <row r="315" spans="1:5" x14ac:dyDescent="0.35">
      <c r="A315">
        <v>24.822548999999999</v>
      </c>
      <c r="B315" t="s">
        <v>265</v>
      </c>
      <c r="C315" t="s">
        <v>266</v>
      </c>
      <c r="D315">
        <v>52452.325248000001</v>
      </c>
      <c r="E315">
        <f t="shared" si="10"/>
        <v>13020.004136324171</v>
      </c>
    </row>
    <row r="316" spans="1:5" x14ac:dyDescent="0.35">
      <c r="A316">
        <v>33.557574000000002</v>
      </c>
      <c r="B316" t="s">
        <v>265</v>
      </c>
      <c r="C316" t="s">
        <v>266</v>
      </c>
      <c r="D316">
        <v>17798.225180000001</v>
      </c>
      <c r="E316">
        <f t="shared" si="10"/>
        <v>5972.6525854651336</v>
      </c>
    </row>
    <row r="317" spans="1:5" x14ac:dyDescent="0.35">
      <c r="A317">
        <v>0</v>
      </c>
      <c r="B317" t="s">
        <v>265</v>
      </c>
      <c r="C317" t="s">
        <v>266</v>
      </c>
      <c r="D317">
        <v>62500</v>
      </c>
      <c r="E317">
        <f t="shared" si="10"/>
        <v>0</v>
      </c>
    </row>
    <row r="318" spans="1:5" x14ac:dyDescent="0.35">
      <c r="A318">
        <v>14.856051000000001</v>
      </c>
      <c r="B318" t="s">
        <v>265</v>
      </c>
      <c r="C318" t="s">
        <v>266</v>
      </c>
      <c r="D318">
        <v>5531.4904580000002</v>
      </c>
      <c r="E318">
        <f t="shared" si="10"/>
        <v>821.7610435006136</v>
      </c>
    </row>
    <row r="319" spans="1:5" x14ac:dyDescent="0.35">
      <c r="A319">
        <v>0</v>
      </c>
      <c r="B319" t="s">
        <v>265</v>
      </c>
      <c r="C319" t="s">
        <v>266</v>
      </c>
      <c r="D319">
        <v>7098.0983770000003</v>
      </c>
      <c r="E319">
        <f t="shared" si="10"/>
        <v>0</v>
      </c>
    </row>
    <row r="320" spans="1:5" x14ac:dyDescent="0.35">
      <c r="A320">
        <v>23.651968</v>
      </c>
      <c r="B320" t="s">
        <v>265</v>
      </c>
      <c r="C320" t="s">
        <v>266</v>
      </c>
      <c r="D320">
        <v>2972.6932240000001</v>
      </c>
      <c r="E320">
        <f t="shared" si="10"/>
        <v>703.10045007864835</v>
      </c>
    </row>
    <row r="321" spans="1:5" x14ac:dyDescent="0.35">
      <c r="A321">
        <v>11.69312</v>
      </c>
      <c r="B321" t="s">
        <v>265</v>
      </c>
      <c r="C321" t="s">
        <v>266</v>
      </c>
      <c r="D321">
        <v>62304.080196000003</v>
      </c>
      <c r="E321">
        <f t="shared" si="10"/>
        <v>7285.2908622145151</v>
      </c>
    </row>
    <row r="322" spans="1:5" x14ac:dyDescent="0.35">
      <c r="A322">
        <v>23.296679999999999</v>
      </c>
      <c r="B322" t="s">
        <v>265</v>
      </c>
      <c r="C322" t="s">
        <v>266</v>
      </c>
      <c r="D322">
        <v>1657.0339879999999</v>
      </c>
      <c r="E322">
        <f t="shared" si="10"/>
        <v>386.03390567559836</v>
      </c>
    </row>
    <row r="323" spans="1:5" x14ac:dyDescent="0.35">
      <c r="A323">
        <v>27.186416999999999</v>
      </c>
      <c r="B323" t="s">
        <v>265</v>
      </c>
      <c r="C323" t="s">
        <v>266</v>
      </c>
      <c r="D323">
        <v>170.62131600000001</v>
      </c>
      <c r="E323">
        <f t="shared" si="10"/>
        <v>46.385822458647716</v>
      </c>
    </row>
    <row r="324" spans="1:5" x14ac:dyDescent="0.35">
      <c r="A324">
        <v>24.501308999999999</v>
      </c>
      <c r="B324" t="s">
        <v>265</v>
      </c>
      <c r="C324" t="s">
        <v>266</v>
      </c>
      <c r="D324">
        <v>48593.567973999998</v>
      </c>
      <c r="E324">
        <f t="shared" ref="E324:E387" si="11">(A324/100)*D324</f>
        <v>11906.060243434778</v>
      </c>
    </row>
    <row r="325" spans="1:5" x14ac:dyDescent="0.35">
      <c r="A325">
        <v>35.692579000000002</v>
      </c>
      <c r="B325" t="s">
        <v>265</v>
      </c>
      <c r="C325" t="s">
        <v>266</v>
      </c>
      <c r="D325">
        <v>29385.332095999998</v>
      </c>
      <c r="E325">
        <f t="shared" si="11"/>
        <v>10488.382872777156</v>
      </c>
    </row>
    <row r="326" spans="1:5" x14ac:dyDescent="0.35">
      <c r="A326">
        <v>7.831169</v>
      </c>
      <c r="B326" t="s">
        <v>265</v>
      </c>
      <c r="C326" t="s">
        <v>266</v>
      </c>
      <c r="D326">
        <v>62500</v>
      </c>
      <c r="E326">
        <f t="shared" si="11"/>
        <v>4894.4806250000001</v>
      </c>
    </row>
    <row r="327" spans="1:5" x14ac:dyDescent="0.35">
      <c r="A327">
        <v>3.0193680000000001</v>
      </c>
      <c r="B327" t="s">
        <v>265</v>
      </c>
      <c r="C327" t="s">
        <v>266</v>
      </c>
      <c r="D327">
        <v>62500</v>
      </c>
      <c r="E327">
        <f t="shared" si="11"/>
        <v>1887.105</v>
      </c>
    </row>
    <row r="328" spans="1:5" x14ac:dyDescent="0.35">
      <c r="A328">
        <v>2.8120340000000001</v>
      </c>
      <c r="B328" t="s">
        <v>265</v>
      </c>
      <c r="C328" t="s">
        <v>266</v>
      </c>
      <c r="D328">
        <v>62500</v>
      </c>
      <c r="E328">
        <f t="shared" si="11"/>
        <v>1757.52125</v>
      </c>
    </row>
    <row r="329" spans="1:5" x14ac:dyDescent="0.35">
      <c r="A329">
        <v>14.017075999999999</v>
      </c>
      <c r="B329" t="s">
        <v>265</v>
      </c>
      <c r="C329" t="s">
        <v>266</v>
      </c>
      <c r="D329">
        <v>62500</v>
      </c>
      <c r="E329">
        <f t="shared" si="11"/>
        <v>8760.6725000000006</v>
      </c>
    </row>
    <row r="330" spans="1:5" x14ac:dyDescent="0.35">
      <c r="A330">
        <v>3.313752</v>
      </c>
      <c r="B330" t="s">
        <v>265</v>
      </c>
      <c r="C330" t="s">
        <v>266</v>
      </c>
      <c r="D330">
        <v>62500</v>
      </c>
      <c r="E330">
        <f t="shared" si="11"/>
        <v>2071.0950000000003</v>
      </c>
    </row>
    <row r="331" spans="1:5" x14ac:dyDescent="0.35">
      <c r="A331">
        <v>39.789839000000001</v>
      </c>
      <c r="B331" t="s">
        <v>265</v>
      </c>
      <c r="C331" t="s">
        <v>266</v>
      </c>
      <c r="D331">
        <v>50287.369189999998</v>
      </c>
      <c r="E331">
        <f t="shared" si="11"/>
        <v>20009.263238036601</v>
      </c>
    </row>
    <row r="332" spans="1:5" x14ac:dyDescent="0.35">
      <c r="A332">
        <v>8.8659929999999996</v>
      </c>
      <c r="B332" t="s">
        <v>265</v>
      </c>
      <c r="C332" t="s">
        <v>266</v>
      </c>
      <c r="D332">
        <v>62500</v>
      </c>
      <c r="E332">
        <f t="shared" si="11"/>
        <v>5541.2456249999996</v>
      </c>
    </row>
    <row r="333" spans="1:5" x14ac:dyDescent="0.35">
      <c r="A333">
        <v>31.287185999999998</v>
      </c>
      <c r="B333" t="s">
        <v>265</v>
      </c>
      <c r="C333" t="s">
        <v>266</v>
      </c>
      <c r="D333">
        <v>55317.713987000003</v>
      </c>
      <c r="E333">
        <f t="shared" si="11"/>
        <v>17307.356066060707</v>
      </c>
    </row>
    <row r="334" spans="1:5" x14ac:dyDescent="0.35">
      <c r="A334">
        <v>8.6024790000000007</v>
      </c>
      <c r="B334" t="s">
        <v>265</v>
      </c>
      <c r="C334" t="s">
        <v>266</v>
      </c>
      <c r="D334">
        <v>2571.655479</v>
      </c>
      <c r="E334">
        <f t="shared" si="11"/>
        <v>221.22612253332443</v>
      </c>
    </row>
    <row r="335" spans="1:5" x14ac:dyDescent="0.35">
      <c r="A335">
        <v>22.725384999999999</v>
      </c>
      <c r="B335" t="s">
        <v>265</v>
      </c>
      <c r="C335" t="s">
        <v>266</v>
      </c>
      <c r="D335">
        <v>5861.3742929999999</v>
      </c>
      <c r="E335">
        <f t="shared" si="11"/>
        <v>1332.0198743752778</v>
      </c>
    </row>
    <row r="336" spans="1:5" x14ac:dyDescent="0.35">
      <c r="A336">
        <v>33.557574000000002</v>
      </c>
      <c r="B336" t="s">
        <v>281</v>
      </c>
      <c r="C336" t="s">
        <v>282</v>
      </c>
      <c r="D336">
        <v>44701.774819999999</v>
      </c>
      <c r="E336">
        <f t="shared" si="11"/>
        <v>15000.831164534868</v>
      </c>
    </row>
    <row r="337" spans="1:5" x14ac:dyDescent="0.35">
      <c r="A337">
        <v>39.789839000000001</v>
      </c>
      <c r="B337" t="s">
        <v>281</v>
      </c>
      <c r="C337" t="s">
        <v>282</v>
      </c>
      <c r="D337">
        <v>12212.630810000001</v>
      </c>
      <c r="E337">
        <f t="shared" si="11"/>
        <v>4859.386136963396</v>
      </c>
    </row>
    <row r="338" spans="1:5" x14ac:dyDescent="0.35">
      <c r="A338">
        <v>39.682434000000001</v>
      </c>
      <c r="B338" t="s">
        <v>281</v>
      </c>
      <c r="C338" t="s">
        <v>282</v>
      </c>
      <c r="D338">
        <v>34409.240456</v>
      </c>
      <c r="E338">
        <f t="shared" si="11"/>
        <v>13654.424133853499</v>
      </c>
    </row>
    <row r="339" spans="1:5" x14ac:dyDescent="0.35">
      <c r="A339">
        <v>27.718451999999999</v>
      </c>
      <c r="B339" t="s">
        <v>281</v>
      </c>
      <c r="C339" t="s">
        <v>282</v>
      </c>
      <c r="D339">
        <v>2236.1392940000001</v>
      </c>
      <c r="E339">
        <f t="shared" si="11"/>
        <v>619.82319686052892</v>
      </c>
    </row>
    <row r="340" spans="1:5" x14ac:dyDescent="0.35">
      <c r="A340">
        <v>49.38982</v>
      </c>
      <c r="B340" t="s">
        <v>281</v>
      </c>
      <c r="C340" t="s">
        <v>282</v>
      </c>
      <c r="D340">
        <v>20948.612444999999</v>
      </c>
      <c r="E340">
        <f t="shared" si="11"/>
        <v>10346.481979083099</v>
      </c>
    </row>
    <row r="341" spans="1:5" x14ac:dyDescent="0.35">
      <c r="A341">
        <v>27.186416999999999</v>
      </c>
      <c r="B341" t="s">
        <v>281</v>
      </c>
      <c r="C341" t="s">
        <v>282</v>
      </c>
      <c r="D341">
        <v>11903.817557</v>
      </c>
      <c r="E341">
        <f t="shared" si="11"/>
        <v>3236.2214799652324</v>
      </c>
    </row>
    <row r="342" spans="1:5" x14ac:dyDescent="0.35">
      <c r="A342">
        <v>24.501308999999999</v>
      </c>
      <c r="B342" t="s">
        <v>281</v>
      </c>
      <c r="C342" t="s">
        <v>282</v>
      </c>
      <c r="D342">
        <v>6212.6251270000002</v>
      </c>
      <c r="E342">
        <f t="shared" si="11"/>
        <v>1522.1744793779123</v>
      </c>
    </row>
    <row r="343" spans="1:5" x14ac:dyDescent="0.35">
      <c r="A343">
        <v>0</v>
      </c>
      <c r="B343" t="s">
        <v>281</v>
      </c>
      <c r="C343" t="s">
        <v>282</v>
      </c>
      <c r="D343">
        <v>55401.901622999998</v>
      </c>
      <c r="E343">
        <f t="shared" si="11"/>
        <v>0</v>
      </c>
    </row>
    <row r="344" spans="1:5" x14ac:dyDescent="0.35">
      <c r="A344">
        <v>24.755623</v>
      </c>
      <c r="B344" t="s">
        <v>281</v>
      </c>
      <c r="C344" t="s">
        <v>282</v>
      </c>
      <c r="D344">
        <v>62499.372582000004</v>
      </c>
      <c r="E344">
        <f t="shared" si="11"/>
        <v>15472.109053765285</v>
      </c>
    </row>
    <row r="345" spans="1:5" x14ac:dyDescent="0.35">
      <c r="A345">
        <v>31.287185999999998</v>
      </c>
      <c r="B345" t="s">
        <v>281</v>
      </c>
      <c r="C345" t="s">
        <v>282</v>
      </c>
      <c r="D345">
        <v>7182.2860129999999</v>
      </c>
      <c r="E345">
        <f t="shared" si="11"/>
        <v>2247.1351839392942</v>
      </c>
    </row>
    <row r="346" spans="1:5" x14ac:dyDescent="0.35">
      <c r="A346">
        <v>64.774068</v>
      </c>
      <c r="B346" t="s">
        <v>281</v>
      </c>
      <c r="C346" t="s">
        <v>282</v>
      </c>
      <c r="D346">
        <v>62500</v>
      </c>
      <c r="E346">
        <f t="shared" si="11"/>
        <v>40483.792499999996</v>
      </c>
    </row>
    <row r="347" spans="1:5" x14ac:dyDescent="0.35">
      <c r="A347">
        <v>27.773799</v>
      </c>
      <c r="B347" t="s">
        <v>281</v>
      </c>
      <c r="C347" t="s">
        <v>282</v>
      </c>
      <c r="D347">
        <v>58337.992767000003</v>
      </c>
      <c r="E347">
        <f t="shared" si="11"/>
        <v>16202.676851741118</v>
      </c>
    </row>
    <row r="348" spans="1:5" x14ac:dyDescent="0.35">
      <c r="A348">
        <v>30.261422</v>
      </c>
      <c r="B348" t="s">
        <v>281</v>
      </c>
      <c r="C348" t="s">
        <v>282</v>
      </c>
      <c r="D348">
        <v>21140.364075000001</v>
      </c>
      <c r="E348">
        <f t="shared" si="11"/>
        <v>6397.3747850721466</v>
      </c>
    </row>
    <row r="349" spans="1:5" x14ac:dyDescent="0.35">
      <c r="A349">
        <v>20.055789999999998</v>
      </c>
      <c r="B349" t="s">
        <v>281</v>
      </c>
      <c r="C349" t="s">
        <v>282</v>
      </c>
      <c r="D349">
        <v>9175.2411780000002</v>
      </c>
      <c r="E349">
        <f t="shared" si="11"/>
        <v>1840.167102653206</v>
      </c>
    </row>
    <row r="350" spans="1:5" x14ac:dyDescent="0.35">
      <c r="A350">
        <v>29.607251000000002</v>
      </c>
      <c r="B350" t="s">
        <v>281</v>
      </c>
      <c r="C350" t="s">
        <v>282</v>
      </c>
      <c r="D350">
        <v>62500</v>
      </c>
      <c r="E350">
        <f t="shared" si="11"/>
        <v>18504.531875000001</v>
      </c>
    </row>
    <row r="351" spans="1:5" x14ac:dyDescent="0.35">
      <c r="A351">
        <v>68.162323000000001</v>
      </c>
      <c r="B351" t="s">
        <v>281</v>
      </c>
      <c r="C351" t="s">
        <v>282</v>
      </c>
      <c r="D351">
        <v>40486.183537999997</v>
      </c>
      <c r="E351">
        <f t="shared" si="11"/>
        <v>27596.323193544387</v>
      </c>
    </row>
    <row r="352" spans="1:5" x14ac:dyDescent="0.35">
      <c r="A352">
        <v>71.633638000000005</v>
      </c>
      <c r="B352" t="s">
        <v>281</v>
      </c>
      <c r="C352" t="s">
        <v>282</v>
      </c>
      <c r="D352">
        <v>55744.249069999998</v>
      </c>
      <c r="E352">
        <f t="shared" si="11"/>
        <v>39931.633584622163</v>
      </c>
    </row>
    <row r="353" spans="1:5" x14ac:dyDescent="0.35">
      <c r="A353">
        <v>32.590910000000001</v>
      </c>
      <c r="B353" t="s">
        <v>281</v>
      </c>
      <c r="C353" t="s">
        <v>282</v>
      </c>
      <c r="D353">
        <v>62500</v>
      </c>
      <c r="E353">
        <f t="shared" si="11"/>
        <v>20369.318750000002</v>
      </c>
    </row>
    <row r="354" spans="1:5" x14ac:dyDescent="0.35">
      <c r="A354">
        <v>5.3013120000000002</v>
      </c>
      <c r="B354" t="s">
        <v>281</v>
      </c>
      <c r="C354" t="s">
        <v>282</v>
      </c>
      <c r="D354">
        <v>62500</v>
      </c>
      <c r="E354">
        <f t="shared" si="11"/>
        <v>3313.32</v>
      </c>
    </row>
    <row r="355" spans="1:5" x14ac:dyDescent="0.35">
      <c r="A355">
        <v>78.596823000000001</v>
      </c>
      <c r="B355" t="s">
        <v>281</v>
      </c>
      <c r="C355" t="s">
        <v>282</v>
      </c>
      <c r="D355">
        <v>61118.151347999999</v>
      </c>
      <c r="E355">
        <f t="shared" si="11"/>
        <v>48036.925235859679</v>
      </c>
    </row>
    <row r="356" spans="1:5" x14ac:dyDescent="0.35">
      <c r="A356">
        <v>5.4994719999999999</v>
      </c>
      <c r="B356" t="s">
        <v>281</v>
      </c>
      <c r="C356" t="s">
        <v>282</v>
      </c>
      <c r="D356">
        <v>155.66095300000001</v>
      </c>
      <c r="E356">
        <f t="shared" si="11"/>
        <v>8.5605305251681596</v>
      </c>
    </row>
    <row r="357" spans="1:5" x14ac:dyDescent="0.35">
      <c r="A357">
        <v>44.213372</v>
      </c>
      <c r="B357" t="s">
        <v>281</v>
      </c>
      <c r="C357" t="s">
        <v>282</v>
      </c>
      <c r="D357">
        <v>54577.059278000001</v>
      </c>
      <c r="E357">
        <f t="shared" si="11"/>
        <v>24130.358245242656</v>
      </c>
    </row>
    <row r="358" spans="1:5" x14ac:dyDescent="0.35">
      <c r="A358">
        <v>54.329425999999998</v>
      </c>
      <c r="B358" t="s">
        <v>281</v>
      </c>
      <c r="C358" t="s">
        <v>282</v>
      </c>
      <c r="D358">
        <v>18578.905095999999</v>
      </c>
      <c r="E358">
        <f t="shared" si="11"/>
        <v>10093.812495741549</v>
      </c>
    </row>
    <row r="359" spans="1:5" x14ac:dyDescent="0.35">
      <c r="A359">
        <v>30.210311000000001</v>
      </c>
      <c r="B359" t="s">
        <v>281</v>
      </c>
      <c r="C359" t="s">
        <v>282</v>
      </c>
      <c r="D359">
        <v>47497.790025000002</v>
      </c>
      <c r="E359">
        <f t="shared" si="11"/>
        <v>14349.230084679479</v>
      </c>
    </row>
    <row r="360" spans="1:5" x14ac:dyDescent="0.35">
      <c r="A360">
        <v>26.813503000000001</v>
      </c>
      <c r="B360" t="s">
        <v>281</v>
      </c>
      <c r="C360" t="s">
        <v>282</v>
      </c>
      <c r="D360">
        <v>62500</v>
      </c>
      <c r="E360">
        <f t="shared" si="11"/>
        <v>16758.439374999998</v>
      </c>
    </row>
    <row r="361" spans="1:5" x14ac:dyDescent="0.35">
      <c r="A361">
        <v>53.233162</v>
      </c>
      <c r="B361" t="s">
        <v>281</v>
      </c>
      <c r="C361" t="s">
        <v>282</v>
      </c>
      <c r="D361">
        <v>32523.009028</v>
      </c>
      <c r="E361">
        <f t="shared" si="11"/>
        <v>17313.026083149867</v>
      </c>
    </row>
    <row r="362" spans="1:5" x14ac:dyDescent="0.35">
      <c r="A362">
        <v>78.389824000000004</v>
      </c>
      <c r="B362" t="s">
        <v>281</v>
      </c>
      <c r="C362" t="s">
        <v>282</v>
      </c>
      <c r="D362">
        <v>62500</v>
      </c>
      <c r="E362">
        <f t="shared" si="11"/>
        <v>48993.640000000007</v>
      </c>
    </row>
    <row r="363" spans="1:5" x14ac:dyDescent="0.35">
      <c r="A363">
        <v>74.322265000000002</v>
      </c>
      <c r="B363" t="s">
        <v>281</v>
      </c>
      <c r="C363" t="s">
        <v>282</v>
      </c>
      <c r="D363">
        <v>62500</v>
      </c>
      <c r="E363">
        <f t="shared" si="11"/>
        <v>46451.415625000001</v>
      </c>
    </row>
    <row r="364" spans="1:5" x14ac:dyDescent="0.35">
      <c r="A364">
        <v>41.582577999999998</v>
      </c>
      <c r="B364" t="s">
        <v>281</v>
      </c>
      <c r="C364" t="s">
        <v>282</v>
      </c>
      <c r="D364">
        <v>3175.6153810000001</v>
      </c>
      <c r="E364">
        <f t="shared" si="11"/>
        <v>1320.5027427843222</v>
      </c>
    </row>
    <row r="365" spans="1:5" x14ac:dyDescent="0.35">
      <c r="A365">
        <v>13.469412999999999</v>
      </c>
      <c r="B365" t="s">
        <v>149</v>
      </c>
      <c r="C365" t="s">
        <v>150</v>
      </c>
      <c r="D365">
        <v>4.7077439999999999</v>
      </c>
      <c r="E365">
        <f t="shared" si="11"/>
        <v>0.63410548234272002</v>
      </c>
    </row>
    <row r="366" spans="1:5" x14ac:dyDescent="0.35">
      <c r="A366">
        <v>65.957509999999999</v>
      </c>
      <c r="B366" t="s">
        <v>149</v>
      </c>
      <c r="C366" t="s">
        <v>150</v>
      </c>
      <c r="D366">
        <v>42700.117114000001</v>
      </c>
      <c r="E366">
        <f t="shared" si="11"/>
        <v>28163.934015478262</v>
      </c>
    </row>
    <row r="367" spans="1:5" x14ac:dyDescent="0.35">
      <c r="A367">
        <v>26.835840000000001</v>
      </c>
      <c r="B367" t="s">
        <v>149</v>
      </c>
      <c r="C367" t="s">
        <v>150</v>
      </c>
      <c r="D367">
        <v>15573.086179</v>
      </c>
      <c r="E367">
        <f t="shared" si="11"/>
        <v>4179.1684900585533</v>
      </c>
    </row>
    <row r="368" spans="1:5" x14ac:dyDescent="0.35">
      <c r="A368">
        <v>54.329425999999998</v>
      </c>
      <c r="B368" t="s">
        <v>149</v>
      </c>
      <c r="C368" t="s">
        <v>150</v>
      </c>
      <c r="D368">
        <v>1373.672499</v>
      </c>
      <c r="E368">
        <f t="shared" si="11"/>
        <v>746.30838382655577</v>
      </c>
    </row>
    <row r="369" spans="1:5" x14ac:dyDescent="0.35">
      <c r="A369">
        <v>49.38982</v>
      </c>
      <c r="B369" t="s">
        <v>149</v>
      </c>
      <c r="C369" t="s">
        <v>150</v>
      </c>
      <c r="D369">
        <v>532.17888600000003</v>
      </c>
      <c r="E369">
        <f t="shared" si="11"/>
        <v>262.84219387340522</v>
      </c>
    </row>
    <row r="370" spans="1:5" x14ac:dyDescent="0.35">
      <c r="A370">
        <v>72.334093999999993</v>
      </c>
      <c r="B370" t="s">
        <v>149</v>
      </c>
      <c r="C370" t="s">
        <v>150</v>
      </c>
      <c r="D370">
        <v>147.57906</v>
      </c>
      <c r="E370">
        <f t="shared" si="11"/>
        <v>106.74997598471639</v>
      </c>
    </row>
    <row r="371" spans="1:5" x14ac:dyDescent="0.35">
      <c r="A371">
        <v>51.871282000000001</v>
      </c>
      <c r="B371" t="s">
        <v>149</v>
      </c>
      <c r="C371" t="s">
        <v>150</v>
      </c>
      <c r="D371">
        <v>3243.4078979999999</v>
      </c>
      <c r="E371">
        <f t="shared" si="11"/>
        <v>1682.3972571818522</v>
      </c>
    </row>
    <row r="372" spans="1:5" x14ac:dyDescent="0.35">
      <c r="A372">
        <v>68.902431000000007</v>
      </c>
      <c r="B372" t="s">
        <v>149</v>
      </c>
      <c r="C372" t="s">
        <v>150</v>
      </c>
      <c r="D372">
        <v>53248.397403000003</v>
      </c>
      <c r="E372">
        <f t="shared" si="11"/>
        <v>36689.440279207876</v>
      </c>
    </row>
    <row r="373" spans="1:5" x14ac:dyDescent="0.35">
      <c r="A373">
        <v>71.633638000000005</v>
      </c>
      <c r="B373" t="s">
        <v>149</v>
      </c>
      <c r="C373" t="s">
        <v>150</v>
      </c>
      <c r="D373">
        <v>5452.6844179999998</v>
      </c>
      <c r="E373">
        <f t="shared" si="11"/>
        <v>3905.9562172725268</v>
      </c>
    </row>
    <row r="374" spans="1:5" x14ac:dyDescent="0.35">
      <c r="A374">
        <v>68.162323000000001</v>
      </c>
      <c r="B374" t="s">
        <v>149</v>
      </c>
      <c r="C374" t="s">
        <v>150</v>
      </c>
      <c r="D374">
        <v>21428.499284000001</v>
      </c>
      <c r="E374">
        <f t="shared" si="11"/>
        <v>14606.162896012769</v>
      </c>
    </row>
    <row r="375" spans="1:5" x14ac:dyDescent="0.35">
      <c r="A375">
        <v>53.233162</v>
      </c>
      <c r="B375" t="s">
        <v>149</v>
      </c>
      <c r="C375" t="s">
        <v>150</v>
      </c>
      <c r="D375">
        <v>29418.303257</v>
      </c>
      <c r="E375">
        <f t="shared" si="11"/>
        <v>15660.293030450086</v>
      </c>
    </row>
    <row r="376" spans="1:5" x14ac:dyDescent="0.35">
      <c r="A376">
        <v>73.963296</v>
      </c>
      <c r="B376" t="s">
        <v>149</v>
      </c>
      <c r="C376" t="s">
        <v>150</v>
      </c>
      <c r="D376">
        <v>61778.755564999999</v>
      </c>
      <c r="E376">
        <f t="shared" si="11"/>
        <v>45693.603843657424</v>
      </c>
    </row>
    <row r="377" spans="1:5" x14ac:dyDescent="0.35">
      <c r="A377">
        <v>46.914968999999999</v>
      </c>
      <c r="B377" t="s">
        <v>149</v>
      </c>
      <c r="C377" t="s">
        <v>150</v>
      </c>
      <c r="D377">
        <v>62500</v>
      </c>
      <c r="E377">
        <f t="shared" si="11"/>
        <v>29321.855625</v>
      </c>
    </row>
    <row r="378" spans="1:5" x14ac:dyDescent="0.35">
      <c r="A378">
        <v>37.377631000000001</v>
      </c>
      <c r="B378" t="s">
        <v>149</v>
      </c>
      <c r="C378" t="s">
        <v>150</v>
      </c>
      <c r="D378">
        <v>2183.4845319999999</v>
      </c>
      <c r="E378">
        <f t="shared" si="11"/>
        <v>816.13479131303689</v>
      </c>
    </row>
    <row r="379" spans="1:5" x14ac:dyDescent="0.35">
      <c r="A379">
        <v>39.727746000000003</v>
      </c>
      <c r="B379" t="s">
        <v>149</v>
      </c>
      <c r="C379" t="s">
        <v>150</v>
      </c>
      <c r="D379">
        <v>39701.971379000002</v>
      </c>
      <c r="E379">
        <f t="shared" si="11"/>
        <v>15772.698346441819</v>
      </c>
    </row>
    <row r="380" spans="1:5" x14ac:dyDescent="0.35">
      <c r="A380">
        <v>12.086945</v>
      </c>
      <c r="B380" t="s">
        <v>149</v>
      </c>
      <c r="C380" t="s">
        <v>150</v>
      </c>
      <c r="D380">
        <v>999.83208100000002</v>
      </c>
      <c r="E380">
        <f t="shared" si="11"/>
        <v>120.84915372282545</v>
      </c>
    </row>
    <row r="381" spans="1:5" x14ac:dyDescent="0.35">
      <c r="A381">
        <v>43.587308999999998</v>
      </c>
      <c r="B381" t="s">
        <v>149</v>
      </c>
      <c r="C381" t="s">
        <v>150</v>
      </c>
      <c r="D381">
        <v>48937.744941999998</v>
      </c>
      <c r="E381">
        <f t="shared" si="11"/>
        <v>21330.646105501408</v>
      </c>
    </row>
    <row r="382" spans="1:5" x14ac:dyDescent="0.35">
      <c r="A382">
        <v>45.975895000000001</v>
      </c>
      <c r="B382" t="s">
        <v>149</v>
      </c>
      <c r="C382" t="s">
        <v>150</v>
      </c>
      <c r="D382">
        <v>1923.021966</v>
      </c>
      <c r="E382">
        <f t="shared" si="11"/>
        <v>884.12655991509575</v>
      </c>
    </row>
    <row r="383" spans="1:5" x14ac:dyDescent="0.35">
      <c r="A383">
        <v>39.715364000000001</v>
      </c>
      <c r="B383" t="s">
        <v>149</v>
      </c>
      <c r="C383" t="s">
        <v>150</v>
      </c>
      <c r="D383">
        <v>58245.007597000003</v>
      </c>
      <c r="E383">
        <f t="shared" si="11"/>
        <v>23132.216778976206</v>
      </c>
    </row>
    <row r="384" spans="1:5" x14ac:dyDescent="0.35">
      <c r="A384">
        <v>35.606152999999999</v>
      </c>
      <c r="B384" t="s">
        <v>149</v>
      </c>
      <c r="C384" t="s">
        <v>150</v>
      </c>
      <c r="D384">
        <v>55833.659920999999</v>
      </c>
      <c r="E384">
        <f t="shared" si="11"/>
        <v>19880.218376970941</v>
      </c>
    </row>
    <row r="385" spans="1:5" x14ac:dyDescent="0.35">
      <c r="A385">
        <v>8.8066220000000008</v>
      </c>
      <c r="B385" t="s">
        <v>112</v>
      </c>
      <c r="C385" t="s">
        <v>113</v>
      </c>
      <c r="D385">
        <v>7670.5191279999999</v>
      </c>
      <c r="E385">
        <f t="shared" si="11"/>
        <v>675.51362504065628</v>
      </c>
    </row>
    <row r="386" spans="1:5" x14ac:dyDescent="0.35">
      <c r="A386">
        <v>5.2957270000000003</v>
      </c>
      <c r="B386" t="s">
        <v>112</v>
      </c>
      <c r="C386" t="s">
        <v>113</v>
      </c>
      <c r="D386">
        <v>33509.620777999997</v>
      </c>
      <c r="E386">
        <f t="shared" si="11"/>
        <v>1774.5780351381559</v>
      </c>
    </row>
    <row r="387" spans="1:5" x14ac:dyDescent="0.35">
      <c r="A387">
        <v>17.92465</v>
      </c>
      <c r="B387" t="s">
        <v>112</v>
      </c>
      <c r="C387" t="s">
        <v>113</v>
      </c>
      <c r="D387">
        <v>36425.696708000003</v>
      </c>
      <c r="E387">
        <f t="shared" si="11"/>
        <v>6529.1786449705223</v>
      </c>
    </row>
    <row r="388" spans="1:5" x14ac:dyDescent="0.35">
      <c r="A388">
        <v>35.606152999999999</v>
      </c>
      <c r="B388" t="s">
        <v>112</v>
      </c>
      <c r="C388" t="s">
        <v>113</v>
      </c>
      <c r="D388">
        <v>6666.3400789999996</v>
      </c>
      <c r="E388">
        <f t="shared" ref="E388:E451" si="12">(A388/100)*D388</f>
        <v>2373.6272480290609</v>
      </c>
    </row>
    <row r="389" spans="1:5" x14ac:dyDescent="0.35">
      <c r="A389">
        <v>13.469412999999999</v>
      </c>
      <c r="B389" t="s">
        <v>112</v>
      </c>
      <c r="C389" t="s">
        <v>113</v>
      </c>
      <c r="D389">
        <v>55.130557000000003</v>
      </c>
      <c r="E389">
        <f t="shared" si="12"/>
        <v>7.4257624115304104</v>
      </c>
    </row>
    <row r="390" spans="1:5" x14ac:dyDescent="0.35">
      <c r="A390">
        <v>65.957509999999999</v>
      </c>
      <c r="B390" t="s">
        <v>112</v>
      </c>
      <c r="C390" t="s">
        <v>113</v>
      </c>
      <c r="D390">
        <v>3470.3271500000001</v>
      </c>
      <c r="E390">
        <f t="shared" si="12"/>
        <v>2288.9413769939652</v>
      </c>
    </row>
    <row r="391" spans="1:5" x14ac:dyDescent="0.35">
      <c r="A391">
        <v>26.835840000000001</v>
      </c>
      <c r="B391" t="s">
        <v>112</v>
      </c>
      <c r="C391" t="s">
        <v>113</v>
      </c>
      <c r="D391">
        <v>38826.318960999997</v>
      </c>
      <c r="E391">
        <f t="shared" si="12"/>
        <v>10419.368834263621</v>
      </c>
    </row>
    <row r="392" spans="1:5" x14ac:dyDescent="0.35">
      <c r="A392">
        <v>5.6341749999999999</v>
      </c>
      <c r="B392" t="s">
        <v>112</v>
      </c>
      <c r="C392" t="s">
        <v>113</v>
      </c>
      <c r="D392">
        <v>1892.540242</v>
      </c>
      <c r="E392">
        <f t="shared" si="12"/>
        <v>106.62902917970349</v>
      </c>
    </row>
    <row r="393" spans="1:5" x14ac:dyDescent="0.35">
      <c r="A393">
        <v>6.1383970000000003</v>
      </c>
      <c r="B393" t="s">
        <v>112</v>
      </c>
      <c r="C393" t="s">
        <v>113</v>
      </c>
      <c r="D393">
        <v>58008.403834999997</v>
      </c>
      <c r="E393">
        <f t="shared" si="12"/>
        <v>3560.7861207555247</v>
      </c>
    </row>
    <row r="394" spans="1:5" x14ac:dyDescent="0.35">
      <c r="A394">
        <v>8.4020430000000008</v>
      </c>
      <c r="B394" t="s">
        <v>112</v>
      </c>
      <c r="C394" t="s">
        <v>113</v>
      </c>
      <c r="D394">
        <v>50413.948851000001</v>
      </c>
      <c r="E394">
        <f t="shared" si="12"/>
        <v>4235.8016604590266</v>
      </c>
    </row>
    <row r="395" spans="1:5" x14ac:dyDescent="0.35">
      <c r="A395">
        <v>3.4739529999999998</v>
      </c>
      <c r="B395" t="s">
        <v>112</v>
      </c>
      <c r="C395" t="s">
        <v>113</v>
      </c>
      <c r="D395">
        <v>35950.191404999998</v>
      </c>
      <c r="E395">
        <f t="shared" si="12"/>
        <v>1248.8927528197396</v>
      </c>
    </row>
    <row r="396" spans="1:5" x14ac:dyDescent="0.35">
      <c r="A396">
        <v>45.975895000000001</v>
      </c>
      <c r="B396" t="s">
        <v>112</v>
      </c>
      <c r="C396" t="s">
        <v>113</v>
      </c>
      <c r="D396">
        <v>60576.978034</v>
      </c>
      <c r="E396">
        <f t="shared" si="12"/>
        <v>27850.807815084903</v>
      </c>
    </row>
    <row r="397" spans="1:5" x14ac:dyDescent="0.35">
      <c r="A397">
        <v>12.086945</v>
      </c>
      <c r="B397" t="s">
        <v>112</v>
      </c>
      <c r="C397" t="s">
        <v>113</v>
      </c>
      <c r="D397">
        <v>61500.167919</v>
      </c>
      <c r="E397">
        <f t="shared" si="12"/>
        <v>7433.4914712771742</v>
      </c>
    </row>
    <row r="398" spans="1:5" x14ac:dyDescent="0.35">
      <c r="A398">
        <v>39.727746000000003</v>
      </c>
      <c r="B398" t="s">
        <v>112</v>
      </c>
      <c r="C398" t="s">
        <v>113</v>
      </c>
      <c r="D398">
        <v>5881.5056089999998</v>
      </c>
      <c r="E398">
        <f t="shared" si="12"/>
        <v>2336.5896093192732</v>
      </c>
    </row>
    <row r="399" spans="1:5" x14ac:dyDescent="0.35">
      <c r="A399">
        <v>41.582577999999998</v>
      </c>
      <c r="B399" t="s">
        <v>112</v>
      </c>
      <c r="C399" t="s">
        <v>113</v>
      </c>
      <c r="D399">
        <v>1725.574605</v>
      </c>
      <c r="E399">
        <f t="shared" si="12"/>
        <v>717.53840607231689</v>
      </c>
    </row>
    <row r="400" spans="1:5" x14ac:dyDescent="0.35">
      <c r="A400">
        <v>40.950505999999997</v>
      </c>
      <c r="B400" t="s">
        <v>112</v>
      </c>
      <c r="C400" t="s">
        <v>113</v>
      </c>
      <c r="D400">
        <v>21471.839975999999</v>
      </c>
      <c r="E400">
        <f t="shared" si="12"/>
        <v>8792.8271176822782</v>
      </c>
    </row>
    <row r="401" spans="1:5" x14ac:dyDescent="0.35">
      <c r="A401">
        <v>43.618926999999999</v>
      </c>
      <c r="B401" t="s">
        <v>112</v>
      </c>
      <c r="C401" t="s">
        <v>113</v>
      </c>
      <c r="D401">
        <v>11607.066414000001</v>
      </c>
      <c r="E401">
        <f t="shared" si="12"/>
        <v>5062.8778259641786</v>
      </c>
    </row>
    <row r="402" spans="1:5" x14ac:dyDescent="0.35">
      <c r="A402">
        <v>45.082276</v>
      </c>
      <c r="B402" t="s">
        <v>112</v>
      </c>
      <c r="C402" t="s">
        <v>113</v>
      </c>
      <c r="D402">
        <v>32060.437256000001</v>
      </c>
      <c r="E402">
        <f t="shared" si="12"/>
        <v>14453.574810556747</v>
      </c>
    </row>
    <row r="403" spans="1:5" x14ac:dyDescent="0.35">
      <c r="A403">
        <v>43.587308999999998</v>
      </c>
      <c r="B403" t="s">
        <v>112</v>
      </c>
      <c r="C403" t="s">
        <v>113</v>
      </c>
      <c r="D403">
        <v>13562.255058000001</v>
      </c>
      <c r="E403">
        <f t="shared" si="12"/>
        <v>5911.4220194985892</v>
      </c>
    </row>
    <row r="404" spans="1:5" x14ac:dyDescent="0.35">
      <c r="A404">
        <v>13.134176</v>
      </c>
      <c r="B404" t="s">
        <v>112</v>
      </c>
      <c r="C404" t="s">
        <v>113</v>
      </c>
      <c r="D404">
        <v>62500</v>
      </c>
      <c r="E404">
        <f t="shared" si="12"/>
        <v>8208.86</v>
      </c>
    </row>
    <row r="405" spans="1:5" x14ac:dyDescent="0.35">
      <c r="A405">
        <v>35.725059000000002</v>
      </c>
      <c r="B405" t="s">
        <v>112</v>
      </c>
      <c r="C405" t="s">
        <v>113</v>
      </c>
      <c r="D405">
        <v>41286.374316000001</v>
      </c>
      <c r="E405">
        <f t="shared" si="12"/>
        <v>14749.581583351848</v>
      </c>
    </row>
    <row r="406" spans="1:5" x14ac:dyDescent="0.35">
      <c r="A406">
        <v>44.042766999999998</v>
      </c>
      <c r="B406" t="s">
        <v>112</v>
      </c>
      <c r="C406" t="s">
        <v>113</v>
      </c>
      <c r="D406">
        <v>62500</v>
      </c>
      <c r="E406">
        <f t="shared" si="12"/>
        <v>27526.729374999999</v>
      </c>
    </row>
    <row r="407" spans="1:5" x14ac:dyDescent="0.35">
      <c r="A407">
        <v>6.2651060000000003</v>
      </c>
      <c r="B407" t="s">
        <v>112</v>
      </c>
      <c r="C407" t="s">
        <v>113</v>
      </c>
      <c r="D407">
        <v>62500</v>
      </c>
      <c r="E407">
        <f t="shared" si="12"/>
        <v>3915.6912500000003</v>
      </c>
    </row>
    <row r="408" spans="1:5" x14ac:dyDescent="0.35">
      <c r="A408">
        <v>32.868372000000001</v>
      </c>
      <c r="B408" t="s">
        <v>112</v>
      </c>
      <c r="C408" t="s">
        <v>113</v>
      </c>
      <c r="D408">
        <v>62500</v>
      </c>
      <c r="E408">
        <f t="shared" si="12"/>
        <v>20542.732500000002</v>
      </c>
    </row>
    <row r="409" spans="1:5" x14ac:dyDescent="0.35">
      <c r="A409">
        <v>9.1667799999999993</v>
      </c>
      <c r="B409" t="s">
        <v>112</v>
      </c>
      <c r="C409" t="s">
        <v>113</v>
      </c>
      <c r="D409">
        <v>30668.597955000001</v>
      </c>
      <c r="E409">
        <f t="shared" si="12"/>
        <v>2811.3229036193488</v>
      </c>
    </row>
    <row r="410" spans="1:5" x14ac:dyDescent="0.35">
      <c r="A410">
        <v>13.255381</v>
      </c>
      <c r="B410" t="s">
        <v>112</v>
      </c>
      <c r="C410" t="s">
        <v>113</v>
      </c>
      <c r="D410">
        <v>59503.192915</v>
      </c>
      <c r="E410">
        <f t="shared" si="12"/>
        <v>7887.3749280482562</v>
      </c>
    </row>
    <row r="411" spans="1:5" x14ac:dyDescent="0.35">
      <c r="A411">
        <v>3.3888910000000001</v>
      </c>
      <c r="B411" t="s">
        <v>112</v>
      </c>
      <c r="C411" t="s">
        <v>113</v>
      </c>
      <c r="D411">
        <v>12473.949207</v>
      </c>
      <c r="E411">
        <f t="shared" si="12"/>
        <v>422.72854202059438</v>
      </c>
    </row>
    <row r="412" spans="1:5" x14ac:dyDescent="0.35">
      <c r="A412">
        <v>40.728167999999997</v>
      </c>
      <c r="B412" t="s">
        <v>112</v>
      </c>
      <c r="C412" t="s">
        <v>113</v>
      </c>
      <c r="D412">
        <v>5932.5642260000004</v>
      </c>
      <c r="E412">
        <f t="shared" si="12"/>
        <v>2416.2247246731799</v>
      </c>
    </row>
    <row r="413" spans="1:5" x14ac:dyDescent="0.35">
      <c r="A413">
        <v>0.72267599999999999</v>
      </c>
      <c r="B413" t="s">
        <v>112</v>
      </c>
      <c r="C413" t="s">
        <v>113</v>
      </c>
      <c r="D413">
        <v>62500</v>
      </c>
      <c r="E413">
        <f t="shared" si="12"/>
        <v>451.67249999999996</v>
      </c>
    </row>
    <row r="414" spans="1:5" x14ac:dyDescent="0.35">
      <c r="A414">
        <v>3.8906269999999998</v>
      </c>
      <c r="B414" t="s">
        <v>112</v>
      </c>
      <c r="C414" t="s">
        <v>113</v>
      </c>
      <c r="D414">
        <v>17224.588012</v>
      </c>
      <c r="E414">
        <f t="shared" si="12"/>
        <v>670.14447183363529</v>
      </c>
    </row>
    <row r="415" spans="1:5" x14ac:dyDescent="0.35">
      <c r="A415">
        <v>38.775362000000001</v>
      </c>
      <c r="B415" t="s">
        <v>112</v>
      </c>
      <c r="C415" t="s">
        <v>113</v>
      </c>
      <c r="D415">
        <v>34544.100065999999</v>
      </c>
      <c r="E415">
        <f t="shared" si="12"/>
        <v>13394.599850233739</v>
      </c>
    </row>
    <row r="416" spans="1:5" x14ac:dyDescent="0.35">
      <c r="A416">
        <v>3.1229640000000001</v>
      </c>
      <c r="B416" t="s">
        <v>112</v>
      </c>
      <c r="C416" t="s">
        <v>113</v>
      </c>
      <c r="D416">
        <v>62500</v>
      </c>
      <c r="E416">
        <f t="shared" si="12"/>
        <v>1951.8525</v>
      </c>
    </row>
    <row r="417" spans="1:5" x14ac:dyDescent="0.35">
      <c r="A417">
        <v>13.485194</v>
      </c>
      <c r="B417" t="s">
        <v>112</v>
      </c>
      <c r="C417" t="s">
        <v>113</v>
      </c>
      <c r="D417">
        <v>62500</v>
      </c>
      <c r="E417">
        <f t="shared" si="12"/>
        <v>8428.2462500000001</v>
      </c>
    </row>
    <row r="418" spans="1:5" x14ac:dyDescent="0.35">
      <c r="A418">
        <v>27.013621000000001</v>
      </c>
      <c r="B418" t="s">
        <v>112</v>
      </c>
      <c r="C418" t="s">
        <v>113</v>
      </c>
      <c r="D418">
        <v>47652.453248999998</v>
      </c>
      <c r="E418">
        <f t="shared" si="12"/>
        <v>12872.653117887045</v>
      </c>
    </row>
    <row r="419" spans="1:5" x14ac:dyDescent="0.35">
      <c r="A419">
        <v>0</v>
      </c>
      <c r="B419" t="s">
        <v>112</v>
      </c>
      <c r="C419" t="s">
        <v>113</v>
      </c>
      <c r="D419">
        <v>62500</v>
      </c>
      <c r="E419">
        <f t="shared" si="12"/>
        <v>0</v>
      </c>
    </row>
    <row r="420" spans="1:5" x14ac:dyDescent="0.35">
      <c r="A420">
        <v>29.948405000000001</v>
      </c>
      <c r="B420" t="s">
        <v>112</v>
      </c>
      <c r="C420" t="s">
        <v>113</v>
      </c>
      <c r="D420">
        <v>48325.314744000003</v>
      </c>
      <c r="E420">
        <f t="shared" si="12"/>
        <v>14472.660977057834</v>
      </c>
    </row>
    <row r="421" spans="1:5" x14ac:dyDescent="0.35">
      <c r="A421">
        <v>0.21818599999999999</v>
      </c>
      <c r="B421" t="s">
        <v>112</v>
      </c>
      <c r="C421" t="s">
        <v>113</v>
      </c>
      <c r="D421">
        <v>62403.720388000002</v>
      </c>
      <c r="E421">
        <f t="shared" si="12"/>
        <v>136.15618136576168</v>
      </c>
    </row>
    <row r="422" spans="1:5" x14ac:dyDescent="0.35">
      <c r="A422">
        <v>1.234097</v>
      </c>
      <c r="B422" t="s">
        <v>112</v>
      </c>
      <c r="C422" t="s">
        <v>113</v>
      </c>
      <c r="D422">
        <v>6164.7579489999998</v>
      </c>
      <c r="E422">
        <f t="shared" si="12"/>
        <v>76.079092905870525</v>
      </c>
    </row>
    <row r="423" spans="1:5" x14ac:dyDescent="0.35">
      <c r="A423">
        <v>0</v>
      </c>
      <c r="B423" t="s">
        <v>112</v>
      </c>
      <c r="C423" t="s">
        <v>113</v>
      </c>
      <c r="D423">
        <v>62500</v>
      </c>
      <c r="E423">
        <f t="shared" si="12"/>
        <v>0</v>
      </c>
    </row>
    <row r="424" spans="1:5" x14ac:dyDescent="0.35">
      <c r="A424">
        <v>4.3626480000000001</v>
      </c>
      <c r="B424" t="s">
        <v>112</v>
      </c>
      <c r="C424" t="s">
        <v>113</v>
      </c>
      <c r="D424">
        <v>62500</v>
      </c>
      <c r="E424">
        <f t="shared" si="12"/>
        <v>2726.6550000000002</v>
      </c>
    </row>
    <row r="425" spans="1:5" x14ac:dyDescent="0.35">
      <c r="A425">
        <v>4.4510740000000002</v>
      </c>
      <c r="B425" t="s">
        <v>112</v>
      </c>
      <c r="C425" t="s">
        <v>113</v>
      </c>
      <c r="D425">
        <v>62500</v>
      </c>
      <c r="E425">
        <f t="shared" si="12"/>
        <v>2781.9212499999999</v>
      </c>
    </row>
    <row r="426" spans="1:5" x14ac:dyDescent="0.35">
      <c r="A426">
        <v>0</v>
      </c>
      <c r="B426" t="s">
        <v>112</v>
      </c>
      <c r="C426" t="s">
        <v>113</v>
      </c>
      <c r="D426">
        <v>62500</v>
      </c>
      <c r="E426">
        <f t="shared" si="12"/>
        <v>0</v>
      </c>
    </row>
    <row r="427" spans="1:5" x14ac:dyDescent="0.35">
      <c r="A427">
        <v>0</v>
      </c>
      <c r="B427" t="s">
        <v>112</v>
      </c>
      <c r="C427" t="s">
        <v>113</v>
      </c>
      <c r="D427">
        <v>62500</v>
      </c>
      <c r="E427">
        <f t="shared" si="12"/>
        <v>0</v>
      </c>
    </row>
    <row r="428" spans="1:5" x14ac:dyDescent="0.35">
      <c r="A428">
        <v>8.4016870000000008</v>
      </c>
      <c r="B428" t="s">
        <v>112</v>
      </c>
      <c r="C428" t="s">
        <v>113</v>
      </c>
      <c r="D428">
        <v>21983.464610999999</v>
      </c>
      <c r="E428">
        <f t="shared" si="12"/>
        <v>1846.9818883719877</v>
      </c>
    </row>
    <row r="429" spans="1:5" x14ac:dyDescent="0.35">
      <c r="A429">
        <v>2.9831490000000001</v>
      </c>
      <c r="B429" t="s">
        <v>112</v>
      </c>
      <c r="C429" t="s">
        <v>113</v>
      </c>
      <c r="D429">
        <v>58002.653899999998</v>
      </c>
      <c r="E429">
        <f t="shared" si="12"/>
        <v>1730.3055897913111</v>
      </c>
    </row>
    <row r="430" spans="1:5" x14ac:dyDescent="0.35">
      <c r="A430">
        <v>47.393704</v>
      </c>
      <c r="B430" t="s">
        <v>112</v>
      </c>
      <c r="C430" t="s">
        <v>113</v>
      </c>
      <c r="D430">
        <v>4196.1283309999999</v>
      </c>
      <c r="E430">
        <f t="shared" si="12"/>
        <v>1988.7006406542801</v>
      </c>
    </row>
    <row r="431" spans="1:5" x14ac:dyDescent="0.35">
      <c r="A431">
        <v>22.968354000000001</v>
      </c>
      <c r="B431" t="s">
        <v>112</v>
      </c>
      <c r="C431" t="s">
        <v>113</v>
      </c>
      <c r="D431">
        <v>27172.487515000001</v>
      </c>
      <c r="E431">
        <f t="shared" si="12"/>
        <v>6241.0731230510037</v>
      </c>
    </row>
    <row r="432" spans="1:5" x14ac:dyDescent="0.35">
      <c r="A432">
        <v>37.590398</v>
      </c>
      <c r="B432" t="s">
        <v>79</v>
      </c>
      <c r="C432" t="s">
        <v>80</v>
      </c>
      <c r="D432">
        <v>34062.676200000002</v>
      </c>
      <c r="E432">
        <f t="shared" si="12"/>
        <v>12804.295553031277</v>
      </c>
    </row>
    <row r="433" spans="1:5" x14ac:dyDescent="0.35">
      <c r="A433">
        <v>40.087307000000003</v>
      </c>
      <c r="B433" t="s">
        <v>79</v>
      </c>
      <c r="C433" t="s">
        <v>80</v>
      </c>
      <c r="D433">
        <v>45118.986476999999</v>
      </c>
      <c r="E433">
        <f t="shared" si="12"/>
        <v>18086.986624323476</v>
      </c>
    </row>
    <row r="434" spans="1:5" x14ac:dyDescent="0.35">
      <c r="A434">
        <v>24.995438</v>
      </c>
      <c r="B434" t="s">
        <v>79</v>
      </c>
      <c r="C434" t="s">
        <v>80</v>
      </c>
      <c r="D434">
        <v>40399.226103000001</v>
      </c>
      <c r="E434">
        <f t="shared" si="12"/>
        <v>10097.963513055181</v>
      </c>
    </row>
    <row r="435" spans="1:5" x14ac:dyDescent="0.35">
      <c r="A435">
        <v>5.4396560000000003</v>
      </c>
      <c r="B435" t="s">
        <v>79</v>
      </c>
      <c r="C435" t="s">
        <v>80</v>
      </c>
      <c r="D435">
        <v>14712.773375000001</v>
      </c>
      <c r="E435">
        <f t="shared" si="12"/>
        <v>800.3242596595901</v>
      </c>
    </row>
    <row r="436" spans="1:5" x14ac:dyDescent="0.35">
      <c r="A436">
        <v>60.918579000000001</v>
      </c>
      <c r="B436" t="s">
        <v>79</v>
      </c>
      <c r="C436" t="s">
        <v>80</v>
      </c>
      <c r="D436">
        <v>4344.4290389999996</v>
      </c>
      <c r="E436">
        <f t="shared" si="12"/>
        <v>2646.564436222156</v>
      </c>
    </row>
    <row r="437" spans="1:5" x14ac:dyDescent="0.35">
      <c r="A437">
        <v>43.681037000000003</v>
      </c>
      <c r="B437" t="s">
        <v>79</v>
      </c>
      <c r="C437" t="s">
        <v>80</v>
      </c>
      <c r="D437">
        <v>11158.454835</v>
      </c>
      <c r="E437">
        <f t="shared" si="12"/>
        <v>4874.12878510464</v>
      </c>
    </row>
    <row r="438" spans="1:5" x14ac:dyDescent="0.35">
      <c r="A438">
        <v>30.772829999999999</v>
      </c>
      <c r="B438" t="s">
        <v>79</v>
      </c>
      <c r="C438" t="s">
        <v>80</v>
      </c>
      <c r="D438">
        <v>5.5308999999999997E-2</v>
      </c>
      <c r="E438">
        <f t="shared" si="12"/>
        <v>1.7020144544700001E-2</v>
      </c>
    </row>
    <row r="439" spans="1:5" x14ac:dyDescent="0.35">
      <c r="A439">
        <v>27.013621000000001</v>
      </c>
      <c r="B439" t="s">
        <v>79</v>
      </c>
      <c r="C439" t="s">
        <v>80</v>
      </c>
      <c r="D439">
        <v>14847.546751</v>
      </c>
      <c r="E439">
        <f t="shared" si="12"/>
        <v>4010.8600071129536</v>
      </c>
    </row>
    <row r="440" spans="1:5" x14ac:dyDescent="0.35">
      <c r="A440">
        <v>47.393704</v>
      </c>
      <c r="B440" t="s">
        <v>79</v>
      </c>
      <c r="C440" t="s">
        <v>80</v>
      </c>
      <c r="D440">
        <v>58303.871669</v>
      </c>
      <c r="E440">
        <f t="shared" si="12"/>
        <v>27632.36435934572</v>
      </c>
    </row>
    <row r="441" spans="1:5" x14ac:dyDescent="0.35">
      <c r="A441">
        <v>2.9831490000000001</v>
      </c>
      <c r="B441" t="s">
        <v>79</v>
      </c>
      <c r="C441" t="s">
        <v>80</v>
      </c>
      <c r="D441">
        <v>4497.3460999999998</v>
      </c>
      <c r="E441">
        <f t="shared" si="12"/>
        <v>134.16253520868901</v>
      </c>
    </row>
    <row r="442" spans="1:5" x14ac:dyDescent="0.35">
      <c r="A442">
        <v>9.1667799999999993</v>
      </c>
      <c r="B442" t="s">
        <v>79</v>
      </c>
      <c r="C442" t="s">
        <v>80</v>
      </c>
      <c r="D442">
        <v>6622.943381</v>
      </c>
      <c r="E442">
        <f t="shared" si="12"/>
        <v>607.11064926083179</v>
      </c>
    </row>
    <row r="443" spans="1:5" x14ac:dyDescent="0.35">
      <c r="A443">
        <v>29.948405000000001</v>
      </c>
      <c r="B443" t="s">
        <v>79</v>
      </c>
      <c r="C443" t="s">
        <v>80</v>
      </c>
      <c r="D443">
        <v>3586.9595479999998</v>
      </c>
      <c r="E443">
        <f t="shared" si="12"/>
        <v>1074.2371726212093</v>
      </c>
    </row>
    <row r="444" spans="1:5" x14ac:dyDescent="0.35">
      <c r="A444">
        <v>1.234097</v>
      </c>
      <c r="B444" t="s">
        <v>79</v>
      </c>
      <c r="C444" t="s">
        <v>80</v>
      </c>
      <c r="D444">
        <v>56335.242051000001</v>
      </c>
      <c r="E444">
        <f t="shared" si="12"/>
        <v>695.23153209412942</v>
      </c>
    </row>
    <row r="445" spans="1:5" x14ac:dyDescent="0.35">
      <c r="A445">
        <v>22.968354000000001</v>
      </c>
      <c r="B445" t="s">
        <v>79</v>
      </c>
      <c r="C445" t="s">
        <v>80</v>
      </c>
      <c r="D445">
        <v>35327.512484999999</v>
      </c>
      <c r="E445">
        <f t="shared" si="12"/>
        <v>8114.1481269489977</v>
      </c>
    </row>
    <row r="446" spans="1:5" x14ac:dyDescent="0.35">
      <c r="A446">
        <v>1.79531</v>
      </c>
      <c r="B446" t="s">
        <v>79</v>
      </c>
      <c r="C446" t="s">
        <v>80</v>
      </c>
      <c r="D446">
        <v>58518.374972999998</v>
      </c>
      <c r="E446">
        <f t="shared" si="12"/>
        <v>1050.5862377277663</v>
      </c>
    </row>
    <row r="447" spans="1:5" x14ac:dyDescent="0.35">
      <c r="A447">
        <v>45.082276</v>
      </c>
      <c r="B447" t="s">
        <v>79</v>
      </c>
      <c r="C447" t="s">
        <v>80</v>
      </c>
      <c r="D447">
        <v>20112.732545999999</v>
      </c>
      <c r="E447">
        <f t="shared" si="12"/>
        <v>9067.2775975295463</v>
      </c>
    </row>
    <row r="448" spans="1:5" x14ac:dyDescent="0.35">
      <c r="A448">
        <v>1.245409</v>
      </c>
      <c r="B448" t="s">
        <v>79</v>
      </c>
      <c r="C448" t="s">
        <v>80</v>
      </c>
      <c r="D448">
        <v>10026.383918</v>
      </c>
      <c r="E448">
        <f t="shared" si="12"/>
        <v>124.8694876893246</v>
      </c>
    </row>
    <row r="449" spans="1:5" x14ac:dyDescent="0.35">
      <c r="A449">
        <v>1.159772</v>
      </c>
      <c r="B449" t="s">
        <v>79</v>
      </c>
      <c r="C449" t="s">
        <v>80</v>
      </c>
      <c r="D449">
        <v>60420.609279999997</v>
      </c>
      <c r="E449">
        <f t="shared" si="12"/>
        <v>700.7413086588416</v>
      </c>
    </row>
    <row r="450" spans="1:5" x14ac:dyDescent="0.35">
      <c r="A450">
        <v>1.5568219999999999</v>
      </c>
      <c r="B450" t="s">
        <v>79</v>
      </c>
      <c r="C450" t="s">
        <v>80</v>
      </c>
      <c r="D450">
        <v>1265.371022</v>
      </c>
      <c r="E450">
        <f t="shared" si="12"/>
        <v>19.699574452120839</v>
      </c>
    </row>
    <row r="451" spans="1:5" x14ac:dyDescent="0.35">
      <c r="A451">
        <v>23.209613000000001</v>
      </c>
      <c r="B451" t="s">
        <v>79</v>
      </c>
      <c r="C451" t="s">
        <v>80</v>
      </c>
      <c r="D451">
        <v>62500</v>
      </c>
      <c r="E451">
        <f t="shared" si="12"/>
        <v>14506.008125</v>
      </c>
    </row>
    <row r="452" spans="1:5" x14ac:dyDescent="0.35">
      <c r="A452">
        <v>13.255381</v>
      </c>
      <c r="B452" t="s">
        <v>91</v>
      </c>
      <c r="C452" t="s">
        <v>92</v>
      </c>
      <c r="D452">
        <v>2996.8070849999999</v>
      </c>
      <c r="E452">
        <f t="shared" ref="E452:E515" si="13">(A452/100)*D452</f>
        <v>397.23819695174382</v>
      </c>
    </row>
    <row r="453" spans="1:5" x14ac:dyDescent="0.35">
      <c r="A453">
        <v>29.948405000000001</v>
      </c>
      <c r="B453" t="s">
        <v>91</v>
      </c>
      <c r="C453" t="s">
        <v>92</v>
      </c>
      <c r="D453">
        <v>10587.725708</v>
      </c>
      <c r="E453">
        <f t="shared" si="13"/>
        <v>3170.8549753209572</v>
      </c>
    </row>
    <row r="454" spans="1:5" x14ac:dyDescent="0.35">
      <c r="A454">
        <v>54.329425999999998</v>
      </c>
      <c r="B454" t="s">
        <v>91</v>
      </c>
      <c r="C454" t="s">
        <v>92</v>
      </c>
      <c r="D454">
        <v>42547.422404999998</v>
      </c>
      <c r="E454">
        <f t="shared" si="13"/>
        <v>23115.770370431896</v>
      </c>
    </row>
    <row r="455" spans="1:5" x14ac:dyDescent="0.35">
      <c r="A455">
        <v>39.715364000000001</v>
      </c>
      <c r="B455" t="s">
        <v>91</v>
      </c>
      <c r="C455" t="s">
        <v>92</v>
      </c>
      <c r="D455">
        <v>4254.9924030000002</v>
      </c>
      <c r="E455">
        <f t="shared" si="13"/>
        <v>1689.885721023797</v>
      </c>
    </row>
    <row r="456" spans="1:5" x14ac:dyDescent="0.35">
      <c r="A456">
        <v>39.727746000000003</v>
      </c>
      <c r="B456" t="s">
        <v>91</v>
      </c>
      <c r="C456" t="s">
        <v>92</v>
      </c>
      <c r="D456">
        <v>16916.523012000001</v>
      </c>
      <c r="E456">
        <f t="shared" si="13"/>
        <v>6720.5532942389109</v>
      </c>
    </row>
    <row r="457" spans="1:5" x14ac:dyDescent="0.35">
      <c r="A457">
        <v>37.377631000000001</v>
      </c>
      <c r="B457" t="s">
        <v>91</v>
      </c>
      <c r="C457" t="s">
        <v>92</v>
      </c>
      <c r="D457">
        <v>60316.515467999998</v>
      </c>
      <c r="E457">
        <f t="shared" si="13"/>
        <v>22544.884583686962</v>
      </c>
    </row>
    <row r="458" spans="1:5" x14ac:dyDescent="0.35">
      <c r="A458">
        <v>40.728167999999997</v>
      </c>
      <c r="B458" t="s">
        <v>91</v>
      </c>
      <c r="C458" t="s">
        <v>92</v>
      </c>
      <c r="D458">
        <v>56567.435773999998</v>
      </c>
      <c r="E458">
        <f t="shared" si="13"/>
        <v>23038.880275326817</v>
      </c>
    </row>
    <row r="459" spans="1:5" x14ac:dyDescent="0.35">
      <c r="A459">
        <v>78.596823000000001</v>
      </c>
      <c r="B459" t="s">
        <v>91</v>
      </c>
      <c r="C459" t="s">
        <v>92</v>
      </c>
      <c r="D459">
        <v>1381.8486519999999</v>
      </c>
      <c r="E459">
        <f t="shared" si="13"/>
        <v>1086.0891391403259</v>
      </c>
    </row>
    <row r="460" spans="1:5" x14ac:dyDescent="0.35">
      <c r="A460">
        <v>41.582577999999998</v>
      </c>
      <c r="B460" t="s">
        <v>91</v>
      </c>
      <c r="C460" t="s">
        <v>92</v>
      </c>
      <c r="D460">
        <v>57598.810014000002</v>
      </c>
      <c r="E460">
        <f t="shared" si="13"/>
        <v>23951.070101143359</v>
      </c>
    </row>
    <row r="461" spans="1:5" x14ac:dyDescent="0.35">
      <c r="A461">
        <v>39.682434000000001</v>
      </c>
      <c r="B461" t="s">
        <v>91</v>
      </c>
      <c r="C461" t="s">
        <v>92</v>
      </c>
      <c r="D461">
        <v>1042.0131570000001</v>
      </c>
      <c r="E461">
        <f t="shared" si="13"/>
        <v>413.49618329784141</v>
      </c>
    </row>
    <row r="462" spans="1:5" x14ac:dyDescent="0.35">
      <c r="A462">
        <v>40.950505999999997</v>
      </c>
      <c r="B462" t="s">
        <v>91</v>
      </c>
      <c r="C462" t="s">
        <v>92</v>
      </c>
      <c r="D462">
        <v>10765.162308999999</v>
      </c>
      <c r="E462">
        <f t="shared" si="13"/>
        <v>4408.3884372567827</v>
      </c>
    </row>
    <row r="463" spans="1:5" x14ac:dyDescent="0.35">
      <c r="A463">
        <v>38.775362000000001</v>
      </c>
      <c r="B463" t="s">
        <v>91</v>
      </c>
      <c r="C463" t="s">
        <v>92</v>
      </c>
      <c r="D463">
        <v>27955.899934000001</v>
      </c>
      <c r="E463">
        <f t="shared" si="13"/>
        <v>10840.001399766263</v>
      </c>
    </row>
    <row r="464" spans="1:5" x14ac:dyDescent="0.35">
      <c r="A464">
        <v>35.725059000000002</v>
      </c>
      <c r="B464" t="s">
        <v>91</v>
      </c>
      <c r="C464" t="s">
        <v>92</v>
      </c>
      <c r="D464">
        <v>21213.625683999999</v>
      </c>
      <c r="E464">
        <f t="shared" si="13"/>
        <v>7578.5802916481534</v>
      </c>
    </row>
    <row r="465" spans="1:5" x14ac:dyDescent="0.35">
      <c r="A465">
        <v>53.233162</v>
      </c>
      <c r="B465" t="s">
        <v>91</v>
      </c>
      <c r="C465" t="s">
        <v>92</v>
      </c>
      <c r="D465">
        <v>558.68771500000003</v>
      </c>
      <c r="E465">
        <f t="shared" si="13"/>
        <v>297.40713640004833</v>
      </c>
    </row>
    <row r="466" spans="1:5" x14ac:dyDescent="0.35">
      <c r="A466">
        <v>21.385007000000002</v>
      </c>
      <c r="B466" t="s">
        <v>323</v>
      </c>
      <c r="C466" t="s">
        <v>324</v>
      </c>
      <c r="D466">
        <v>53903.923763999999</v>
      </c>
      <c r="E466">
        <f t="shared" si="13"/>
        <v>11527.357870206064</v>
      </c>
    </row>
    <row r="467" spans="1:5" x14ac:dyDescent="0.35">
      <c r="A467">
        <v>40.180073</v>
      </c>
      <c r="B467" t="s">
        <v>323</v>
      </c>
      <c r="C467" t="s">
        <v>324</v>
      </c>
      <c r="D467">
        <v>195.404495</v>
      </c>
      <c r="E467">
        <f t="shared" si="13"/>
        <v>78.513668736281346</v>
      </c>
    </row>
    <row r="468" spans="1:5" x14ac:dyDescent="0.35">
      <c r="A468">
        <v>42.250131000000003</v>
      </c>
      <c r="B468" t="s">
        <v>323</v>
      </c>
      <c r="C468" t="s">
        <v>324</v>
      </c>
      <c r="D468">
        <v>10440.37257</v>
      </c>
      <c r="E468">
        <f t="shared" si="13"/>
        <v>4411.0710877130668</v>
      </c>
    </row>
    <row r="469" spans="1:5" x14ac:dyDescent="0.35">
      <c r="A469">
        <v>37.028382999999998</v>
      </c>
      <c r="B469" t="s">
        <v>323</v>
      </c>
      <c r="C469" t="s">
        <v>324</v>
      </c>
      <c r="D469">
        <v>11514.94514</v>
      </c>
      <c r="E469">
        <f t="shared" si="13"/>
        <v>4263.7979886790863</v>
      </c>
    </row>
    <row r="470" spans="1:5" x14ac:dyDescent="0.35">
      <c r="A470">
        <v>34.173679</v>
      </c>
      <c r="B470" t="s">
        <v>323</v>
      </c>
      <c r="C470" t="s">
        <v>324</v>
      </c>
      <c r="D470">
        <v>2587.8908240000001</v>
      </c>
      <c r="E470">
        <f t="shared" si="13"/>
        <v>884.37750306421503</v>
      </c>
    </row>
    <row r="471" spans="1:5" x14ac:dyDescent="0.35">
      <c r="A471">
        <v>29.460305000000002</v>
      </c>
      <c r="B471" t="s">
        <v>323</v>
      </c>
      <c r="C471" t="s">
        <v>324</v>
      </c>
      <c r="D471">
        <v>1632.753545</v>
      </c>
      <c r="E471">
        <f t="shared" si="13"/>
        <v>481.0141742553123</v>
      </c>
    </row>
    <row r="472" spans="1:5" x14ac:dyDescent="0.35">
      <c r="A472">
        <v>29.341131000000001</v>
      </c>
      <c r="B472" t="s">
        <v>323</v>
      </c>
      <c r="C472" t="s">
        <v>324</v>
      </c>
      <c r="D472">
        <v>47085.936449000001</v>
      </c>
      <c r="E472">
        <f t="shared" si="13"/>
        <v>13815.546296077837</v>
      </c>
    </row>
    <row r="473" spans="1:5" x14ac:dyDescent="0.35">
      <c r="A473">
        <v>38.115966</v>
      </c>
      <c r="B473" t="s">
        <v>323</v>
      </c>
      <c r="C473" t="s">
        <v>324</v>
      </c>
      <c r="D473">
        <v>55625.890256999999</v>
      </c>
      <c r="E473">
        <f t="shared" si="13"/>
        <v>21202.345417555433</v>
      </c>
    </row>
    <row r="474" spans="1:5" x14ac:dyDescent="0.35">
      <c r="A474">
        <v>46.151952999999999</v>
      </c>
      <c r="B474" t="s">
        <v>323</v>
      </c>
      <c r="C474" t="s">
        <v>324</v>
      </c>
      <c r="D474">
        <v>46902.922007000001</v>
      </c>
      <c r="E474">
        <f t="shared" si="13"/>
        <v>21646.614520297298</v>
      </c>
    </row>
    <row r="475" spans="1:5" x14ac:dyDescent="0.35">
      <c r="A475">
        <v>33.898974000000003</v>
      </c>
      <c r="B475" t="s">
        <v>323</v>
      </c>
      <c r="C475" t="s">
        <v>324</v>
      </c>
      <c r="D475">
        <v>11876.463467</v>
      </c>
      <c r="E475">
        <f t="shared" si="13"/>
        <v>4025.999262797829</v>
      </c>
    </row>
    <row r="476" spans="1:5" x14ac:dyDescent="0.35">
      <c r="A476">
        <v>58.880775</v>
      </c>
      <c r="B476" t="s">
        <v>323</v>
      </c>
      <c r="C476" t="s">
        <v>324</v>
      </c>
      <c r="D476">
        <v>43006.767112000001</v>
      </c>
      <c r="E476">
        <f t="shared" si="13"/>
        <v>25322.717777990718</v>
      </c>
    </row>
    <row r="477" spans="1:5" x14ac:dyDescent="0.35">
      <c r="A477">
        <v>31.777139999999999</v>
      </c>
      <c r="B477" t="s">
        <v>323</v>
      </c>
      <c r="C477" t="s">
        <v>324</v>
      </c>
      <c r="D477">
        <v>12102.482044</v>
      </c>
      <c r="E477">
        <f t="shared" si="13"/>
        <v>3845.8226625967413</v>
      </c>
    </row>
    <row r="478" spans="1:5" x14ac:dyDescent="0.35">
      <c r="A478">
        <v>47.859203999999998</v>
      </c>
      <c r="B478" t="s">
        <v>323</v>
      </c>
      <c r="C478" t="s">
        <v>324</v>
      </c>
      <c r="D478">
        <v>1061.9491</v>
      </c>
      <c r="E478">
        <f t="shared" si="13"/>
        <v>508.240386145164</v>
      </c>
    </row>
    <row r="479" spans="1:5" x14ac:dyDescent="0.35">
      <c r="A479">
        <v>56.731326000000003</v>
      </c>
      <c r="B479" t="s">
        <v>323</v>
      </c>
      <c r="C479" t="s">
        <v>324</v>
      </c>
      <c r="D479">
        <v>8474.9595499999996</v>
      </c>
      <c r="E479">
        <f t="shared" si="13"/>
        <v>4807.9569306786334</v>
      </c>
    </row>
    <row r="480" spans="1:5" x14ac:dyDescent="0.35">
      <c r="A480">
        <v>16.260646999999999</v>
      </c>
      <c r="B480" t="s">
        <v>323</v>
      </c>
      <c r="C480" t="s">
        <v>324</v>
      </c>
      <c r="D480">
        <v>45418.679485000001</v>
      </c>
      <c r="E480">
        <f t="shared" si="13"/>
        <v>7385.3711431172669</v>
      </c>
    </row>
    <row r="481" spans="1:5" x14ac:dyDescent="0.35">
      <c r="A481">
        <v>61.545122999999997</v>
      </c>
      <c r="B481" t="s">
        <v>323</v>
      </c>
      <c r="C481" t="s">
        <v>324</v>
      </c>
      <c r="D481">
        <v>10802.796726</v>
      </c>
      <c r="E481">
        <f t="shared" si="13"/>
        <v>6648.5945324566737</v>
      </c>
    </row>
    <row r="482" spans="1:5" x14ac:dyDescent="0.35">
      <c r="A482">
        <v>46.705275</v>
      </c>
      <c r="B482" t="s">
        <v>323</v>
      </c>
      <c r="C482" t="s">
        <v>324</v>
      </c>
      <c r="D482">
        <v>29646.758612000001</v>
      </c>
      <c r="E482">
        <f t="shared" si="13"/>
        <v>13846.600138320784</v>
      </c>
    </row>
    <row r="483" spans="1:5" x14ac:dyDescent="0.35">
      <c r="A483">
        <v>21.385007000000002</v>
      </c>
      <c r="B483" t="s">
        <v>325</v>
      </c>
      <c r="C483" t="s">
        <v>326</v>
      </c>
      <c r="D483">
        <v>478.97467699999999</v>
      </c>
      <c r="E483">
        <f t="shared" si="13"/>
        <v>102.42876820467738</v>
      </c>
    </row>
    <row r="484" spans="1:5" x14ac:dyDescent="0.35">
      <c r="A484">
        <v>56.731326000000003</v>
      </c>
      <c r="B484" t="s">
        <v>325</v>
      </c>
      <c r="C484" t="s">
        <v>326</v>
      </c>
      <c r="D484">
        <v>54025.04045</v>
      </c>
      <c r="E484">
        <f t="shared" si="13"/>
        <v>30649.121819321368</v>
      </c>
    </row>
    <row r="485" spans="1:5" x14ac:dyDescent="0.35">
      <c r="A485">
        <v>31.777139999999999</v>
      </c>
      <c r="B485" t="s">
        <v>325</v>
      </c>
      <c r="C485" t="s">
        <v>326</v>
      </c>
      <c r="D485">
        <v>3537.7500679999998</v>
      </c>
      <c r="E485">
        <f t="shared" si="13"/>
        <v>1124.1957919584552</v>
      </c>
    </row>
    <row r="486" spans="1:5" x14ac:dyDescent="0.35">
      <c r="A486">
        <v>16.260646999999999</v>
      </c>
      <c r="B486" t="s">
        <v>325</v>
      </c>
      <c r="C486" t="s">
        <v>326</v>
      </c>
      <c r="D486">
        <v>17081.320514999999</v>
      </c>
      <c r="E486">
        <f t="shared" si="13"/>
        <v>2777.5332318827313</v>
      </c>
    </row>
    <row r="487" spans="1:5" x14ac:dyDescent="0.35">
      <c r="A487">
        <v>61.545122999999997</v>
      </c>
      <c r="B487" t="s">
        <v>325</v>
      </c>
      <c r="C487" t="s">
        <v>326</v>
      </c>
      <c r="D487">
        <v>11332.682699999999</v>
      </c>
      <c r="E487">
        <f t="shared" si="13"/>
        <v>6974.7135069147207</v>
      </c>
    </row>
    <row r="488" spans="1:5" x14ac:dyDescent="0.35">
      <c r="A488">
        <v>47.859203999999998</v>
      </c>
      <c r="B488" t="s">
        <v>325</v>
      </c>
      <c r="C488" t="s">
        <v>326</v>
      </c>
      <c r="D488">
        <v>60632.818628000001</v>
      </c>
      <c r="E488">
        <f t="shared" si="13"/>
        <v>29018.38435812452</v>
      </c>
    </row>
    <row r="489" spans="1:5" x14ac:dyDescent="0.35">
      <c r="A489">
        <v>29.341131000000001</v>
      </c>
      <c r="B489" t="s">
        <v>325</v>
      </c>
      <c r="C489" t="s">
        <v>326</v>
      </c>
      <c r="D489">
        <v>13734.970456999999</v>
      </c>
      <c r="E489">
        <f t="shared" si="13"/>
        <v>4029.9956745996683</v>
      </c>
    </row>
    <row r="490" spans="1:5" x14ac:dyDescent="0.35">
      <c r="A490">
        <v>39.591842999999997</v>
      </c>
      <c r="B490" t="s">
        <v>325</v>
      </c>
      <c r="C490" t="s">
        <v>326</v>
      </c>
      <c r="D490">
        <v>18114.215433000001</v>
      </c>
      <c r="E490">
        <f t="shared" si="13"/>
        <v>7171.7517349151303</v>
      </c>
    </row>
    <row r="491" spans="1:5" x14ac:dyDescent="0.35">
      <c r="A491">
        <v>32.675153000000002</v>
      </c>
      <c r="B491" t="s">
        <v>325</v>
      </c>
      <c r="C491" t="s">
        <v>326</v>
      </c>
      <c r="D491">
        <v>28304.356792999999</v>
      </c>
      <c r="E491">
        <f t="shared" si="13"/>
        <v>9248.491887778644</v>
      </c>
    </row>
    <row r="492" spans="1:5" x14ac:dyDescent="0.35">
      <c r="A492">
        <v>39.974970999999996</v>
      </c>
      <c r="B492" t="s">
        <v>325</v>
      </c>
      <c r="C492" t="s">
        <v>326</v>
      </c>
      <c r="D492">
        <v>706.07839799999999</v>
      </c>
      <c r="E492">
        <f t="shared" si="13"/>
        <v>282.25463483776457</v>
      </c>
    </row>
    <row r="493" spans="1:5" x14ac:dyDescent="0.35">
      <c r="A493">
        <v>45.769815999999999</v>
      </c>
      <c r="B493" t="s">
        <v>325</v>
      </c>
      <c r="C493" t="s">
        <v>326</v>
      </c>
      <c r="D493">
        <v>1923.3855149999999</v>
      </c>
      <c r="E493">
        <f t="shared" si="13"/>
        <v>880.33001118615232</v>
      </c>
    </row>
    <row r="494" spans="1:5" x14ac:dyDescent="0.35">
      <c r="A494">
        <v>58.444324999999999</v>
      </c>
      <c r="B494" t="s">
        <v>325</v>
      </c>
      <c r="C494" t="s">
        <v>326</v>
      </c>
      <c r="D494">
        <v>11147.580717000001</v>
      </c>
      <c r="E494">
        <f t="shared" si="13"/>
        <v>6515.1283038808106</v>
      </c>
    </row>
    <row r="495" spans="1:5" x14ac:dyDescent="0.35">
      <c r="A495">
        <v>42.250131000000003</v>
      </c>
      <c r="B495" t="s">
        <v>221</v>
      </c>
      <c r="C495" t="s">
        <v>222</v>
      </c>
      <c r="D495">
        <v>5520.6037040000001</v>
      </c>
      <c r="E495">
        <f t="shared" si="13"/>
        <v>2332.4622969308525</v>
      </c>
    </row>
    <row r="496" spans="1:5" x14ac:dyDescent="0.35">
      <c r="A496">
        <v>39.591842999999997</v>
      </c>
      <c r="B496" t="s">
        <v>221</v>
      </c>
      <c r="C496" t="s">
        <v>222</v>
      </c>
      <c r="D496">
        <v>42829.809774000001</v>
      </c>
      <c r="E496">
        <f t="shared" si="13"/>
        <v>16957.111042920737</v>
      </c>
    </row>
    <row r="497" spans="1:5" x14ac:dyDescent="0.35">
      <c r="A497">
        <v>45.769815999999999</v>
      </c>
      <c r="B497" t="s">
        <v>221</v>
      </c>
      <c r="C497" t="s">
        <v>222</v>
      </c>
      <c r="D497">
        <v>45513.147384999997</v>
      </c>
      <c r="E497">
        <f t="shared" si="13"/>
        <v>20831.28381392331</v>
      </c>
    </row>
    <row r="498" spans="1:5" x14ac:dyDescent="0.35">
      <c r="A498">
        <v>31.777139999999999</v>
      </c>
      <c r="B498" t="s">
        <v>221</v>
      </c>
      <c r="C498" t="s">
        <v>222</v>
      </c>
      <c r="D498">
        <v>41405.386254999998</v>
      </c>
      <c r="E498">
        <f t="shared" si="13"/>
        <v>13157.447557792106</v>
      </c>
    </row>
    <row r="499" spans="1:5" x14ac:dyDescent="0.35">
      <c r="A499">
        <v>46.705275</v>
      </c>
      <c r="B499" t="s">
        <v>221</v>
      </c>
      <c r="C499" t="s">
        <v>222</v>
      </c>
      <c r="D499">
        <v>18646.691589999999</v>
      </c>
      <c r="E499">
        <f t="shared" si="13"/>
        <v>8708.9885855113716</v>
      </c>
    </row>
    <row r="500" spans="1:5" x14ac:dyDescent="0.35">
      <c r="A500">
        <v>32.675153000000002</v>
      </c>
      <c r="B500" t="s">
        <v>221</v>
      </c>
      <c r="C500" t="s">
        <v>222</v>
      </c>
      <c r="D500">
        <v>11.165001999999999</v>
      </c>
      <c r="E500">
        <f t="shared" si="13"/>
        <v>3.6481814859530601</v>
      </c>
    </row>
    <row r="501" spans="1:5" x14ac:dyDescent="0.35">
      <c r="A501">
        <v>39.974970999999996</v>
      </c>
      <c r="B501" t="s">
        <v>221</v>
      </c>
      <c r="C501" t="s">
        <v>222</v>
      </c>
      <c r="D501">
        <v>28414.423896</v>
      </c>
      <c r="E501">
        <f t="shared" si="13"/>
        <v>11358.65771224307</v>
      </c>
    </row>
    <row r="502" spans="1:5" x14ac:dyDescent="0.35">
      <c r="A502">
        <v>42.752353999999997</v>
      </c>
      <c r="B502" t="s">
        <v>221</v>
      </c>
      <c r="C502" t="s">
        <v>222</v>
      </c>
      <c r="D502">
        <v>12833.448280000001</v>
      </c>
      <c r="E502">
        <f t="shared" si="13"/>
        <v>5486.6012390725109</v>
      </c>
    </row>
    <row r="503" spans="1:5" x14ac:dyDescent="0.35">
      <c r="A503">
        <v>24.932264</v>
      </c>
      <c r="B503" t="s">
        <v>221</v>
      </c>
      <c r="C503" t="s">
        <v>222</v>
      </c>
      <c r="D503">
        <v>48615.916790000003</v>
      </c>
      <c r="E503">
        <f t="shared" si="13"/>
        <v>12121.048720103126</v>
      </c>
    </row>
    <row r="504" spans="1:5" x14ac:dyDescent="0.35">
      <c r="A504">
        <v>35.719377999999999</v>
      </c>
      <c r="B504" t="s">
        <v>221</v>
      </c>
      <c r="C504" t="s">
        <v>222</v>
      </c>
      <c r="D504">
        <v>7300.264416</v>
      </c>
      <c r="E504">
        <f t="shared" si="13"/>
        <v>2607.6090417505325</v>
      </c>
    </row>
    <row r="505" spans="1:5" x14ac:dyDescent="0.35">
      <c r="A505">
        <v>36.331333999999998</v>
      </c>
      <c r="B505" t="s">
        <v>221</v>
      </c>
      <c r="C505" t="s">
        <v>222</v>
      </c>
      <c r="D505">
        <v>35721.268155999998</v>
      </c>
      <c r="E505">
        <f t="shared" si="13"/>
        <v>12978.013242792</v>
      </c>
    </row>
    <row r="506" spans="1:5" x14ac:dyDescent="0.35">
      <c r="A506">
        <v>23.478418000000001</v>
      </c>
      <c r="B506" t="s">
        <v>221</v>
      </c>
      <c r="C506" t="s">
        <v>222</v>
      </c>
      <c r="D506">
        <v>19776.700384</v>
      </c>
      <c r="E506">
        <f t="shared" si="13"/>
        <v>4643.2563827631257</v>
      </c>
    </row>
    <row r="507" spans="1:5" x14ac:dyDescent="0.35">
      <c r="A507">
        <v>33.243425000000002</v>
      </c>
      <c r="B507" t="s">
        <v>221</v>
      </c>
      <c r="C507" t="s">
        <v>222</v>
      </c>
      <c r="D507">
        <v>39302.394720999997</v>
      </c>
      <c r="E507">
        <f t="shared" si="13"/>
        <v>13065.462112279594</v>
      </c>
    </row>
    <row r="508" spans="1:5" x14ac:dyDescent="0.35">
      <c r="A508">
        <v>37.028382999999998</v>
      </c>
      <c r="B508" t="s">
        <v>267</v>
      </c>
      <c r="C508" t="s">
        <v>268</v>
      </c>
      <c r="D508">
        <v>10754.360388999999</v>
      </c>
      <c r="E508">
        <f t="shared" si="13"/>
        <v>3982.1657540392093</v>
      </c>
    </row>
    <row r="509" spans="1:5" x14ac:dyDescent="0.35">
      <c r="A509">
        <v>61.545122999999997</v>
      </c>
      <c r="B509" t="s">
        <v>267</v>
      </c>
      <c r="C509" t="s">
        <v>268</v>
      </c>
      <c r="D509">
        <v>8094.7745299999997</v>
      </c>
      <c r="E509">
        <f t="shared" si="13"/>
        <v>4981.938941061172</v>
      </c>
    </row>
    <row r="510" spans="1:5" x14ac:dyDescent="0.35">
      <c r="A510">
        <v>58.880775</v>
      </c>
      <c r="B510" t="s">
        <v>267</v>
      </c>
      <c r="C510" t="s">
        <v>268</v>
      </c>
      <c r="D510">
        <v>16172.288541</v>
      </c>
      <c r="E510">
        <f t="shared" si="13"/>
        <v>9522.3688281769919</v>
      </c>
    </row>
    <row r="511" spans="1:5" x14ac:dyDescent="0.35">
      <c r="A511">
        <v>33.898974000000003</v>
      </c>
      <c r="B511" t="s">
        <v>267</v>
      </c>
      <c r="C511" t="s">
        <v>268</v>
      </c>
      <c r="D511">
        <v>15399.761533000001</v>
      </c>
      <c r="E511">
        <f t="shared" si="13"/>
        <v>5220.3611581336727</v>
      </c>
    </row>
    <row r="512" spans="1:5" x14ac:dyDescent="0.35">
      <c r="A512">
        <v>38.115966</v>
      </c>
      <c r="B512" t="s">
        <v>267</v>
      </c>
      <c r="C512" t="s">
        <v>268</v>
      </c>
      <c r="D512">
        <v>485.71238099999999</v>
      </c>
      <c r="E512">
        <f t="shared" si="13"/>
        <v>185.13396599975047</v>
      </c>
    </row>
    <row r="513" spans="1:5" x14ac:dyDescent="0.35">
      <c r="A513">
        <v>46.151952999999999</v>
      </c>
      <c r="B513" t="s">
        <v>267</v>
      </c>
      <c r="C513" t="s">
        <v>268</v>
      </c>
      <c r="D513">
        <v>8996.2930940000006</v>
      </c>
      <c r="E513">
        <f t="shared" si="13"/>
        <v>4151.9649604851265</v>
      </c>
    </row>
    <row r="514" spans="1:5" x14ac:dyDescent="0.35">
      <c r="A514">
        <v>12.218055</v>
      </c>
      <c r="B514" t="s">
        <v>267</v>
      </c>
      <c r="C514" t="s">
        <v>268</v>
      </c>
      <c r="D514">
        <v>3288.2551130000002</v>
      </c>
      <c r="E514">
        <f t="shared" si="13"/>
        <v>401.76081824665215</v>
      </c>
    </row>
    <row r="515" spans="1:5" x14ac:dyDescent="0.35">
      <c r="A515">
        <v>23.478418000000001</v>
      </c>
      <c r="B515" t="s">
        <v>267</v>
      </c>
      <c r="C515" t="s">
        <v>268</v>
      </c>
      <c r="D515">
        <v>35065.592639000002</v>
      </c>
      <c r="E515">
        <f t="shared" si="13"/>
        <v>8232.8464139616517</v>
      </c>
    </row>
    <row r="516" spans="1:5" x14ac:dyDescent="0.35">
      <c r="A516">
        <v>58.444324999999999</v>
      </c>
      <c r="B516" t="s">
        <v>267</v>
      </c>
      <c r="C516" t="s">
        <v>268</v>
      </c>
      <c r="D516">
        <v>2728.4471990000002</v>
      </c>
      <c r="E516">
        <f t="shared" ref="E516:E579" si="14">(A516/100)*D516</f>
        <v>1594.6225484369568</v>
      </c>
    </row>
    <row r="517" spans="1:5" x14ac:dyDescent="0.35">
      <c r="A517">
        <v>31.864080000000001</v>
      </c>
      <c r="B517" t="s">
        <v>267</v>
      </c>
      <c r="C517" t="s">
        <v>268</v>
      </c>
      <c r="D517">
        <v>5486.1780019999997</v>
      </c>
      <c r="E517">
        <f t="shared" si="14"/>
        <v>1748.1201474996815</v>
      </c>
    </row>
    <row r="518" spans="1:5" x14ac:dyDescent="0.35">
      <c r="A518">
        <v>55.314422</v>
      </c>
      <c r="B518" t="s">
        <v>267</v>
      </c>
      <c r="C518" t="s">
        <v>268</v>
      </c>
      <c r="D518">
        <v>8094.7895520000002</v>
      </c>
      <c r="E518">
        <f t="shared" si="14"/>
        <v>4477.586052805189</v>
      </c>
    </row>
    <row r="519" spans="1:5" x14ac:dyDescent="0.35">
      <c r="A519">
        <v>53.310408000000002</v>
      </c>
      <c r="B519" t="s">
        <v>267</v>
      </c>
      <c r="C519" t="s">
        <v>268</v>
      </c>
      <c r="D519">
        <v>4479.3647229999997</v>
      </c>
      <c r="E519">
        <f t="shared" si="14"/>
        <v>2387.9676096393696</v>
      </c>
    </row>
    <row r="520" spans="1:5" x14ac:dyDescent="0.35">
      <c r="A520">
        <v>43.531284999999997</v>
      </c>
      <c r="B520" t="s">
        <v>267</v>
      </c>
      <c r="C520" t="s">
        <v>268</v>
      </c>
      <c r="D520">
        <v>52120.972711000002</v>
      </c>
      <c r="E520">
        <f t="shared" si="14"/>
        <v>22688.929175597637</v>
      </c>
    </row>
    <row r="521" spans="1:5" x14ac:dyDescent="0.35">
      <c r="A521">
        <v>41.287024000000002</v>
      </c>
      <c r="B521" t="s">
        <v>267</v>
      </c>
      <c r="C521" t="s">
        <v>268</v>
      </c>
      <c r="D521">
        <v>60410.795558999998</v>
      </c>
      <c r="E521">
        <f t="shared" si="14"/>
        <v>24941.819661035264</v>
      </c>
    </row>
    <row r="522" spans="1:5" x14ac:dyDescent="0.35">
      <c r="A522">
        <v>40.325248000000002</v>
      </c>
      <c r="B522" t="s">
        <v>267</v>
      </c>
      <c r="C522" t="s">
        <v>268</v>
      </c>
      <c r="D522">
        <v>62500</v>
      </c>
      <c r="E522">
        <f t="shared" si="14"/>
        <v>25203.280000000002</v>
      </c>
    </row>
    <row r="523" spans="1:5" x14ac:dyDescent="0.35">
      <c r="A523">
        <v>63.185637</v>
      </c>
      <c r="B523" t="s">
        <v>267</v>
      </c>
      <c r="C523" t="s">
        <v>268</v>
      </c>
      <c r="D523">
        <v>30993.036081999999</v>
      </c>
      <c r="E523">
        <f t="shared" si="14"/>
        <v>19583.147274051538</v>
      </c>
    </row>
    <row r="524" spans="1:5" x14ac:dyDescent="0.35">
      <c r="A524">
        <v>23.457930000000001</v>
      </c>
      <c r="B524" t="s">
        <v>267</v>
      </c>
      <c r="C524" t="s">
        <v>268</v>
      </c>
      <c r="D524">
        <v>5764.7369630000003</v>
      </c>
      <c r="E524">
        <f t="shared" si="14"/>
        <v>1352.2879614646661</v>
      </c>
    </row>
    <row r="525" spans="1:5" x14ac:dyDescent="0.35">
      <c r="A525">
        <v>33.408482999999997</v>
      </c>
      <c r="B525" t="s">
        <v>267</v>
      </c>
      <c r="C525" t="s">
        <v>268</v>
      </c>
      <c r="D525">
        <v>9255.1521109999994</v>
      </c>
      <c r="E525">
        <f t="shared" si="14"/>
        <v>3092.0059196275756</v>
      </c>
    </row>
    <row r="526" spans="1:5" x14ac:dyDescent="0.35">
      <c r="A526">
        <v>0.26168999999999998</v>
      </c>
      <c r="B526" t="s">
        <v>267</v>
      </c>
      <c r="C526" t="s">
        <v>268</v>
      </c>
      <c r="D526">
        <v>57.280999999999999</v>
      </c>
      <c r="E526">
        <f t="shared" si="14"/>
        <v>0.14989864889999999</v>
      </c>
    </row>
    <row r="527" spans="1:5" x14ac:dyDescent="0.35">
      <c r="A527">
        <v>6.4289769999999997</v>
      </c>
      <c r="B527" t="s">
        <v>267</v>
      </c>
      <c r="C527" t="s">
        <v>268</v>
      </c>
      <c r="D527">
        <v>4304.5550000000003</v>
      </c>
      <c r="E527">
        <f t="shared" si="14"/>
        <v>276.73885090235001</v>
      </c>
    </row>
    <row r="528" spans="1:5" x14ac:dyDescent="0.35">
      <c r="A528">
        <v>48.53734</v>
      </c>
      <c r="B528" t="s">
        <v>267</v>
      </c>
      <c r="C528" t="s">
        <v>268</v>
      </c>
      <c r="D528">
        <v>22281.986814</v>
      </c>
      <c r="E528">
        <f t="shared" si="14"/>
        <v>10815.083698666347</v>
      </c>
    </row>
    <row r="529" spans="1:5" x14ac:dyDescent="0.35">
      <c r="A529">
        <v>50.704771999999998</v>
      </c>
      <c r="B529" t="s">
        <v>267</v>
      </c>
      <c r="C529" t="s">
        <v>268</v>
      </c>
      <c r="D529">
        <v>57009.212878999999</v>
      </c>
      <c r="E529">
        <f t="shared" si="14"/>
        <v>28906.391409291584</v>
      </c>
    </row>
    <row r="530" spans="1:5" x14ac:dyDescent="0.35">
      <c r="A530">
        <v>51.331507000000002</v>
      </c>
      <c r="B530" t="s">
        <v>267</v>
      </c>
      <c r="C530" t="s">
        <v>268</v>
      </c>
      <c r="D530">
        <v>10544.879857</v>
      </c>
      <c r="E530">
        <f t="shared" si="14"/>
        <v>5412.8457419375445</v>
      </c>
    </row>
    <row r="531" spans="1:5" x14ac:dyDescent="0.35">
      <c r="A531">
        <v>75.897058999999999</v>
      </c>
      <c r="B531" t="s">
        <v>267</v>
      </c>
      <c r="C531" t="s">
        <v>268</v>
      </c>
      <c r="D531">
        <v>62499.927237000004</v>
      </c>
      <c r="E531">
        <f t="shared" si="14"/>
        <v>47435.606650022964</v>
      </c>
    </row>
    <row r="532" spans="1:5" x14ac:dyDescent="0.35">
      <c r="A532">
        <v>43.432110000000002</v>
      </c>
      <c r="B532" t="s">
        <v>267</v>
      </c>
      <c r="C532" t="s">
        <v>268</v>
      </c>
      <c r="D532">
        <v>11703.939093999999</v>
      </c>
      <c r="E532">
        <f t="shared" si="14"/>
        <v>5083.2677016390835</v>
      </c>
    </row>
    <row r="533" spans="1:5" x14ac:dyDescent="0.35">
      <c r="A533">
        <v>37.512427000000002</v>
      </c>
      <c r="B533" t="s">
        <v>267</v>
      </c>
      <c r="C533" t="s">
        <v>268</v>
      </c>
      <c r="D533">
        <v>24448.943405000002</v>
      </c>
      <c r="E533">
        <f t="shared" si="14"/>
        <v>9171.3920470719404</v>
      </c>
    </row>
    <row r="534" spans="1:5" x14ac:dyDescent="0.35">
      <c r="A534">
        <v>42.250131000000003</v>
      </c>
      <c r="B534" t="s">
        <v>263</v>
      </c>
      <c r="C534" t="s">
        <v>264</v>
      </c>
      <c r="D534">
        <v>44749.214393000002</v>
      </c>
      <c r="E534">
        <f t="shared" si="14"/>
        <v>18906.601702513355</v>
      </c>
    </row>
    <row r="535" spans="1:5" x14ac:dyDescent="0.35">
      <c r="A535">
        <v>34.366978000000003</v>
      </c>
      <c r="B535" t="s">
        <v>263</v>
      </c>
      <c r="C535" t="s">
        <v>264</v>
      </c>
      <c r="D535">
        <v>19109.047514999998</v>
      </c>
      <c r="E535">
        <f t="shared" si="14"/>
        <v>6567.2021554895964</v>
      </c>
    </row>
    <row r="536" spans="1:5" x14ac:dyDescent="0.35">
      <c r="A536">
        <v>42.752353999999997</v>
      </c>
      <c r="B536" t="s">
        <v>263</v>
      </c>
      <c r="C536" t="s">
        <v>264</v>
      </c>
      <c r="D536">
        <v>49666.551720000003</v>
      </c>
      <c r="E536">
        <f t="shared" si="14"/>
        <v>21233.620010927491</v>
      </c>
    </row>
    <row r="537" spans="1:5" x14ac:dyDescent="0.35">
      <c r="A537">
        <v>42.386526000000003</v>
      </c>
      <c r="B537" t="s">
        <v>263</v>
      </c>
      <c r="C537" t="s">
        <v>264</v>
      </c>
      <c r="D537">
        <v>55709.531356</v>
      </c>
      <c r="E537">
        <f t="shared" si="14"/>
        <v>23613.334992689095</v>
      </c>
    </row>
    <row r="538" spans="1:5" x14ac:dyDescent="0.35">
      <c r="A538">
        <v>2.1053609999999998</v>
      </c>
      <c r="B538" t="s">
        <v>263</v>
      </c>
      <c r="C538" t="s">
        <v>264</v>
      </c>
      <c r="D538">
        <v>25994.922934999999</v>
      </c>
      <c r="E538">
        <f t="shared" si="14"/>
        <v>547.28696945354523</v>
      </c>
    </row>
    <row r="539" spans="1:5" x14ac:dyDescent="0.35">
      <c r="A539">
        <v>54.640182000000003</v>
      </c>
      <c r="B539" t="s">
        <v>263</v>
      </c>
      <c r="C539" t="s">
        <v>264</v>
      </c>
      <c r="D539">
        <v>29309.305391999998</v>
      </c>
      <c r="E539">
        <f t="shared" si="14"/>
        <v>16014.657809124614</v>
      </c>
    </row>
    <row r="540" spans="1:5" x14ac:dyDescent="0.35">
      <c r="A540">
        <v>43.450490000000002</v>
      </c>
      <c r="B540" t="s">
        <v>263</v>
      </c>
      <c r="C540" t="s">
        <v>264</v>
      </c>
      <c r="D540">
        <v>2040.8780650000001</v>
      </c>
      <c r="E540">
        <f t="shared" si="14"/>
        <v>886.77151954501858</v>
      </c>
    </row>
    <row r="541" spans="1:5" x14ac:dyDescent="0.35">
      <c r="A541">
        <v>83.315727999999993</v>
      </c>
      <c r="B541" t="s">
        <v>263</v>
      </c>
      <c r="C541" t="s">
        <v>264</v>
      </c>
      <c r="D541">
        <v>187.77492100000001</v>
      </c>
      <c r="E541">
        <f t="shared" si="14"/>
        <v>156.44604243257487</v>
      </c>
    </row>
    <row r="542" spans="1:5" x14ac:dyDescent="0.35">
      <c r="A542">
        <v>24.932264</v>
      </c>
      <c r="B542" t="s">
        <v>263</v>
      </c>
      <c r="C542" t="s">
        <v>264</v>
      </c>
      <c r="D542">
        <v>6726.7268130000002</v>
      </c>
      <c r="E542">
        <f t="shared" si="14"/>
        <v>1677.1252875759465</v>
      </c>
    </row>
    <row r="543" spans="1:5" x14ac:dyDescent="0.35">
      <c r="A543">
        <v>46.705275</v>
      </c>
      <c r="B543" t="s">
        <v>263</v>
      </c>
      <c r="C543" t="s">
        <v>264</v>
      </c>
      <c r="D543">
        <v>14206.549799</v>
      </c>
      <c r="E543">
        <f t="shared" si="14"/>
        <v>6635.2081516348981</v>
      </c>
    </row>
    <row r="544" spans="1:5" x14ac:dyDescent="0.35">
      <c r="A544">
        <v>33.243425000000002</v>
      </c>
      <c r="B544" t="s">
        <v>263</v>
      </c>
      <c r="C544" t="s">
        <v>264</v>
      </c>
      <c r="D544">
        <v>23197.605278999999</v>
      </c>
      <c r="E544">
        <f t="shared" si="14"/>
        <v>7711.6785127204066</v>
      </c>
    </row>
    <row r="545" spans="1:5" x14ac:dyDescent="0.35">
      <c r="A545">
        <v>53.646968000000001</v>
      </c>
      <c r="B545" t="s">
        <v>263</v>
      </c>
      <c r="C545" t="s">
        <v>264</v>
      </c>
      <c r="D545">
        <v>651.78206799999998</v>
      </c>
      <c r="E545">
        <f t="shared" si="14"/>
        <v>349.66131744969829</v>
      </c>
    </row>
    <row r="546" spans="1:5" x14ac:dyDescent="0.35">
      <c r="A546">
        <v>31.072472999999999</v>
      </c>
      <c r="B546" t="s">
        <v>263</v>
      </c>
      <c r="C546" t="s">
        <v>264</v>
      </c>
      <c r="D546">
        <v>53251.643994999999</v>
      </c>
      <c r="E546">
        <f t="shared" si="14"/>
        <v>16546.602702402495</v>
      </c>
    </row>
    <row r="547" spans="1:5" x14ac:dyDescent="0.35">
      <c r="A547">
        <v>54.311852999999999</v>
      </c>
      <c r="B547" t="s">
        <v>263</v>
      </c>
      <c r="C547" t="s">
        <v>264</v>
      </c>
      <c r="D547">
        <v>23054.526435</v>
      </c>
      <c r="E547">
        <f t="shared" si="14"/>
        <v>12521.34050722334</v>
      </c>
    </row>
    <row r="548" spans="1:5" x14ac:dyDescent="0.35">
      <c r="A548">
        <v>45.022238999999999</v>
      </c>
      <c r="B548" t="s">
        <v>263</v>
      </c>
      <c r="C548" t="s">
        <v>264</v>
      </c>
      <c r="D548">
        <v>45297.571248</v>
      </c>
      <c r="E548">
        <f t="shared" si="14"/>
        <v>20393.980788469842</v>
      </c>
    </row>
    <row r="549" spans="1:5" x14ac:dyDescent="0.35">
      <c r="A549">
        <v>8.5056250000000002</v>
      </c>
      <c r="B549" t="s">
        <v>108</v>
      </c>
      <c r="C549" t="s">
        <v>109</v>
      </c>
      <c r="D549">
        <v>9914.6130830000002</v>
      </c>
      <c r="E549">
        <f t="shared" si="14"/>
        <v>843.29980904091872</v>
      </c>
    </row>
    <row r="550" spans="1:5" x14ac:dyDescent="0.35">
      <c r="A550">
        <v>5.7956479999999999</v>
      </c>
      <c r="B550" t="s">
        <v>108</v>
      </c>
      <c r="C550" t="s">
        <v>109</v>
      </c>
      <c r="D550">
        <v>40356.406620000002</v>
      </c>
      <c r="E550">
        <f t="shared" si="14"/>
        <v>2338.9152731438976</v>
      </c>
    </row>
    <row r="551" spans="1:5" x14ac:dyDescent="0.35">
      <c r="A551">
        <v>7.3377600000000003</v>
      </c>
      <c r="B551" t="s">
        <v>108</v>
      </c>
      <c r="C551" t="s">
        <v>109</v>
      </c>
      <c r="D551">
        <v>5519.1378160000004</v>
      </c>
      <c r="E551">
        <f t="shared" si="14"/>
        <v>404.98108700732166</v>
      </c>
    </row>
    <row r="552" spans="1:5" x14ac:dyDescent="0.35">
      <c r="A552">
        <v>26.217369999999999</v>
      </c>
      <c r="B552" t="s">
        <v>108</v>
      </c>
      <c r="C552" t="s">
        <v>109</v>
      </c>
      <c r="D552">
        <v>42395.731943999999</v>
      </c>
      <c r="E552">
        <f t="shared" si="14"/>
        <v>11115.045907966673</v>
      </c>
    </row>
    <row r="553" spans="1:5" x14ac:dyDescent="0.35">
      <c r="A553">
        <v>22.354813</v>
      </c>
      <c r="B553" t="s">
        <v>108</v>
      </c>
      <c r="C553" t="s">
        <v>109</v>
      </c>
      <c r="D553">
        <v>5491.6637220000002</v>
      </c>
      <c r="E553">
        <f t="shared" si="14"/>
        <v>1227.65115564194</v>
      </c>
    </row>
    <row r="554" spans="1:5" x14ac:dyDescent="0.35">
      <c r="A554">
        <v>37.415318999999997</v>
      </c>
      <c r="B554" t="s">
        <v>108</v>
      </c>
      <c r="C554" t="s">
        <v>109</v>
      </c>
      <c r="D554">
        <v>507.943961</v>
      </c>
      <c r="E554">
        <f t="shared" si="14"/>
        <v>190.04885334938558</v>
      </c>
    </row>
    <row r="555" spans="1:5" x14ac:dyDescent="0.35">
      <c r="A555">
        <v>36.069260999999997</v>
      </c>
      <c r="B555" t="s">
        <v>108</v>
      </c>
      <c r="C555" t="s">
        <v>109</v>
      </c>
      <c r="D555">
        <v>112.402295</v>
      </c>
      <c r="E555">
        <f t="shared" si="14"/>
        <v>40.542677153539948</v>
      </c>
    </row>
    <row r="556" spans="1:5" x14ac:dyDescent="0.35">
      <c r="A556">
        <v>46.784328000000002</v>
      </c>
      <c r="B556" t="s">
        <v>108</v>
      </c>
      <c r="C556" t="s">
        <v>109</v>
      </c>
      <c r="D556">
        <v>62500</v>
      </c>
      <c r="E556">
        <f t="shared" si="14"/>
        <v>29240.205000000002</v>
      </c>
    </row>
    <row r="557" spans="1:5" x14ac:dyDescent="0.35">
      <c r="A557">
        <v>30.339029</v>
      </c>
      <c r="B557" t="s">
        <v>108</v>
      </c>
      <c r="C557" t="s">
        <v>109</v>
      </c>
      <c r="D557">
        <v>22429.431530000002</v>
      </c>
      <c r="E557">
        <f t="shared" si="14"/>
        <v>6804.8717364218446</v>
      </c>
    </row>
    <row r="558" spans="1:5" x14ac:dyDescent="0.35">
      <c r="A558">
        <v>42.866446000000003</v>
      </c>
      <c r="B558" t="s">
        <v>108</v>
      </c>
      <c r="C558" t="s">
        <v>109</v>
      </c>
      <c r="D558">
        <v>173.84967</v>
      </c>
      <c r="E558">
        <f t="shared" si="14"/>
        <v>74.523174911728205</v>
      </c>
    </row>
    <row r="559" spans="1:5" x14ac:dyDescent="0.35">
      <c r="A559">
        <v>13.410018000000001</v>
      </c>
      <c r="B559" t="s">
        <v>108</v>
      </c>
      <c r="C559" t="s">
        <v>109</v>
      </c>
      <c r="D559">
        <v>21440.521143000002</v>
      </c>
      <c r="E559">
        <f t="shared" si="14"/>
        <v>2875.1777445701064</v>
      </c>
    </row>
    <row r="560" spans="1:5" x14ac:dyDescent="0.35">
      <c r="A560">
        <v>34.241686000000001</v>
      </c>
      <c r="B560" t="s">
        <v>108</v>
      </c>
      <c r="C560" t="s">
        <v>109</v>
      </c>
      <c r="D560">
        <v>62500</v>
      </c>
      <c r="E560">
        <f t="shared" si="14"/>
        <v>21401.053749999999</v>
      </c>
    </row>
    <row r="561" spans="1:5" x14ac:dyDescent="0.35">
      <c r="A561">
        <v>22.94126</v>
      </c>
      <c r="B561" t="s">
        <v>108</v>
      </c>
      <c r="C561" t="s">
        <v>109</v>
      </c>
      <c r="D561">
        <v>27842.638875000001</v>
      </c>
      <c r="E561">
        <f t="shared" si="14"/>
        <v>6387.4521751748252</v>
      </c>
    </row>
    <row r="562" spans="1:5" x14ac:dyDescent="0.35">
      <c r="A562">
        <v>37.638745999999998</v>
      </c>
      <c r="B562" t="s">
        <v>108</v>
      </c>
      <c r="C562" t="s">
        <v>109</v>
      </c>
      <c r="D562">
        <v>33445.579840999999</v>
      </c>
      <c r="E562">
        <f t="shared" si="14"/>
        <v>12588.496844581192</v>
      </c>
    </row>
    <row r="563" spans="1:5" x14ac:dyDescent="0.35">
      <c r="A563">
        <v>17.288136000000002</v>
      </c>
      <c r="B563" t="s">
        <v>108</v>
      </c>
      <c r="C563" t="s">
        <v>109</v>
      </c>
      <c r="D563">
        <v>30029.832526999999</v>
      </c>
      <c r="E563">
        <f t="shared" si="14"/>
        <v>5191.5982878399973</v>
      </c>
    </row>
    <row r="564" spans="1:5" x14ac:dyDescent="0.35">
      <c r="A564">
        <v>37.925525</v>
      </c>
      <c r="B564" t="s">
        <v>108</v>
      </c>
      <c r="C564" t="s">
        <v>109</v>
      </c>
      <c r="D564">
        <v>18286.381539999998</v>
      </c>
      <c r="E564">
        <f t="shared" si="14"/>
        <v>6935.2062025480845</v>
      </c>
    </row>
    <row r="565" spans="1:5" x14ac:dyDescent="0.35">
      <c r="A565">
        <v>43.141755000000003</v>
      </c>
      <c r="B565" t="s">
        <v>108</v>
      </c>
      <c r="C565" t="s">
        <v>109</v>
      </c>
      <c r="D565">
        <v>41504.602779000001</v>
      </c>
      <c r="E565">
        <f t="shared" si="14"/>
        <v>17905.814044639374</v>
      </c>
    </row>
    <row r="566" spans="1:5" x14ac:dyDescent="0.35">
      <c r="A566">
        <v>40.339542000000002</v>
      </c>
      <c r="B566" t="s">
        <v>108</v>
      </c>
      <c r="C566" t="s">
        <v>109</v>
      </c>
      <c r="D566">
        <v>708.44671800000003</v>
      </c>
      <c r="E566">
        <f t="shared" si="14"/>
        <v>285.78416135523156</v>
      </c>
    </row>
    <row r="567" spans="1:5" x14ac:dyDescent="0.35">
      <c r="A567">
        <v>37.415318999999997</v>
      </c>
      <c r="B567" t="s">
        <v>145</v>
      </c>
      <c r="C567" t="s">
        <v>146</v>
      </c>
      <c r="D567">
        <v>30121.196026000001</v>
      </c>
      <c r="E567">
        <f t="shared" si="14"/>
        <v>11269.941579743223</v>
      </c>
    </row>
    <row r="568" spans="1:5" x14ac:dyDescent="0.35">
      <c r="A568">
        <v>8.5056250000000002</v>
      </c>
      <c r="B568" t="s">
        <v>145</v>
      </c>
      <c r="C568" t="s">
        <v>146</v>
      </c>
      <c r="D568">
        <v>37460.460296999998</v>
      </c>
      <c r="E568">
        <f t="shared" si="14"/>
        <v>3186.246276136706</v>
      </c>
    </row>
    <row r="569" spans="1:5" x14ac:dyDescent="0.35">
      <c r="A569">
        <v>5.7956479999999999</v>
      </c>
      <c r="B569" t="s">
        <v>145</v>
      </c>
      <c r="C569" t="s">
        <v>146</v>
      </c>
      <c r="D569">
        <v>210.23027300000001</v>
      </c>
      <c r="E569">
        <f t="shared" si="14"/>
        <v>12.18420661251904</v>
      </c>
    </row>
    <row r="570" spans="1:5" x14ac:dyDescent="0.35">
      <c r="A570">
        <v>28.296185000000001</v>
      </c>
      <c r="B570" t="s">
        <v>145</v>
      </c>
      <c r="C570" t="s">
        <v>146</v>
      </c>
      <c r="D570">
        <v>137.01266100000001</v>
      </c>
      <c r="E570">
        <f t="shared" si="14"/>
        <v>38.769356029982852</v>
      </c>
    </row>
    <row r="571" spans="1:5" x14ac:dyDescent="0.35">
      <c r="A571">
        <v>36.069260999999997</v>
      </c>
      <c r="B571" t="s">
        <v>145</v>
      </c>
      <c r="C571" t="s">
        <v>146</v>
      </c>
      <c r="D571">
        <v>124.99776799999999</v>
      </c>
      <c r="E571">
        <f t="shared" si="14"/>
        <v>45.085771184094476</v>
      </c>
    </row>
    <row r="572" spans="1:5" x14ac:dyDescent="0.35">
      <c r="A572">
        <v>45.022238999999999</v>
      </c>
      <c r="B572" t="s">
        <v>145</v>
      </c>
      <c r="C572" t="s">
        <v>146</v>
      </c>
      <c r="D572">
        <v>17202.428752</v>
      </c>
      <c r="E572">
        <f t="shared" si="14"/>
        <v>7744.918586530157</v>
      </c>
    </row>
    <row r="573" spans="1:5" x14ac:dyDescent="0.35">
      <c r="A573">
        <v>31.072472999999999</v>
      </c>
      <c r="B573" t="s">
        <v>145</v>
      </c>
      <c r="C573" t="s">
        <v>146</v>
      </c>
      <c r="D573">
        <v>9248.3560049999996</v>
      </c>
      <c r="E573">
        <f t="shared" si="14"/>
        <v>2873.6929225975036</v>
      </c>
    </row>
    <row r="574" spans="1:5" x14ac:dyDescent="0.35">
      <c r="A574">
        <v>54.640182000000003</v>
      </c>
      <c r="B574" t="s">
        <v>145</v>
      </c>
      <c r="C574" t="s">
        <v>146</v>
      </c>
      <c r="D574">
        <v>6265.9431640000003</v>
      </c>
      <c r="E574">
        <f t="shared" si="14"/>
        <v>3423.7227488261587</v>
      </c>
    </row>
    <row r="575" spans="1:5" x14ac:dyDescent="0.35">
      <c r="A575">
        <v>35.814964000000003</v>
      </c>
      <c r="B575" t="s">
        <v>145</v>
      </c>
      <c r="C575" t="s">
        <v>146</v>
      </c>
      <c r="D575">
        <v>6942.9890340000002</v>
      </c>
      <c r="E575">
        <f t="shared" si="14"/>
        <v>2486.6290230510481</v>
      </c>
    </row>
    <row r="576" spans="1:5" x14ac:dyDescent="0.35">
      <c r="A576">
        <v>53.646968000000001</v>
      </c>
      <c r="B576" t="s">
        <v>145</v>
      </c>
      <c r="C576" t="s">
        <v>146</v>
      </c>
      <c r="D576">
        <v>26859.4139</v>
      </c>
      <c r="E576">
        <f t="shared" si="14"/>
        <v>14409.261179920553</v>
      </c>
    </row>
    <row r="577" spans="1:5" x14ac:dyDescent="0.35">
      <c r="A577">
        <v>54.311852999999999</v>
      </c>
      <c r="B577" t="s">
        <v>145</v>
      </c>
      <c r="C577" t="s">
        <v>146</v>
      </c>
      <c r="D577">
        <v>32607.475742999999</v>
      </c>
      <c r="E577">
        <f t="shared" si="14"/>
        <v>17709.724292548817</v>
      </c>
    </row>
    <row r="578" spans="1:5" x14ac:dyDescent="0.35">
      <c r="A578">
        <v>30.752243</v>
      </c>
      <c r="B578" t="s">
        <v>145</v>
      </c>
      <c r="C578" t="s">
        <v>146</v>
      </c>
      <c r="D578">
        <v>62500</v>
      </c>
      <c r="E578">
        <f t="shared" si="14"/>
        <v>19220.151875</v>
      </c>
    </row>
    <row r="579" spans="1:5" x14ac:dyDescent="0.35">
      <c r="A579">
        <v>44.319127999999999</v>
      </c>
      <c r="B579" t="s">
        <v>145</v>
      </c>
      <c r="C579" t="s">
        <v>146</v>
      </c>
      <c r="D579">
        <v>22520.674599999998</v>
      </c>
      <c r="E579">
        <f t="shared" si="14"/>
        <v>9980.9666024374874</v>
      </c>
    </row>
    <row r="580" spans="1:5" x14ac:dyDescent="0.35">
      <c r="A580">
        <v>29.805491</v>
      </c>
      <c r="B580" t="s">
        <v>145</v>
      </c>
      <c r="C580" t="s">
        <v>146</v>
      </c>
      <c r="D580">
        <v>2231.7811889999998</v>
      </c>
      <c r="E580">
        <f t="shared" ref="E580:E643" si="15">(A580/100)*D580</f>
        <v>665.19334142708794</v>
      </c>
    </row>
    <row r="581" spans="1:5" x14ac:dyDescent="0.35">
      <c r="A581">
        <v>44.354109000000001</v>
      </c>
      <c r="B581" t="s">
        <v>145</v>
      </c>
      <c r="C581" t="s">
        <v>146</v>
      </c>
      <c r="D581">
        <v>3583.251593</v>
      </c>
      <c r="E581">
        <f t="shared" si="15"/>
        <v>1589.3193173034565</v>
      </c>
    </row>
    <row r="582" spans="1:5" x14ac:dyDescent="0.35">
      <c r="A582">
        <v>48.264397000000002</v>
      </c>
      <c r="B582" t="s">
        <v>145</v>
      </c>
      <c r="C582" t="s">
        <v>146</v>
      </c>
      <c r="D582">
        <v>48369.150164999999</v>
      </c>
      <c r="E582">
        <f t="shared" si="15"/>
        <v>23345.078661161755</v>
      </c>
    </row>
    <row r="583" spans="1:5" x14ac:dyDescent="0.35">
      <c r="A583">
        <v>32.091915</v>
      </c>
      <c r="B583" t="s">
        <v>145</v>
      </c>
      <c r="C583" t="s">
        <v>146</v>
      </c>
      <c r="D583">
        <v>55412.306984000003</v>
      </c>
      <c r="E583">
        <f t="shared" si="15"/>
        <v>17782.870456844343</v>
      </c>
    </row>
    <row r="584" spans="1:5" x14ac:dyDescent="0.35">
      <c r="A584">
        <v>35.110739000000002</v>
      </c>
      <c r="B584" t="s">
        <v>145</v>
      </c>
      <c r="C584" t="s">
        <v>146</v>
      </c>
      <c r="D584">
        <v>14.000840999999999</v>
      </c>
      <c r="E584">
        <f t="shared" si="15"/>
        <v>4.9157987413149904</v>
      </c>
    </row>
    <row r="585" spans="1:5" x14ac:dyDescent="0.35">
      <c r="A585">
        <v>34.608567999999998</v>
      </c>
      <c r="B585" t="s">
        <v>145</v>
      </c>
      <c r="C585" t="s">
        <v>146</v>
      </c>
      <c r="D585">
        <v>62500</v>
      </c>
      <c r="E585">
        <f t="shared" si="15"/>
        <v>21630.355</v>
      </c>
    </row>
    <row r="586" spans="1:5" x14ac:dyDescent="0.35">
      <c r="A586">
        <v>52.349609999999998</v>
      </c>
      <c r="B586" t="s">
        <v>219</v>
      </c>
      <c r="C586" t="s">
        <v>220</v>
      </c>
      <c r="D586">
        <v>12017.956699</v>
      </c>
      <c r="E586">
        <f t="shared" si="15"/>
        <v>6291.3534618953745</v>
      </c>
    </row>
    <row r="587" spans="1:5" x14ac:dyDescent="0.35">
      <c r="A587">
        <v>78.005561</v>
      </c>
      <c r="B587" t="s">
        <v>219</v>
      </c>
      <c r="C587" t="s">
        <v>220</v>
      </c>
      <c r="D587">
        <v>8546.1947259999997</v>
      </c>
      <c r="E587">
        <f t="shared" si="15"/>
        <v>6666.5071401687128</v>
      </c>
    </row>
    <row r="588" spans="1:5" x14ac:dyDescent="0.35">
      <c r="A588">
        <v>48.953651000000001</v>
      </c>
      <c r="B588" t="s">
        <v>219</v>
      </c>
      <c r="C588" t="s">
        <v>220</v>
      </c>
      <c r="D588">
        <v>4763.1400679999997</v>
      </c>
      <c r="E588">
        <f t="shared" si="15"/>
        <v>2331.7309655298823</v>
      </c>
    </row>
    <row r="589" spans="1:5" x14ac:dyDescent="0.35">
      <c r="A589">
        <v>45.613822999999996</v>
      </c>
      <c r="B589" t="s">
        <v>219</v>
      </c>
      <c r="C589" t="s">
        <v>220</v>
      </c>
      <c r="D589">
        <v>15770.381374000001</v>
      </c>
      <c r="E589">
        <f t="shared" si="15"/>
        <v>7193.4738463613276</v>
      </c>
    </row>
    <row r="590" spans="1:5" x14ac:dyDescent="0.35">
      <c r="A590">
        <v>20.355437999999999</v>
      </c>
      <c r="B590" t="s">
        <v>219</v>
      </c>
      <c r="C590" t="s">
        <v>220</v>
      </c>
      <c r="D590">
        <v>58249.976823999998</v>
      </c>
      <c r="E590">
        <f t="shared" si="15"/>
        <v>11857.03791742369</v>
      </c>
    </row>
    <row r="591" spans="1:5" x14ac:dyDescent="0.35">
      <c r="A591">
        <v>54.509453000000001</v>
      </c>
      <c r="B591" t="s">
        <v>219</v>
      </c>
      <c r="C591" t="s">
        <v>220</v>
      </c>
      <c r="D591">
        <v>12072.625356</v>
      </c>
      <c r="E591">
        <f t="shared" si="15"/>
        <v>6580.7220442949028</v>
      </c>
    </row>
    <row r="592" spans="1:5" x14ac:dyDescent="0.35">
      <c r="A592">
        <v>38.119509000000001</v>
      </c>
      <c r="B592" t="s">
        <v>219</v>
      </c>
      <c r="C592" t="s">
        <v>220</v>
      </c>
      <c r="D592">
        <v>57540.498527000003</v>
      </c>
      <c r="E592">
        <f t="shared" si="15"/>
        <v>21934.155514644634</v>
      </c>
    </row>
    <row r="593" spans="1:5" x14ac:dyDescent="0.35">
      <c r="A593">
        <v>43.880313999999998</v>
      </c>
      <c r="B593" t="s">
        <v>219</v>
      </c>
      <c r="C593" t="s">
        <v>220</v>
      </c>
      <c r="D593">
        <v>8965.2360430000008</v>
      </c>
      <c r="E593">
        <f t="shared" si="15"/>
        <v>3933.973726509575</v>
      </c>
    </row>
    <row r="594" spans="1:5" x14ac:dyDescent="0.35">
      <c r="A594">
        <v>52.637464000000001</v>
      </c>
      <c r="B594" t="s">
        <v>219</v>
      </c>
      <c r="C594" t="s">
        <v>220</v>
      </c>
      <c r="D594">
        <v>26674.830728000001</v>
      </c>
      <c r="E594">
        <f t="shared" si="15"/>
        <v>14040.954421511939</v>
      </c>
    </row>
    <row r="595" spans="1:5" x14ac:dyDescent="0.35">
      <c r="A595">
        <v>33.267149000000003</v>
      </c>
      <c r="B595" t="s">
        <v>219</v>
      </c>
      <c r="C595" t="s">
        <v>220</v>
      </c>
      <c r="D595">
        <v>55315.809564000003</v>
      </c>
      <c r="E595">
        <f t="shared" si="15"/>
        <v>18401.992788212134</v>
      </c>
    </row>
    <row r="596" spans="1:5" x14ac:dyDescent="0.35">
      <c r="A596">
        <v>29.429978999999999</v>
      </c>
      <c r="B596" t="s">
        <v>219</v>
      </c>
      <c r="C596" t="s">
        <v>220</v>
      </c>
      <c r="D596">
        <v>8364.4293240000006</v>
      </c>
      <c r="E596">
        <f t="shared" si="15"/>
        <v>2461.6497935230423</v>
      </c>
    </row>
    <row r="597" spans="1:5" x14ac:dyDescent="0.35">
      <c r="A597">
        <v>24.115504000000001</v>
      </c>
      <c r="B597" t="s">
        <v>219</v>
      </c>
      <c r="C597" t="s">
        <v>220</v>
      </c>
      <c r="D597">
        <v>29590.883969999999</v>
      </c>
      <c r="E597">
        <f t="shared" si="15"/>
        <v>7135.9908074207087</v>
      </c>
    </row>
    <row r="598" spans="1:5" x14ac:dyDescent="0.35">
      <c r="A598">
        <v>36.664594000000001</v>
      </c>
      <c r="B598" t="s">
        <v>219</v>
      </c>
      <c r="C598" t="s">
        <v>220</v>
      </c>
      <c r="D598">
        <v>19483.483820000001</v>
      </c>
      <c r="E598">
        <f t="shared" si="15"/>
        <v>7143.5402396586915</v>
      </c>
    </row>
    <row r="599" spans="1:5" x14ac:dyDescent="0.35">
      <c r="A599">
        <v>43.990253000000003</v>
      </c>
      <c r="B599" t="s">
        <v>219</v>
      </c>
      <c r="C599" t="s">
        <v>220</v>
      </c>
      <c r="D599">
        <v>4137.5394610000003</v>
      </c>
      <c r="E599">
        <f t="shared" si="15"/>
        <v>1820.1140768687364</v>
      </c>
    </row>
    <row r="600" spans="1:5" x14ac:dyDescent="0.35">
      <c r="A600">
        <v>60.537868000000003</v>
      </c>
      <c r="B600" t="s">
        <v>219</v>
      </c>
      <c r="C600" t="s">
        <v>220</v>
      </c>
      <c r="D600">
        <v>51109.090457999999</v>
      </c>
      <c r="E600">
        <f t="shared" si="15"/>
        <v>30940.353717464637</v>
      </c>
    </row>
    <row r="601" spans="1:5" x14ac:dyDescent="0.35">
      <c r="A601">
        <v>64.609091000000006</v>
      </c>
      <c r="B601" t="s">
        <v>219</v>
      </c>
      <c r="C601" t="s">
        <v>220</v>
      </c>
      <c r="D601">
        <v>58624.339851999997</v>
      </c>
      <c r="E601">
        <f t="shared" si="15"/>
        <v>37876.653083127945</v>
      </c>
    </row>
    <row r="602" spans="1:5" x14ac:dyDescent="0.35">
      <c r="A602">
        <v>28.850373999999999</v>
      </c>
      <c r="B602" t="s">
        <v>219</v>
      </c>
      <c r="C602" t="s">
        <v>220</v>
      </c>
      <c r="D602">
        <v>62500</v>
      </c>
      <c r="E602">
        <f t="shared" si="15"/>
        <v>18031.483749999999</v>
      </c>
    </row>
    <row r="603" spans="1:5" x14ac:dyDescent="0.35">
      <c r="A603">
        <v>24.393753</v>
      </c>
      <c r="B603" t="s">
        <v>219</v>
      </c>
      <c r="C603" t="s">
        <v>220</v>
      </c>
      <c r="D603">
        <v>269.12</v>
      </c>
      <c r="E603">
        <f t="shared" si="15"/>
        <v>65.6484680736</v>
      </c>
    </row>
    <row r="604" spans="1:5" x14ac:dyDescent="0.35">
      <c r="A604">
        <v>44.055382999999999</v>
      </c>
      <c r="B604" t="s">
        <v>219</v>
      </c>
      <c r="C604" t="s">
        <v>220</v>
      </c>
      <c r="D604">
        <v>18961.526312999998</v>
      </c>
      <c r="E604">
        <f t="shared" si="15"/>
        <v>8353.5730398379274</v>
      </c>
    </row>
    <row r="605" spans="1:5" x14ac:dyDescent="0.35">
      <c r="A605">
        <v>37.063965000000003</v>
      </c>
      <c r="B605" t="s">
        <v>219</v>
      </c>
      <c r="C605" t="s">
        <v>220</v>
      </c>
      <c r="D605">
        <v>62500</v>
      </c>
      <c r="E605">
        <f t="shared" si="15"/>
        <v>23164.978125000001</v>
      </c>
    </row>
    <row r="606" spans="1:5" x14ac:dyDescent="0.35">
      <c r="A606">
        <v>28.230231</v>
      </c>
      <c r="B606" t="s">
        <v>219</v>
      </c>
      <c r="C606" t="s">
        <v>220</v>
      </c>
      <c r="D606">
        <v>62500</v>
      </c>
      <c r="E606">
        <f t="shared" si="15"/>
        <v>17643.894375</v>
      </c>
    </row>
    <row r="607" spans="1:5" x14ac:dyDescent="0.35">
      <c r="A607">
        <v>59.368699999999997</v>
      </c>
      <c r="B607" t="s">
        <v>219</v>
      </c>
      <c r="C607" t="s">
        <v>220</v>
      </c>
      <c r="D607">
        <v>62500</v>
      </c>
      <c r="E607">
        <f t="shared" si="15"/>
        <v>37105.4375</v>
      </c>
    </row>
    <row r="608" spans="1:5" x14ac:dyDescent="0.35">
      <c r="A608">
        <v>63.772578000000003</v>
      </c>
      <c r="B608" t="s">
        <v>219</v>
      </c>
      <c r="C608" t="s">
        <v>220</v>
      </c>
      <c r="D608">
        <v>59562.227989999999</v>
      </c>
      <c r="E608">
        <f t="shared" si="15"/>
        <v>37984.368303460586</v>
      </c>
    </row>
    <row r="609" spans="1:5" x14ac:dyDescent="0.35">
      <c r="A609">
        <v>19.457034</v>
      </c>
      <c r="B609" t="s">
        <v>219</v>
      </c>
      <c r="C609" t="s">
        <v>220</v>
      </c>
      <c r="D609">
        <v>12282.001689000001</v>
      </c>
      <c r="E609">
        <f t="shared" si="15"/>
        <v>2389.7132445093043</v>
      </c>
    </row>
    <row r="610" spans="1:5" x14ac:dyDescent="0.35">
      <c r="A610">
        <v>80.516086999999999</v>
      </c>
      <c r="B610" t="s">
        <v>219</v>
      </c>
      <c r="C610" t="s">
        <v>220</v>
      </c>
      <c r="D610">
        <v>6163.0989470000004</v>
      </c>
      <c r="E610">
        <f t="shared" si="15"/>
        <v>4962.2861100626042</v>
      </c>
    </row>
    <row r="611" spans="1:5" x14ac:dyDescent="0.35">
      <c r="A611">
        <v>76.810765000000004</v>
      </c>
      <c r="B611" t="s">
        <v>219</v>
      </c>
      <c r="C611" t="s">
        <v>220</v>
      </c>
      <c r="D611">
        <v>15311.684955999999</v>
      </c>
      <c r="E611">
        <f t="shared" si="15"/>
        <v>11761.022349093513</v>
      </c>
    </row>
    <row r="612" spans="1:5" x14ac:dyDescent="0.35">
      <c r="A612">
        <v>43.990253000000003</v>
      </c>
      <c r="B612" t="s">
        <v>367</v>
      </c>
      <c r="C612" t="s">
        <v>368</v>
      </c>
      <c r="D612">
        <v>25452.011986000001</v>
      </c>
      <c r="E612">
        <f t="shared" si="15"/>
        <v>11196.404466231725</v>
      </c>
    </row>
    <row r="613" spans="1:5" x14ac:dyDescent="0.35">
      <c r="A613">
        <v>36.664594000000001</v>
      </c>
      <c r="B613" t="s">
        <v>367</v>
      </c>
      <c r="C613" t="s">
        <v>368</v>
      </c>
      <c r="D613">
        <v>43016.516179999999</v>
      </c>
      <c r="E613">
        <f t="shared" si="15"/>
        <v>15771.83101034131</v>
      </c>
    </row>
    <row r="614" spans="1:5" x14ac:dyDescent="0.35">
      <c r="A614">
        <v>48.953651000000001</v>
      </c>
      <c r="B614" t="s">
        <v>367</v>
      </c>
      <c r="C614" t="s">
        <v>368</v>
      </c>
      <c r="D614">
        <v>883.83105999999998</v>
      </c>
      <c r="E614">
        <f t="shared" si="15"/>
        <v>432.66757254200058</v>
      </c>
    </row>
    <row r="615" spans="1:5" x14ac:dyDescent="0.35">
      <c r="A615">
        <v>44.055382999999999</v>
      </c>
      <c r="B615" t="s">
        <v>367</v>
      </c>
      <c r="C615" t="s">
        <v>368</v>
      </c>
      <c r="D615">
        <v>43069.605693999998</v>
      </c>
      <c r="E615">
        <f t="shared" si="15"/>
        <v>18974.479745081506</v>
      </c>
    </row>
    <row r="616" spans="1:5" x14ac:dyDescent="0.35">
      <c r="A616">
        <v>20.355437999999999</v>
      </c>
      <c r="B616" t="s">
        <v>367</v>
      </c>
      <c r="C616" t="s">
        <v>368</v>
      </c>
      <c r="D616">
        <v>3678.9960219999998</v>
      </c>
      <c r="E616">
        <f t="shared" si="15"/>
        <v>748.87575428067635</v>
      </c>
    </row>
    <row r="617" spans="1:5" x14ac:dyDescent="0.35">
      <c r="A617">
        <v>33.267149000000003</v>
      </c>
      <c r="B617" t="s">
        <v>367</v>
      </c>
      <c r="C617" t="s">
        <v>368</v>
      </c>
      <c r="D617">
        <v>0.23674600000000001</v>
      </c>
      <c r="E617">
        <f t="shared" si="15"/>
        <v>7.8758644571540012E-2</v>
      </c>
    </row>
    <row r="618" spans="1:5" x14ac:dyDescent="0.35">
      <c r="A618">
        <v>50.385314999999999</v>
      </c>
      <c r="B618" t="s">
        <v>367</v>
      </c>
      <c r="C618" t="s">
        <v>368</v>
      </c>
      <c r="D618">
        <v>44022.094136</v>
      </c>
      <c r="E618">
        <f t="shared" si="15"/>
        <v>22180.670800020129</v>
      </c>
    </row>
    <row r="619" spans="1:5" x14ac:dyDescent="0.35">
      <c r="A619">
        <v>2.4552139999999998</v>
      </c>
      <c r="B619" t="s">
        <v>367</v>
      </c>
      <c r="C619" t="s">
        <v>368</v>
      </c>
      <c r="D619">
        <v>200.00572299999999</v>
      </c>
      <c r="E619">
        <f t="shared" si="15"/>
        <v>4.9105685118972193</v>
      </c>
    </row>
    <row r="620" spans="1:5" x14ac:dyDescent="0.35">
      <c r="A620">
        <v>49.052076999999997</v>
      </c>
      <c r="B620" t="s">
        <v>367</v>
      </c>
      <c r="C620" t="s">
        <v>368</v>
      </c>
      <c r="D620">
        <v>38057.518842999998</v>
      </c>
      <c r="E620">
        <f t="shared" si="15"/>
        <v>18668.003447157869</v>
      </c>
    </row>
    <row r="621" spans="1:5" x14ac:dyDescent="0.35">
      <c r="A621">
        <v>1.214202</v>
      </c>
      <c r="B621" t="s">
        <v>367</v>
      </c>
      <c r="C621" t="s">
        <v>368</v>
      </c>
      <c r="D621">
        <v>8.5</v>
      </c>
      <c r="E621">
        <f t="shared" si="15"/>
        <v>0.10320717</v>
      </c>
    </row>
    <row r="622" spans="1:5" x14ac:dyDescent="0.35">
      <c r="A622">
        <v>27.122066</v>
      </c>
      <c r="B622" t="s">
        <v>367</v>
      </c>
      <c r="C622" t="s">
        <v>368</v>
      </c>
      <c r="D622">
        <v>46830.167287999997</v>
      </c>
      <c r="E622">
        <f t="shared" si="15"/>
        <v>12701.308879761769</v>
      </c>
    </row>
    <row r="623" spans="1:5" x14ac:dyDescent="0.35">
      <c r="A623">
        <v>62.855533999999999</v>
      </c>
      <c r="B623" t="s">
        <v>367</v>
      </c>
      <c r="C623" t="s">
        <v>368</v>
      </c>
      <c r="D623">
        <v>3522.4656359999999</v>
      </c>
      <c r="E623">
        <f t="shared" si="15"/>
        <v>2214.0645854742961</v>
      </c>
    </row>
    <row r="624" spans="1:5" x14ac:dyDescent="0.35">
      <c r="A624">
        <v>53.219383000000001</v>
      </c>
      <c r="B624" t="s">
        <v>367</v>
      </c>
      <c r="C624" t="s">
        <v>368</v>
      </c>
      <c r="D624">
        <v>4576.6635429999997</v>
      </c>
      <c r="E624">
        <f t="shared" si="15"/>
        <v>2435.6720995705396</v>
      </c>
    </row>
    <row r="625" spans="1:5" x14ac:dyDescent="0.35">
      <c r="A625">
        <v>50.385314999999999</v>
      </c>
      <c r="B625" t="s">
        <v>189</v>
      </c>
      <c r="C625" t="s">
        <v>190</v>
      </c>
      <c r="D625">
        <v>11813.792976000001</v>
      </c>
      <c r="E625">
        <f t="shared" si="15"/>
        <v>5952.4168044054741</v>
      </c>
    </row>
    <row r="626" spans="1:5" x14ac:dyDescent="0.35">
      <c r="A626">
        <v>62.855533999999999</v>
      </c>
      <c r="B626" t="s">
        <v>189</v>
      </c>
      <c r="C626" t="s">
        <v>190</v>
      </c>
      <c r="D626">
        <v>58977.534363999999</v>
      </c>
      <c r="E626">
        <f t="shared" si="15"/>
        <v>37070.644164525707</v>
      </c>
    </row>
    <row r="627" spans="1:5" x14ac:dyDescent="0.35">
      <c r="A627">
        <v>49.052076999999997</v>
      </c>
      <c r="B627" t="s">
        <v>189</v>
      </c>
      <c r="C627" t="s">
        <v>190</v>
      </c>
      <c r="D627">
        <v>24442.481156999998</v>
      </c>
      <c r="E627">
        <f t="shared" si="15"/>
        <v>11989.54467784213</v>
      </c>
    </row>
    <row r="628" spans="1:5" x14ac:dyDescent="0.35">
      <c r="A628">
        <v>33.449157</v>
      </c>
      <c r="B628" t="s">
        <v>189</v>
      </c>
      <c r="C628" t="s">
        <v>190</v>
      </c>
      <c r="D628">
        <v>27865.053630999999</v>
      </c>
      <c r="E628">
        <f t="shared" si="15"/>
        <v>9320.6255371673906</v>
      </c>
    </row>
    <row r="629" spans="1:5" x14ac:dyDescent="0.35">
      <c r="A629">
        <v>40.387455000000003</v>
      </c>
      <c r="B629" t="s">
        <v>189</v>
      </c>
      <c r="C629" t="s">
        <v>190</v>
      </c>
      <c r="D629">
        <v>3135.0044859999998</v>
      </c>
      <c r="E629">
        <f t="shared" si="15"/>
        <v>1266.1485260312313</v>
      </c>
    </row>
    <row r="630" spans="1:5" x14ac:dyDescent="0.35">
      <c r="A630">
        <v>48.953651000000001</v>
      </c>
      <c r="B630" t="s">
        <v>189</v>
      </c>
      <c r="C630" t="s">
        <v>190</v>
      </c>
      <c r="D630">
        <v>56749.376040000003</v>
      </c>
      <c r="E630">
        <f t="shared" si="15"/>
        <v>27780.891491299222</v>
      </c>
    </row>
    <row r="631" spans="1:5" x14ac:dyDescent="0.35">
      <c r="A631">
        <v>44.055382999999999</v>
      </c>
      <c r="B631" t="s">
        <v>189</v>
      </c>
      <c r="C631" t="s">
        <v>190</v>
      </c>
      <c r="D631">
        <v>468.86799200000002</v>
      </c>
      <c r="E631">
        <f t="shared" si="15"/>
        <v>206.56158964000934</v>
      </c>
    </row>
    <row r="632" spans="1:5" x14ac:dyDescent="0.35">
      <c r="A632">
        <v>45.613822999999996</v>
      </c>
      <c r="B632" t="s">
        <v>189</v>
      </c>
      <c r="C632" t="s">
        <v>190</v>
      </c>
      <c r="D632">
        <v>740.43845299999998</v>
      </c>
      <c r="E632">
        <f t="shared" si="15"/>
        <v>337.74228537535816</v>
      </c>
    </row>
    <row r="633" spans="1:5" x14ac:dyDescent="0.35">
      <c r="A633">
        <v>22.354813</v>
      </c>
      <c r="B633" t="s">
        <v>189</v>
      </c>
      <c r="C633" t="s">
        <v>190</v>
      </c>
      <c r="D633">
        <v>34403.141875000001</v>
      </c>
      <c r="E633">
        <f t="shared" si="15"/>
        <v>7690.7580322809445</v>
      </c>
    </row>
    <row r="634" spans="1:5" x14ac:dyDescent="0.35">
      <c r="A634">
        <v>31.545117999999999</v>
      </c>
      <c r="B634" t="s">
        <v>189</v>
      </c>
      <c r="C634" t="s">
        <v>190</v>
      </c>
      <c r="D634">
        <v>6799.7505339999998</v>
      </c>
      <c r="E634">
        <f t="shared" si="15"/>
        <v>2144.9893296559299</v>
      </c>
    </row>
    <row r="635" spans="1:5" x14ac:dyDescent="0.35">
      <c r="A635">
        <v>53.219383000000001</v>
      </c>
      <c r="B635" t="s">
        <v>189</v>
      </c>
      <c r="C635" t="s">
        <v>190</v>
      </c>
      <c r="D635">
        <v>23786.272464999998</v>
      </c>
      <c r="E635">
        <f t="shared" si="15"/>
        <v>12658.907444571889</v>
      </c>
    </row>
    <row r="636" spans="1:5" x14ac:dyDescent="0.35">
      <c r="A636">
        <v>60.319572999999998</v>
      </c>
      <c r="B636" t="s">
        <v>189</v>
      </c>
      <c r="C636" t="s">
        <v>190</v>
      </c>
      <c r="D636">
        <v>59278.208808000003</v>
      </c>
      <c r="E636">
        <f t="shared" si="15"/>
        <v>35756.362435033989</v>
      </c>
    </row>
    <row r="637" spans="1:5" x14ac:dyDescent="0.35">
      <c r="A637">
        <v>45.599724999999999</v>
      </c>
      <c r="B637" t="s">
        <v>189</v>
      </c>
      <c r="C637" t="s">
        <v>190</v>
      </c>
      <c r="D637">
        <v>2124.6419639999999</v>
      </c>
      <c r="E637">
        <f t="shared" si="15"/>
        <v>968.83089281859895</v>
      </c>
    </row>
    <row r="638" spans="1:5" x14ac:dyDescent="0.35">
      <c r="A638">
        <v>72.435720000000003</v>
      </c>
      <c r="B638" t="s">
        <v>189</v>
      </c>
      <c r="C638" t="s">
        <v>190</v>
      </c>
      <c r="D638">
        <v>54246.965733999998</v>
      </c>
      <c r="E638">
        <f t="shared" si="15"/>
        <v>39294.180207576188</v>
      </c>
    </row>
    <row r="639" spans="1:5" x14ac:dyDescent="0.35">
      <c r="A639">
        <v>40.504938000000003</v>
      </c>
      <c r="B639" t="s">
        <v>189</v>
      </c>
      <c r="C639" t="s">
        <v>190</v>
      </c>
      <c r="D639">
        <v>9232.7802709999996</v>
      </c>
      <c r="E639">
        <f t="shared" si="15"/>
        <v>3739.7319244447822</v>
      </c>
    </row>
    <row r="640" spans="1:5" x14ac:dyDescent="0.35">
      <c r="A640">
        <v>17.288136000000002</v>
      </c>
      <c r="B640" t="s">
        <v>189</v>
      </c>
      <c r="C640" t="s">
        <v>190</v>
      </c>
      <c r="D640">
        <v>4628.8136850000001</v>
      </c>
      <c r="E640">
        <f t="shared" si="15"/>
        <v>800.23560504941167</v>
      </c>
    </row>
    <row r="641" spans="1:5" x14ac:dyDescent="0.35">
      <c r="A641">
        <v>36.008220999999999</v>
      </c>
      <c r="B641" t="s">
        <v>189</v>
      </c>
      <c r="C641" t="s">
        <v>190</v>
      </c>
      <c r="D641">
        <v>62500</v>
      </c>
      <c r="E641">
        <f t="shared" si="15"/>
        <v>22505.138125000001</v>
      </c>
    </row>
    <row r="642" spans="1:5" x14ac:dyDescent="0.35">
      <c r="A642">
        <v>80.516086999999999</v>
      </c>
      <c r="B642" t="s">
        <v>121</v>
      </c>
      <c r="C642" t="s">
        <v>122</v>
      </c>
      <c r="D642">
        <v>56336.901053000001</v>
      </c>
      <c r="E642">
        <f t="shared" si="15"/>
        <v>45360.268264937396</v>
      </c>
    </row>
    <row r="643" spans="1:5" x14ac:dyDescent="0.35">
      <c r="A643">
        <v>43.880313999999998</v>
      </c>
      <c r="B643" t="s">
        <v>121</v>
      </c>
      <c r="C643" t="s">
        <v>122</v>
      </c>
      <c r="D643">
        <v>53534.763957000003</v>
      </c>
      <c r="E643">
        <f t="shared" si="15"/>
        <v>23491.222523490425</v>
      </c>
    </row>
    <row r="644" spans="1:5" x14ac:dyDescent="0.35">
      <c r="A644">
        <v>78.005561</v>
      </c>
      <c r="B644" t="s">
        <v>121</v>
      </c>
      <c r="C644" t="s">
        <v>122</v>
      </c>
      <c r="D644">
        <v>49284.057075999997</v>
      </c>
      <c r="E644">
        <f t="shared" ref="E644:E707" si="16">(A644/100)*D644</f>
        <v>38444.305205693992</v>
      </c>
    </row>
    <row r="645" spans="1:5" x14ac:dyDescent="0.35">
      <c r="A645">
        <v>45.701121999999998</v>
      </c>
      <c r="B645" t="s">
        <v>121</v>
      </c>
      <c r="C645" t="s">
        <v>122</v>
      </c>
      <c r="D645">
        <v>21454.194367</v>
      </c>
      <c r="E645">
        <f t="shared" si="16"/>
        <v>9804.8075417797972</v>
      </c>
    </row>
    <row r="646" spans="1:5" x14ac:dyDescent="0.35">
      <c r="A646">
        <v>7.1931149999999997</v>
      </c>
      <c r="B646" t="s">
        <v>121</v>
      </c>
      <c r="C646" t="s">
        <v>122</v>
      </c>
      <c r="D646">
        <v>13980.988902999999</v>
      </c>
      <c r="E646">
        <f t="shared" si="16"/>
        <v>1005.6686099300284</v>
      </c>
    </row>
    <row r="647" spans="1:5" x14ac:dyDescent="0.35">
      <c r="A647">
        <v>24.268546000000001</v>
      </c>
      <c r="B647" t="s">
        <v>121</v>
      </c>
      <c r="C647" t="s">
        <v>122</v>
      </c>
      <c r="D647">
        <v>15366.114573000001</v>
      </c>
      <c r="E647">
        <f t="shared" si="16"/>
        <v>3729.1325835612092</v>
      </c>
    </row>
    <row r="648" spans="1:5" x14ac:dyDescent="0.35">
      <c r="A648">
        <v>63.772578000000003</v>
      </c>
      <c r="B648" t="s">
        <v>121</v>
      </c>
      <c r="C648" t="s">
        <v>122</v>
      </c>
      <c r="D648">
        <v>2937.7720100000001</v>
      </c>
      <c r="E648">
        <f t="shared" si="16"/>
        <v>1873.492946539418</v>
      </c>
    </row>
    <row r="649" spans="1:5" x14ac:dyDescent="0.35">
      <c r="A649">
        <v>64.609091000000006</v>
      </c>
      <c r="B649" t="s">
        <v>121</v>
      </c>
      <c r="C649" t="s">
        <v>122</v>
      </c>
      <c r="D649">
        <v>3875.6601479999999</v>
      </c>
      <c r="E649">
        <f t="shared" si="16"/>
        <v>2504.0287918720551</v>
      </c>
    </row>
    <row r="650" spans="1:5" x14ac:dyDescent="0.35">
      <c r="A650">
        <v>24.115504000000001</v>
      </c>
      <c r="B650" t="s">
        <v>121</v>
      </c>
      <c r="C650" t="s">
        <v>122</v>
      </c>
      <c r="D650">
        <v>741.46319100000005</v>
      </c>
      <c r="E650">
        <f t="shared" si="16"/>
        <v>178.80758548413266</v>
      </c>
    </row>
    <row r="651" spans="1:5" x14ac:dyDescent="0.35">
      <c r="A651">
        <v>24.393753</v>
      </c>
      <c r="B651" t="s">
        <v>121</v>
      </c>
      <c r="C651" t="s">
        <v>122</v>
      </c>
      <c r="D651">
        <v>55347.232380000001</v>
      </c>
      <c r="E651">
        <f t="shared" si="16"/>
        <v>13501.267159113222</v>
      </c>
    </row>
    <row r="652" spans="1:5" x14ac:dyDescent="0.35">
      <c r="A652">
        <v>19.457034</v>
      </c>
      <c r="B652" t="s">
        <v>121</v>
      </c>
      <c r="C652" t="s">
        <v>122</v>
      </c>
      <c r="D652">
        <v>50217.998311000003</v>
      </c>
      <c r="E652">
        <f t="shared" si="16"/>
        <v>9770.9330054906968</v>
      </c>
    </row>
    <row r="653" spans="1:5" x14ac:dyDescent="0.35">
      <c r="A653">
        <v>76.810765000000004</v>
      </c>
      <c r="B653" t="s">
        <v>121</v>
      </c>
      <c r="C653" t="s">
        <v>122</v>
      </c>
      <c r="D653">
        <v>47188.315044000003</v>
      </c>
      <c r="E653">
        <f t="shared" si="16"/>
        <v>36245.705775906492</v>
      </c>
    </row>
    <row r="654" spans="1:5" x14ac:dyDescent="0.35">
      <c r="A654">
        <v>60.537868000000003</v>
      </c>
      <c r="B654" t="s">
        <v>121</v>
      </c>
      <c r="C654" t="s">
        <v>122</v>
      </c>
      <c r="D654">
        <v>11390.909541999999</v>
      </c>
      <c r="E654">
        <f t="shared" si="16"/>
        <v>6895.8137825353651</v>
      </c>
    </row>
    <row r="655" spans="1:5" x14ac:dyDescent="0.35">
      <c r="A655">
        <v>29.429978999999999</v>
      </c>
      <c r="B655" t="s">
        <v>121</v>
      </c>
      <c r="C655" t="s">
        <v>122</v>
      </c>
      <c r="D655">
        <v>54135.570676000003</v>
      </c>
      <c r="E655">
        <f t="shared" si="16"/>
        <v>15932.087081476959</v>
      </c>
    </row>
    <row r="656" spans="1:5" x14ac:dyDescent="0.35">
      <c r="A656">
        <v>37.292777000000001</v>
      </c>
      <c r="B656" t="s">
        <v>121</v>
      </c>
      <c r="C656" t="s">
        <v>122</v>
      </c>
      <c r="D656">
        <v>62500</v>
      </c>
      <c r="E656">
        <f t="shared" si="16"/>
        <v>23307.985625000001</v>
      </c>
    </row>
    <row r="657" spans="1:5" x14ac:dyDescent="0.35">
      <c r="A657">
        <v>40.820664999999998</v>
      </c>
      <c r="B657" t="s">
        <v>121</v>
      </c>
      <c r="C657" t="s">
        <v>122</v>
      </c>
      <c r="D657">
        <v>7.5977189999999997</v>
      </c>
      <c r="E657">
        <f t="shared" si="16"/>
        <v>3.1014394206313498</v>
      </c>
    </row>
    <row r="658" spans="1:5" x14ac:dyDescent="0.35">
      <c r="A658">
        <v>6.4303429999999997</v>
      </c>
      <c r="B658" t="s">
        <v>121</v>
      </c>
      <c r="C658" t="s">
        <v>122</v>
      </c>
      <c r="D658">
        <v>32090.617058</v>
      </c>
      <c r="E658">
        <f t="shared" si="16"/>
        <v>2063.5367476459087</v>
      </c>
    </row>
    <row r="659" spans="1:5" x14ac:dyDescent="0.35">
      <c r="A659">
        <v>77.000660999999994</v>
      </c>
      <c r="B659" t="s">
        <v>121</v>
      </c>
      <c r="C659" t="s">
        <v>122</v>
      </c>
      <c r="D659">
        <v>47020.748050000002</v>
      </c>
      <c r="E659">
        <f t="shared" si="16"/>
        <v>36206.28680564461</v>
      </c>
    </row>
    <row r="660" spans="1:5" x14ac:dyDescent="0.35">
      <c r="A660">
        <v>60.420972999999996</v>
      </c>
      <c r="B660" t="s">
        <v>121</v>
      </c>
      <c r="C660" t="s">
        <v>122</v>
      </c>
      <c r="D660">
        <v>33788.838107000003</v>
      </c>
      <c r="E660">
        <f t="shared" si="16"/>
        <v>20415.544749644185</v>
      </c>
    </row>
    <row r="661" spans="1:5" x14ac:dyDescent="0.35">
      <c r="A661">
        <v>8.2804760000000002</v>
      </c>
      <c r="B661" t="s">
        <v>121</v>
      </c>
      <c r="C661" t="s">
        <v>122</v>
      </c>
      <c r="D661">
        <v>47751.256590999998</v>
      </c>
      <c r="E661">
        <f t="shared" si="16"/>
        <v>3954.0313417161733</v>
      </c>
    </row>
    <row r="662" spans="1:5" x14ac:dyDescent="0.35">
      <c r="A662">
        <v>3.8598080000000001</v>
      </c>
      <c r="B662" t="s">
        <v>121</v>
      </c>
      <c r="C662" t="s">
        <v>122</v>
      </c>
      <c r="D662">
        <v>30676.626684999999</v>
      </c>
      <c r="E662">
        <f t="shared" si="16"/>
        <v>1184.0588909177648</v>
      </c>
    </row>
    <row r="663" spans="1:5" x14ac:dyDescent="0.35">
      <c r="A663">
        <v>43.167506000000003</v>
      </c>
      <c r="B663" t="s">
        <v>121</v>
      </c>
      <c r="C663" t="s">
        <v>122</v>
      </c>
      <c r="D663">
        <v>34009.919212000001</v>
      </c>
      <c r="E663">
        <f t="shared" si="16"/>
        <v>14681.233916435254</v>
      </c>
    </row>
    <row r="664" spans="1:5" x14ac:dyDescent="0.35">
      <c r="A664">
        <v>32.082554000000002</v>
      </c>
      <c r="B664" t="s">
        <v>121</v>
      </c>
      <c r="C664" t="s">
        <v>122</v>
      </c>
      <c r="D664">
        <v>62500</v>
      </c>
      <c r="E664">
        <f t="shared" si="16"/>
        <v>20051.596250000002</v>
      </c>
    </row>
    <row r="665" spans="1:5" x14ac:dyDescent="0.35">
      <c r="A665">
        <v>6.9931340000000004</v>
      </c>
      <c r="B665" t="s">
        <v>121</v>
      </c>
      <c r="C665" t="s">
        <v>122</v>
      </c>
      <c r="D665">
        <v>41061.207471000002</v>
      </c>
      <c r="E665">
        <f t="shared" si="16"/>
        <v>2871.4652604650414</v>
      </c>
    </row>
    <row r="666" spans="1:5" x14ac:dyDescent="0.35">
      <c r="A666">
        <v>1.5840320000000001</v>
      </c>
      <c r="B666" t="s">
        <v>121</v>
      </c>
      <c r="C666" t="s">
        <v>122</v>
      </c>
      <c r="D666">
        <v>454.95367499999998</v>
      </c>
      <c r="E666">
        <f t="shared" si="16"/>
        <v>7.2066117971760004</v>
      </c>
    </row>
    <row r="667" spans="1:5" x14ac:dyDescent="0.35">
      <c r="A667">
        <v>31.197868</v>
      </c>
      <c r="B667" t="s">
        <v>121</v>
      </c>
      <c r="C667" t="s">
        <v>122</v>
      </c>
      <c r="D667">
        <v>6464.504954</v>
      </c>
      <c r="E667">
        <f t="shared" si="16"/>
        <v>2016.7877224023807</v>
      </c>
    </row>
    <row r="668" spans="1:5" x14ac:dyDescent="0.35">
      <c r="A668">
        <v>22.681207000000001</v>
      </c>
      <c r="B668" t="s">
        <v>121</v>
      </c>
      <c r="C668" t="s">
        <v>122</v>
      </c>
      <c r="D668">
        <v>62500</v>
      </c>
      <c r="E668">
        <f t="shared" si="16"/>
        <v>14175.754375</v>
      </c>
    </row>
    <row r="669" spans="1:5" x14ac:dyDescent="0.35">
      <c r="A669">
        <v>8.5167940000000009</v>
      </c>
      <c r="B669" t="s">
        <v>121</v>
      </c>
      <c r="C669" t="s">
        <v>122</v>
      </c>
      <c r="D669">
        <v>10980.108102</v>
      </c>
      <c r="E669">
        <f t="shared" si="16"/>
        <v>935.15318802465004</v>
      </c>
    </row>
    <row r="670" spans="1:5" x14ac:dyDescent="0.35">
      <c r="A670">
        <v>20.536152000000001</v>
      </c>
      <c r="B670" t="s">
        <v>121</v>
      </c>
      <c r="C670" t="s">
        <v>122</v>
      </c>
      <c r="D670">
        <v>62500</v>
      </c>
      <c r="E670">
        <f t="shared" si="16"/>
        <v>12835.095000000001</v>
      </c>
    </row>
    <row r="671" spans="1:5" x14ac:dyDescent="0.35">
      <c r="A671">
        <v>40.394016999999998</v>
      </c>
      <c r="B671" t="s">
        <v>121</v>
      </c>
      <c r="C671" t="s">
        <v>122</v>
      </c>
      <c r="D671">
        <v>40435.072004000001</v>
      </c>
      <c r="E671">
        <f t="shared" si="16"/>
        <v>16333.349859258</v>
      </c>
    </row>
    <row r="672" spans="1:5" x14ac:dyDescent="0.35">
      <c r="A672">
        <v>79.361492999999996</v>
      </c>
      <c r="B672" t="s">
        <v>121</v>
      </c>
      <c r="C672" t="s">
        <v>122</v>
      </c>
      <c r="D672">
        <v>62500</v>
      </c>
      <c r="E672">
        <f t="shared" si="16"/>
        <v>49600.933124999996</v>
      </c>
    </row>
    <row r="673" spans="1:5" x14ac:dyDescent="0.35">
      <c r="A673">
        <v>42.447955</v>
      </c>
      <c r="B673" t="s">
        <v>121</v>
      </c>
      <c r="C673" t="s">
        <v>122</v>
      </c>
      <c r="D673">
        <v>62500</v>
      </c>
      <c r="E673">
        <f t="shared" si="16"/>
        <v>26529.971874999999</v>
      </c>
    </row>
    <row r="674" spans="1:5" x14ac:dyDescent="0.35">
      <c r="A674">
        <v>6.4019529999999998</v>
      </c>
      <c r="B674" t="s">
        <v>121</v>
      </c>
      <c r="C674" t="s">
        <v>122</v>
      </c>
      <c r="D674">
        <v>11975.356400000001</v>
      </c>
      <c r="E674">
        <f t="shared" si="16"/>
        <v>766.65668831049197</v>
      </c>
    </row>
    <row r="675" spans="1:5" x14ac:dyDescent="0.35">
      <c r="A675">
        <v>1.837574</v>
      </c>
      <c r="B675" t="s">
        <v>121</v>
      </c>
      <c r="C675" t="s">
        <v>122</v>
      </c>
      <c r="D675">
        <v>3393.181458</v>
      </c>
      <c r="E675">
        <f t="shared" si="16"/>
        <v>62.352220245028924</v>
      </c>
    </row>
    <row r="676" spans="1:5" x14ac:dyDescent="0.35">
      <c r="A676">
        <v>31.472951999999999</v>
      </c>
      <c r="B676" t="s">
        <v>121</v>
      </c>
      <c r="C676" t="s">
        <v>122</v>
      </c>
      <c r="D676">
        <v>23057.178177999998</v>
      </c>
      <c r="E676">
        <f t="shared" si="16"/>
        <v>7256.774620516414</v>
      </c>
    </row>
    <row r="677" spans="1:5" x14ac:dyDescent="0.35">
      <c r="A677">
        <v>50.928350999999999</v>
      </c>
      <c r="B677" t="s">
        <v>121</v>
      </c>
      <c r="C677" t="s">
        <v>122</v>
      </c>
      <c r="D677">
        <v>62500</v>
      </c>
      <c r="E677">
        <f t="shared" si="16"/>
        <v>31830.219374999997</v>
      </c>
    </row>
    <row r="678" spans="1:5" x14ac:dyDescent="0.35">
      <c r="A678">
        <v>43.823467999999998</v>
      </c>
      <c r="B678" t="s">
        <v>121</v>
      </c>
      <c r="C678" t="s">
        <v>122</v>
      </c>
      <c r="D678">
        <v>8056.2599179999997</v>
      </c>
      <c r="E678">
        <f t="shared" si="16"/>
        <v>3530.5324871615562</v>
      </c>
    </row>
    <row r="679" spans="1:5" x14ac:dyDescent="0.35">
      <c r="A679">
        <v>34.205677999999999</v>
      </c>
      <c r="B679" t="s">
        <v>121</v>
      </c>
      <c r="C679" t="s">
        <v>122</v>
      </c>
      <c r="D679">
        <v>62500</v>
      </c>
      <c r="E679">
        <f t="shared" si="16"/>
        <v>21378.548750000002</v>
      </c>
    </row>
    <row r="680" spans="1:5" x14ac:dyDescent="0.35">
      <c r="A680">
        <v>26.208549000000001</v>
      </c>
      <c r="B680" t="s">
        <v>121</v>
      </c>
      <c r="C680" t="s">
        <v>122</v>
      </c>
      <c r="D680">
        <v>0.51697800000000005</v>
      </c>
      <c r="E680">
        <f t="shared" si="16"/>
        <v>0.13549243244922002</v>
      </c>
    </row>
    <row r="681" spans="1:5" x14ac:dyDescent="0.35">
      <c r="A681">
        <v>7.7161850000000003</v>
      </c>
      <c r="B681" t="s">
        <v>121</v>
      </c>
      <c r="C681" t="s">
        <v>122</v>
      </c>
      <c r="D681">
        <v>12059.171649</v>
      </c>
      <c r="E681">
        <f t="shared" si="16"/>
        <v>930.50799390439067</v>
      </c>
    </row>
    <row r="682" spans="1:5" x14ac:dyDescent="0.35">
      <c r="A682">
        <v>15.8255</v>
      </c>
      <c r="B682" t="s">
        <v>121</v>
      </c>
      <c r="C682" t="s">
        <v>122</v>
      </c>
      <c r="D682">
        <v>62500</v>
      </c>
      <c r="E682">
        <f t="shared" si="16"/>
        <v>9890.9375</v>
      </c>
    </row>
    <row r="683" spans="1:5" x14ac:dyDescent="0.35">
      <c r="A683">
        <v>28.054072999999999</v>
      </c>
      <c r="B683" t="s">
        <v>121</v>
      </c>
      <c r="C683" t="s">
        <v>122</v>
      </c>
      <c r="D683">
        <v>21965.448344</v>
      </c>
      <c r="E683">
        <f t="shared" si="16"/>
        <v>6162.2029132030511</v>
      </c>
    </row>
    <row r="684" spans="1:5" x14ac:dyDescent="0.35">
      <c r="A684">
        <v>7.5169589999999999</v>
      </c>
      <c r="B684" t="s">
        <v>121</v>
      </c>
      <c r="C684" t="s">
        <v>122</v>
      </c>
      <c r="D684">
        <v>54297.647822999999</v>
      </c>
      <c r="E684">
        <f t="shared" si="16"/>
        <v>4081.5319248193023</v>
      </c>
    </row>
    <row r="685" spans="1:5" x14ac:dyDescent="0.35">
      <c r="A685">
        <v>40.169569000000003</v>
      </c>
      <c r="B685" t="s">
        <v>121</v>
      </c>
      <c r="C685" t="s">
        <v>122</v>
      </c>
      <c r="D685">
        <v>44413.758099999999</v>
      </c>
      <c r="E685">
        <f t="shared" si="16"/>
        <v>17840.815205472591</v>
      </c>
    </row>
    <row r="686" spans="1:5" x14ac:dyDescent="0.35">
      <c r="A686">
        <v>23.109870999999998</v>
      </c>
      <c r="B686" t="s">
        <v>121</v>
      </c>
      <c r="C686" t="s">
        <v>122</v>
      </c>
      <c r="D686">
        <v>275.08670699999999</v>
      </c>
      <c r="E686">
        <f t="shared" si="16"/>
        <v>63.572183125847964</v>
      </c>
    </row>
    <row r="687" spans="1:5" x14ac:dyDescent="0.35">
      <c r="A687">
        <v>19.511762000000001</v>
      </c>
      <c r="B687" t="s">
        <v>121</v>
      </c>
      <c r="C687" t="s">
        <v>122</v>
      </c>
      <c r="D687">
        <v>62500</v>
      </c>
      <c r="E687">
        <f t="shared" si="16"/>
        <v>12194.851250000002</v>
      </c>
    </row>
    <row r="688" spans="1:5" x14ac:dyDescent="0.35">
      <c r="A688">
        <v>6.6807619999999996</v>
      </c>
      <c r="B688" t="s">
        <v>121</v>
      </c>
      <c r="C688" t="s">
        <v>122</v>
      </c>
      <c r="D688">
        <v>62500</v>
      </c>
      <c r="E688">
        <f t="shared" si="16"/>
        <v>4175.4762499999997</v>
      </c>
    </row>
    <row r="689" spans="1:5" x14ac:dyDescent="0.35">
      <c r="A689">
        <v>8.9991850000000007</v>
      </c>
      <c r="B689" t="s">
        <v>121</v>
      </c>
      <c r="C689" t="s">
        <v>122</v>
      </c>
      <c r="D689">
        <v>11663.392147</v>
      </c>
      <c r="E689">
        <f t="shared" si="16"/>
        <v>1049.6102365840022</v>
      </c>
    </row>
    <row r="690" spans="1:5" x14ac:dyDescent="0.35">
      <c r="A690">
        <v>12.195347</v>
      </c>
      <c r="B690" t="s">
        <v>121</v>
      </c>
      <c r="C690" t="s">
        <v>122</v>
      </c>
      <c r="D690">
        <v>62500</v>
      </c>
      <c r="E690">
        <f t="shared" si="16"/>
        <v>7622.0918750000001</v>
      </c>
    </row>
    <row r="691" spans="1:5" x14ac:dyDescent="0.35">
      <c r="A691">
        <v>8.1295289999999998</v>
      </c>
      <c r="B691" t="s">
        <v>121</v>
      </c>
      <c r="C691" t="s">
        <v>122</v>
      </c>
      <c r="D691">
        <v>61686.175115999999</v>
      </c>
      <c r="E691">
        <f t="shared" si="16"/>
        <v>5014.7954950460035</v>
      </c>
    </row>
    <row r="692" spans="1:5" x14ac:dyDescent="0.35">
      <c r="A692">
        <v>8.0809870000000004</v>
      </c>
      <c r="B692" t="s">
        <v>121</v>
      </c>
      <c r="C692" t="s">
        <v>122</v>
      </c>
      <c r="D692">
        <v>44851.888483000002</v>
      </c>
      <c r="E692">
        <f t="shared" si="16"/>
        <v>3624.4752775657275</v>
      </c>
    </row>
    <row r="693" spans="1:5" x14ac:dyDescent="0.35">
      <c r="A693">
        <v>63.897886</v>
      </c>
      <c r="B693" t="s">
        <v>353</v>
      </c>
      <c r="C693" t="s">
        <v>354</v>
      </c>
      <c r="D693">
        <v>1845.6236650000001</v>
      </c>
      <c r="E693">
        <f t="shared" si="16"/>
        <v>1179.314505450722</v>
      </c>
    </row>
    <row r="694" spans="1:5" x14ac:dyDescent="0.35">
      <c r="A694">
        <v>7.7425040000000003</v>
      </c>
      <c r="B694" t="s">
        <v>353</v>
      </c>
      <c r="C694" t="s">
        <v>354</v>
      </c>
      <c r="D694">
        <v>32746.770564999999</v>
      </c>
      <c r="E694">
        <f t="shared" si="16"/>
        <v>2535.4200208659477</v>
      </c>
    </row>
    <row r="695" spans="1:5" x14ac:dyDescent="0.35">
      <c r="A695">
        <v>30.983518</v>
      </c>
      <c r="B695" t="s">
        <v>353</v>
      </c>
      <c r="C695" t="s">
        <v>354</v>
      </c>
      <c r="D695">
        <v>888.14314200000001</v>
      </c>
      <c r="E695">
        <f t="shared" si="16"/>
        <v>275.17799026733553</v>
      </c>
    </row>
    <row r="696" spans="1:5" x14ac:dyDescent="0.35">
      <c r="A696">
        <v>6.7259599999999997</v>
      </c>
      <c r="B696" t="s">
        <v>353</v>
      </c>
      <c r="C696" t="s">
        <v>354</v>
      </c>
      <c r="D696">
        <v>28264.688091</v>
      </c>
      <c r="E696">
        <f t="shared" si="16"/>
        <v>1901.0716151254237</v>
      </c>
    </row>
    <row r="697" spans="1:5" x14ac:dyDescent="0.35">
      <c r="A697">
        <v>31.069669000000001</v>
      </c>
      <c r="B697" t="s">
        <v>353</v>
      </c>
      <c r="C697" t="s">
        <v>354</v>
      </c>
      <c r="D697">
        <v>57811.402823999997</v>
      </c>
      <c r="E697">
        <f t="shared" si="16"/>
        <v>17961.811501673452</v>
      </c>
    </row>
    <row r="698" spans="1:5" x14ac:dyDescent="0.35">
      <c r="A698">
        <v>56.1051</v>
      </c>
      <c r="B698" t="s">
        <v>353</v>
      </c>
      <c r="C698" t="s">
        <v>354</v>
      </c>
      <c r="D698">
        <v>4669.0208540000003</v>
      </c>
      <c r="E698">
        <f t="shared" si="16"/>
        <v>2619.5588191575539</v>
      </c>
    </row>
    <row r="699" spans="1:5" x14ac:dyDescent="0.35">
      <c r="A699">
        <v>80.528077999999994</v>
      </c>
      <c r="B699" t="s">
        <v>353</v>
      </c>
      <c r="C699" t="s">
        <v>354</v>
      </c>
      <c r="D699">
        <v>283.83231999999998</v>
      </c>
      <c r="E699">
        <f t="shared" si="16"/>
        <v>228.56471203880957</v>
      </c>
    </row>
    <row r="700" spans="1:5" x14ac:dyDescent="0.35">
      <c r="A700">
        <v>19.387049999999999</v>
      </c>
      <c r="B700" t="s">
        <v>353</v>
      </c>
      <c r="C700" t="s">
        <v>354</v>
      </c>
      <c r="D700">
        <v>45652.225449999998</v>
      </c>
      <c r="E700">
        <f t="shared" si="16"/>
        <v>8850.6197741042233</v>
      </c>
    </row>
    <row r="701" spans="1:5" x14ac:dyDescent="0.35">
      <c r="A701">
        <v>33.112867999999999</v>
      </c>
      <c r="B701" t="s">
        <v>353</v>
      </c>
      <c r="C701" t="s">
        <v>354</v>
      </c>
      <c r="D701">
        <v>53933.786151</v>
      </c>
      <c r="E701">
        <f t="shared" si="16"/>
        <v>17859.023415582913</v>
      </c>
    </row>
    <row r="702" spans="1:5" x14ac:dyDescent="0.35">
      <c r="A702">
        <v>30.817515</v>
      </c>
      <c r="B702" t="s">
        <v>353</v>
      </c>
      <c r="C702" t="s">
        <v>354</v>
      </c>
      <c r="D702">
        <v>62500</v>
      </c>
      <c r="E702">
        <f t="shared" si="16"/>
        <v>19260.946875000001</v>
      </c>
    </row>
    <row r="703" spans="1:5" x14ac:dyDescent="0.35">
      <c r="A703">
        <v>32.344490999999998</v>
      </c>
      <c r="B703" t="s">
        <v>353</v>
      </c>
      <c r="C703" t="s">
        <v>354</v>
      </c>
      <c r="D703">
        <v>55936.516615</v>
      </c>
      <c r="E703">
        <f t="shared" si="16"/>
        <v>18092.381582252179</v>
      </c>
    </row>
    <row r="704" spans="1:5" x14ac:dyDescent="0.35">
      <c r="A704">
        <v>36.686545000000002</v>
      </c>
      <c r="B704" t="s">
        <v>353</v>
      </c>
      <c r="C704" t="s">
        <v>354</v>
      </c>
      <c r="D704">
        <v>21913.364282999999</v>
      </c>
      <c r="E704">
        <f t="shared" si="16"/>
        <v>8039.2562486967227</v>
      </c>
    </row>
    <row r="705" spans="1:5" x14ac:dyDescent="0.35">
      <c r="A705">
        <v>8.3449559999999998</v>
      </c>
      <c r="B705" t="s">
        <v>353</v>
      </c>
      <c r="C705" t="s">
        <v>354</v>
      </c>
      <c r="D705">
        <v>15502.838038</v>
      </c>
      <c r="E705">
        <f t="shared" si="16"/>
        <v>1293.7050130223631</v>
      </c>
    </row>
    <row r="706" spans="1:5" x14ac:dyDescent="0.35">
      <c r="A706">
        <v>42.829251999999997</v>
      </c>
      <c r="B706" t="s">
        <v>353</v>
      </c>
      <c r="C706" t="s">
        <v>354</v>
      </c>
      <c r="D706">
        <v>10769.162883999999</v>
      </c>
      <c r="E706">
        <f t="shared" si="16"/>
        <v>4612.3519098788265</v>
      </c>
    </row>
    <row r="707" spans="1:5" x14ac:dyDescent="0.35">
      <c r="A707">
        <v>12.347988000000001</v>
      </c>
      <c r="B707" t="s">
        <v>353</v>
      </c>
      <c r="C707" t="s">
        <v>354</v>
      </c>
      <c r="D707">
        <v>62500</v>
      </c>
      <c r="E707">
        <f t="shared" si="16"/>
        <v>7717.4925000000012</v>
      </c>
    </row>
    <row r="708" spans="1:5" x14ac:dyDescent="0.35">
      <c r="A708">
        <v>20.451077999999999</v>
      </c>
      <c r="B708" t="s">
        <v>353</v>
      </c>
      <c r="C708" t="s">
        <v>354</v>
      </c>
      <c r="D708">
        <v>18197.205023999999</v>
      </c>
      <c r="E708">
        <f t="shared" ref="E708:E771" si="17">(A708/100)*D708</f>
        <v>3721.5245932781586</v>
      </c>
    </row>
    <row r="709" spans="1:5" x14ac:dyDescent="0.35">
      <c r="A709">
        <v>34.138320999999998</v>
      </c>
      <c r="B709" t="s">
        <v>353</v>
      </c>
      <c r="C709" t="s">
        <v>354</v>
      </c>
      <c r="D709">
        <v>62500</v>
      </c>
      <c r="E709">
        <f t="shared" si="17"/>
        <v>21336.450625000001</v>
      </c>
    </row>
    <row r="710" spans="1:5" x14ac:dyDescent="0.35">
      <c r="A710">
        <v>32.466828999999997</v>
      </c>
      <c r="B710" t="s">
        <v>353</v>
      </c>
      <c r="C710" t="s">
        <v>354</v>
      </c>
      <c r="D710">
        <v>62500</v>
      </c>
      <c r="E710">
        <f t="shared" si="17"/>
        <v>20291.768124999999</v>
      </c>
    </row>
    <row r="711" spans="1:5" x14ac:dyDescent="0.35">
      <c r="A711">
        <v>38.237926999999999</v>
      </c>
      <c r="B711" t="s">
        <v>353</v>
      </c>
      <c r="C711" t="s">
        <v>354</v>
      </c>
      <c r="D711">
        <v>54146.778145999997</v>
      </c>
      <c r="E711">
        <f t="shared" si="17"/>
        <v>20704.605500319431</v>
      </c>
    </row>
    <row r="712" spans="1:5" x14ac:dyDescent="0.35">
      <c r="A712">
        <v>15.665383</v>
      </c>
      <c r="B712" t="s">
        <v>353</v>
      </c>
      <c r="C712" t="s">
        <v>354</v>
      </c>
      <c r="D712">
        <v>29678.707709999999</v>
      </c>
      <c r="E712">
        <f t="shared" si="17"/>
        <v>4649.2832322220293</v>
      </c>
    </row>
    <row r="713" spans="1:5" x14ac:dyDescent="0.35">
      <c r="A713">
        <v>34.913693000000002</v>
      </c>
      <c r="B713" t="s">
        <v>353</v>
      </c>
      <c r="C713" t="s">
        <v>354</v>
      </c>
      <c r="D713">
        <v>9121.5961289999996</v>
      </c>
      <c r="E713">
        <f t="shared" si="17"/>
        <v>3184.6860691789439</v>
      </c>
    </row>
    <row r="714" spans="1:5" x14ac:dyDescent="0.35">
      <c r="A714">
        <v>37.161470000000001</v>
      </c>
      <c r="B714" t="s">
        <v>353</v>
      </c>
      <c r="C714" t="s">
        <v>354</v>
      </c>
      <c r="D714">
        <v>5208.6776470000004</v>
      </c>
      <c r="E714">
        <f t="shared" si="17"/>
        <v>1935.6211811866112</v>
      </c>
    </row>
    <row r="715" spans="1:5" x14ac:dyDescent="0.35">
      <c r="A715">
        <v>47.154958000000001</v>
      </c>
      <c r="B715" t="s">
        <v>353</v>
      </c>
      <c r="C715" t="s">
        <v>354</v>
      </c>
      <c r="D715">
        <v>48645.995712000004</v>
      </c>
      <c r="E715">
        <f t="shared" si="17"/>
        <v>22938.998846675404</v>
      </c>
    </row>
    <row r="716" spans="1:5" x14ac:dyDescent="0.35">
      <c r="A716">
        <v>30.099913999999998</v>
      </c>
      <c r="B716" t="s">
        <v>353</v>
      </c>
      <c r="C716" t="s">
        <v>354</v>
      </c>
      <c r="D716">
        <v>15006.733307</v>
      </c>
      <c r="E716">
        <f t="shared" si="17"/>
        <v>4517.0138196163562</v>
      </c>
    </row>
    <row r="717" spans="1:5" x14ac:dyDescent="0.35">
      <c r="A717">
        <v>34.913693000000002</v>
      </c>
      <c r="B717" t="s">
        <v>151</v>
      </c>
      <c r="C717" t="s">
        <v>152</v>
      </c>
      <c r="D717">
        <v>53378.403871000002</v>
      </c>
      <c r="E717">
        <f t="shared" si="17"/>
        <v>18636.372055821059</v>
      </c>
    </row>
    <row r="718" spans="1:5" x14ac:dyDescent="0.35">
      <c r="A718">
        <v>80.528077999999994</v>
      </c>
      <c r="B718" t="s">
        <v>151</v>
      </c>
      <c r="C718" t="s">
        <v>152</v>
      </c>
      <c r="D718">
        <v>56830.819025999997</v>
      </c>
      <c r="E718">
        <f t="shared" si="17"/>
        <v>45764.766273296111</v>
      </c>
    </row>
    <row r="719" spans="1:5" x14ac:dyDescent="0.35">
      <c r="A719">
        <v>33.112867999999999</v>
      </c>
      <c r="B719" t="s">
        <v>151</v>
      </c>
      <c r="C719" t="s">
        <v>152</v>
      </c>
      <c r="D719">
        <v>8566.2138489999998</v>
      </c>
      <c r="E719">
        <f t="shared" si="17"/>
        <v>2836.5190844170893</v>
      </c>
    </row>
    <row r="720" spans="1:5" x14ac:dyDescent="0.35">
      <c r="A720">
        <v>36.686545000000002</v>
      </c>
      <c r="B720" t="s">
        <v>151</v>
      </c>
      <c r="C720" t="s">
        <v>152</v>
      </c>
      <c r="D720">
        <v>40586.635716999997</v>
      </c>
      <c r="E720">
        <f t="shared" si="17"/>
        <v>14889.834376303279</v>
      </c>
    </row>
    <row r="721" spans="1:5" x14ac:dyDescent="0.35">
      <c r="A721">
        <v>63.897886</v>
      </c>
      <c r="B721" t="s">
        <v>151</v>
      </c>
      <c r="C721" t="s">
        <v>152</v>
      </c>
      <c r="D721">
        <v>6007.375188</v>
      </c>
      <c r="E721">
        <f t="shared" si="17"/>
        <v>3838.5857492205259</v>
      </c>
    </row>
    <row r="722" spans="1:5" x14ac:dyDescent="0.35">
      <c r="A722">
        <v>47.154958000000001</v>
      </c>
      <c r="B722" t="s">
        <v>151</v>
      </c>
      <c r="C722" t="s">
        <v>152</v>
      </c>
      <c r="D722">
        <v>21.600618000000001</v>
      </c>
      <c r="E722">
        <f t="shared" si="17"/>
        <v>10.185762345640441</v>
      </c>
    </row>
    <row r="723" spans="1:5" x14ac:dyDescent="0.35">
      <c r="A723">
        <v>8.3449559999999998</v>
      </c>
      <c r="B723" t="s">
        <v>151</v>
      </c>
      <c r="C723" t="s">
        <v>152</v>
      </c>
      <c r="D723">
        <v>21558.284527</v>
      </c>
      <c r="E723">
        <f t="shared" si="17"/>
        <v>1799.0293581329579</v>
      </c>
    </row>
    <row r="724" spans="1:5" x14ac:dyDescent="0.35">
      <c r="A724">
        <v>19.387049999999999</v>
      </c>
      <c r="B724" t="s">
        <v>151</v>
      </c>
      <c r="C724" t="s">
        <v>152</v>
      </c>
      <c r="D724">
        <v>16847.774549999998</v>
      </c>
      <c r="E724">
        <f t="shared" si="17"/>
        <v>3266.2864758957744</v>
      </c>
    </row>
    <row r="725" spans="1:5" x14ac:dyDescent="0.35">
      <c r="A725">
        <v>38.237926999999999</v>
      </c>
      <c r="B725" t="s">
        <v>151</v>
      </c>
      <c r="C725" t="s">
        <v>152</v>
      </c>
      <c r="D725">
        <v>8353.2218539999994</v>
      </c>
      <c r="E725">
        <f t="shared" si="17"/>
        <v>3194.0988746805665</v>
      </c>
    </row>
    <row r="726" spans="1:5" x14ac:dyDescent="0.35">
      <c r="A726">
        <v>37.435493000000001</v>
      </c>
      <c r="B726" t="s">
        <v>151</v>
      </c>
      <c r="C726" t="s">
        <v>152</v>
      </c>
      <c r="D726">
        <v>62500</v>
      </c>
      <c r="E726">
        <f t="shared" si="17"/>
        <v>23397.183125000003</v>
      </c>
    </row>
    <row r="727" spans="1:5" x14ac:dyDescent="0.35">
      <c r="A727">
        <v>51.847079999999998</v>
      </c>
      <c r="B727" t="s">
        <v>151</v>
      </c>
      <c r="C727" t="s">
        <v>152</v>
      </c>
      <c r="D727">
        <v>15653.577053999999</v>
      </c>
      <c r="E727">
        <f t="shared" si="17"/>
        <v>8115.9226180490232</v>
      </c>
    </row>
    <row r="728" spans="1:5" x14ac:dyDescent="0.35">
      <c r="A728">
        <v>63.607464</v>
      </c>
      <c r="B728" t="s">
        <v>151</v>
      </c>
      <c r="C728" t="s">
        <v>152</v>
      </c>
      <c r="D728">
        <v>45520.513277999999</v>
      </c>
      <c r="E728">
        <f t="shared" si="17"/>
        <v>28954.444095919069</v>
      </c>
    </row>
    <row r="729" spans="1:5" x14ac:dyDescent="0.35">
      <c r="A729">
        <v>59.073942000000002</v>
      </c>
      <c r="B729" t="s">
        <v>151</v>
      </c>
      <c r="C729" t="s">
        <v>152</v>
      </c>
      <c r="D729">
        <v>60023.173361000001</v>
      </c>
      <c r="E729">
        <f t="shared" si="17"/>
        <v>35458.054617836591</v>
      </c>
    </row>
    <row r="730" spans="1:5" x14ac:dyDescent="0.35">
      <c r="A730">
        <v>24.032071999999999</v>
      </c>
      <c r="B730" t="s">
        <v>151</v>
      </c>
      <c r="C730" t="s">
        <v>152</v>
      </c>
      <c r="D730">
        <v>62500</v>
      </c>
      <c r="E730">
        <f t="shared" si="17"/>
        <v>15020.045</v>
      </c>
    </row>
    <row r="731" spans="1:5" x14ac:dyDescent="0.35">
      <c r="A731">
        <v>11.421543</v>
      </c>
      <c r="B731" t="s">
        <v>151</v>
      </c>
      <c r="C731" t="s">
        <v>152</v>
      </c>
      <c r="D731">
        <v>8746.8360639999992</v>
      </c>
      <c r="E731">
        <f t="shared" si="17"/>
        <v>999.02364218926732</v>
      </c>
    </row>
    <row r="732" spans="1:5" x14ac:dyDescent="0.35">
      <c r="A732">
        <v>27.186413999999999</v>
      </c>
      <c r="B732" t="s">
        <v>151</v>
      </c>
      <c r="C732" t="s">
        <v>152</v>
      </c>
      <c r="D732">
        <v>62500</v>
      </c>
      <c r="E732">
        <f t="shared" si="17"/>
        <v>16991.508749999997</v>
      </c>
    </row>
    <row r="733" spans="1:5" x14ac:dyDescent="0.35">
      <c r="A733">
        <v>34.534439999999996</v>
      </c>
      <c r="B733" t="s">
        <v>151</v>
      </c>
      <c r="C733" t="s">
        <v>152</v>
      </c>
      <c r="D733">
        <v>19557.627406</v>
      </c>
      <c r="E733">
        <f t="shared" si="17"/>
        <v>6754.1171019486255</v>
      </c>
    </row>
    <row r="734" spans="1:5" x14ac:dyDescent="0.35">
      <c r="A734">
        <v>39.579636999999998</v>
      </c>
      <c r="B734" t="s">
        <v>151</v>
      </c>
      <c r="C734" t="s">
        <v>152</v>
      </c>
      <c r="D734">
        <v>48274.445839</v>
      </c>
      <c r="E734">
        <f t="shared" si="17"/>
        <v>19106.850426837806</v>
      </c>
    </row>
    <row r="735" spans="1:5" x14ac:dyDescent="0.35">
      <c r="A735">
        <v>34.322940000000003</v>
      </c>
      <c r="B735" t="s">
        <v>151</v>
      </c>
      <c r="C735" t="s">
        <v>152</v>
      </c>
      <c r="D735">
        <v>11661.635345999999</v>
      </c>
      <c r="E735">
        <f t="shared" si="17"/>
        <v>4002.6161028263723</v>
      </c>
    </row>
    <row r="736" spans="1:5" x14ac:dyDescent="0.35">
      <c r="A736">
        <v>40.190331999999998</v>
      </c>
      <c r="B736" t="s">
        <v>151</v>
      </c>
      <c r="C736" t="s">
        <v>152</v>
      </c>
      <c r="D736">
        <v>62474.390809999997</v>
      </c>
      <c r="E736">
        <f t="shared" si="17"/>
        <v>25108.665081516487</v>
      </c>
    </row>
    <row r="737" spans="1:5" x14ac:dyDescent="0.35">
      <c r="A737">
        <v>29.602875000000001</v>
      </c>
      <c r="B737" t="s">
        <v>151</v>
      </c>
      <c r="C737" t="s">
        <v>152</v>
      </c>
      <c r="D737">
        <v>3180.2959970000002</v>
      </c>
      <c r="E737">
        <f t="shared" si="17"/>
        <v>941.45904862191378</v>
      </c>
    </row>
    <row r="738" spans="1:5" x14ac:dyDescent="0.35">
      <c r="A738">
        <v>72.564351000000002</v>
      </c>
      <c r="B738" t="s">
        <v>151</v>
      </c>
      <c r="C738" t="s">
        <v>152</v>
      </c>
      <c r="D738">
        <v>2057.835212</v>
      </c>
      <c r="E738">
        <f t="shared" si="17"/>
        <v>1493.2547662372742</v>
      </c>
    </row>
    <row r="739" spans="1:5" x14ac:dyDescent="0.35">
      <c r="A739">
        <v>30.339029</v>
      </c>
      <c r="B739" t="s">
        <v>154</v>
      </c>
      <c r="C739" t="s">
        <v>155</v>
      </c>
      <c r="D739">
        <v>1821.3365659999999</v>
      </c>
      <c r="E739">
        <f t="shared" si="17"/>
        <v>552.57582894634413</v>
      </c>
    </row>
    <row r="740" spans="1:5" x14ac:dyDescent="0.35">
      <c r="A740">
        <v>51.847079999999998</v>
      </c>
      <c r="B740" t="s">
        <v>154</v>
      </c>
      <c r="C740" t="s">
        <v>155</v>
      </c>
      <c r="D740">
        <v>31974.765327000001</v>
      </c>
      <c r="E740">
        <f t="shared" si="17"/>
        <v>16577.982158901952</v>
      </c>
    </row>
    <row r="741" spans="1:5" x14ac:dyDescent="0.35">
      <c r="A741">
        <v>72.564351000000002</v>
      </c>
      <c r="B741" t="s">
        <v>154</v>
      </c>
      <c r="C741" t="s">
        <v>155</v>
      </c>
      <c r="D741">
        <v>11827.519489</v>
      </c>
      <c r="E741">
        <f t="shared" si="17"/>
        <v>8582.5627565913674</v>
      </c>
    </row>
    <row r="742" spans="1:5" x14ac:dyDescent="0.35">
      <c r="A742">
        <v>59.073942000000002</v>
      </c>
      <c r="B742" t="s">
        <v>154</v>
      </c>
      <c r="C742" t="s">
        <v>155</v>
      </c>
      <c r="D742">
        <v>461.657535</v>
      </c>
      <c r="E742">
        <f t="shared" si="17"/>
        <v>272.71930446452973</v>
      </c>
    </row>
    <row r="743" spans="1:5" x14ac:dyDescent="0.35">
      <c r="A743">
        <v>39.579636999999998</v>
      </c>
      <c r="B743" t="s">
        <v>154</v>
      </c>
      <c r="C743" t="s">
        <v>155</v>
      </c>
      <c r="D743">
        <v>14225.554161</v>
      </c>
      <c r="E743">
        <f t="shared" si="17"/>
        <v>5630.422698162196</v>
      </c>
    </row>
    <row r="744" spans="1:5" x14ac:dyDescent="0.35">
      <c r="A744">
        <v>63.607464</v>
      </c>
      <c r="B744" t="s">
        <v>154</v>
      </c>
      <c r="C744" t="s">
        <v>155</v>
      </c>
      <c r="D744">
        <v>16979.486722000001</v>
      </c>
      <c r="E744">
        <f t="shared" si="17"/>
        <v>10800.220904080932</v>
      </c>
    </row>
    <row r="745" spans="1:5" x14ac:dyDescent="0.35">
      <c r="A745">
        <v>80.528077999999994</v>
      </c>
      <c r="B745" t="s">
        <v>154</v>
      </c>
      <c r="C745" t="s">
        <v>155</v>
      </c>
      <c r="D745">
        <v>1477.011</v>
      </c>
      <c r="E745">
        <f t="shared" si="17"/>
        <v>1189.4085701485799</v>
      </c>
    </row>
    <row r="746" spans="1:5" x14ac:dyDescent="0.35">
      <c r="A746">
        <v>22.946183000000001</v>
      </c>
      <c r="B746" t="s">
        <v>154</v>
      </c>
      <c r="C746" t="s">
        <v>155</v>
      </c>
      <c r="D746">
        <v>22303.044834</v>
      </c>
      <c r="E746">
        <f t="shared" si="17"/>
        <v>5117.6974821816866</v>
      </c>
    </row>
    <row r="747" spans="1:5" x14ac:dyDescent="0.35">
      <c r="A747">
        <v>30.097436999999999</v>
      </c>
      <c r="B747" t="s">
        <v>154</v>
      </c>
      <c r="C747" t="s">
        <v>155</v>
      </c>
      <c r="D747">
        <v>19004.744076999999</v>
      </c>
      <c r="E747">
        <f t="shared" si="17"/>
        <v>5719.940875586306</v>
      </c>
    </row>
    <row r="748" spans="1:5" x14ac:dyDescent="0.35">
      <c r="A748">
        <v>60.496484000000002</v>
      </c>
      <c r="B748" t="s">
        <v>154</v>
      </c>
      <c r="C748" t="s">
        <v>155</v>
      </c>
      <c r="D748">
        <v>35047.106804000003</v>
      </c>
      <c r="E748">
        <f t="shared" si="17"/>
        <v>21202.267360144775</v>
      </c>
    </row>
    <row r="749" spans="1:5" x14ac:dyDescent="0.35">
      <c r="A749">
        <v>50.206744</v>
      </c>
      <c r="B749" t="s">
        <v>154</v>
      </c>
      <c r="C749" t="s">
        <v>155</v>
      </c>
      <c r="D749">
        <v>9.908353</v>
      </c>
      <c r="E749">
        <f t="shared" si="17"/>
        <v>4.9746614253263202</v>
      </c>
    </row>
    <row r="750" spans="1:5" x14ac:dyDescent="0.35">
      <c r="A750">
        <v>45.535215999999998</v>
      </c>
      <c r="B750" t="s">
        <v>154</v>
      </c>
      <c r="C750" t="s">
        <v>155</v>
      </c>
      <c r="D750">
        <v>62500</v>
      </c>
      <c r="E750">
        <f t="shared" si="17"/>
        <v>28459.510000000002</v>
      </c>
    </row>
    <row r="751" spans="1:5" x14ac:dyDescent="0.35">
      <c r="A751">
        <v>54.665208999999997</v>
      </c>
      <c r="B751" t="s">
        <v>154</v>
      </c>
      <c r="C751" t="s">
        <v>155</v>
      </c>
      <c r="D751">
        <v>51649.551414000001</v>
      </c>
      <c r="E751">
        <f t="shared" si="17"/>
        <v>28234.335228025553</v>
      </c>
    </row>
    <row r="752" spans="1:5" x14ac:dyDescent="0.35">
      <c r="A752">
        <v>73.420743999999999</v>
      </c>
      <c r="B752" t="s">
        <v>154</v>
      </c>
      <c r="C752" t="s">
        <v>155</v>
      </c>
      <c r="D752">
        <v>33942.689771999998</v>
      </c>
      <c r="E752">
        <f t="shared" si="17"/>
        <v>24920.975364214304</v>
      </c>
    </row>
    <row r="753" spans="1:5" x14ac:dyDescent="0.35">
      <c r="A753">
        <v>8.4166270000000001</v>
      </c>
      <c r="B753" t="s">
        <v>154</v>
      </c>
      <c r="C753" t="s">
        <v>155</v>
      </c>
      <c r="D753">
        <v>1974.3567820000001</v>
      </c>
      <c r="E753">
        <f t="shared" si="17"/>
        <v>166.17424599014313</v>
      </c>
    </row>
    <row r="754" spans="1:5" x14ac:dyDescent="0.35">
      <c r="A754">
        <v>69.869860000000003</v>
      </c>
      <c r="B754" t="s">
        <v>154</v>
      </c>
      <c r="C754" t="s">
        <v>155</v>
      </c>
      <c r="D754">
        <v>62500</v>
      </c>
      <c r="E754">
        <f t="shared" si="17"/>
        <v>43668.662500000006</v>
      </c>
    </row>
    <row r="755" spans="1:5" x14ac:dyDescent="0.35">
      <c r="A755">
        <v>59.246105999999997</v>
      </c>
      <c r="B755" t="s">
        <v>154</v>
      </c>
      <c r="C755" t="s">
        <v>155</v>
      </c>
      <c r="D755">
        <v>61275.580662</v>
      </c>
      <c r="E755">
        <f t="shared" si="17"/>
        <v>36303.395471124022</v>
      </c>
    </row>
    <row r="756" spans="1:5" x14ac:dyDescent="0.35">
      <c r="A756">
        <v>60.114891</v>
      </c>
      <c r="B756" t="s">
        <v>154</v>
      </c>
      <c r="C756" t="s">
        <v>155</v>
      </c>
      <c r="D756">
        <v>5489.3912360000004</v>
      </c>
      <c r="E756">
        <f t="shared" si="17"/>
        <v>3299.9415580849532</v>
      </c>
    </row>
    <row r="757" spans="1:5" x14ac:dyDescent="0.35">
      <c r="A757">
        <v>15.809203999999999</v>
      </c>
      <c r="B757" t="s">
        <v>154</v>
      </c>
      <c r="C757" t="s">
        <v>155</v>
      </c>
      <c r="D757">
        <v>62500</v>
      </c>
      <c r="E757">
        <f t="shared" si="17"/>
        <v>9880.7524999999987</v>
      </c>
    </row>
    <row r="758" spans="1:5" x14ac:dyDescent="0.35">
      <c r="A758">
        <v>43.938791000000002</v>
      </c>
      <c r="B758" t="s">
        <v>154</v>
      </c>
      <c r="C758" t="s">
        <v>155</v>
      </c>
      <c r="D758">
        <v>2753.2621429999999</v>
      </c>
      <c r="E758">
        <f t="shared" si="17"/>
        <v>1209.750098694891</v>
      </c>
    </row>
    <row r="759" spans="1:5" x14ac:dyDescent="0.35">
      <c r="A759">
        <v>37.051124000000002</v>
      </c>
      <c r="B759" t="s">
        <v>154</v>
      </c>
      <c r="C759" t="s">
        <v>155</v>
      </c>
      <c r="D759">
        <v>62500</v>
      </c>
      <c r="E759">
        <f t="shared" si="17"/>
        <v>23156.952499999999</v>
      </c>
    </row>
    <row r="760" spans="1:5" x14ac:dyDescent="0.35">
      <c r="A760">
        <v>34.153427000000001</v>
      </c>
      <c r="B760" t="s">
        <v>154</v>
      </c>
      <c r="C760" t="s">
        <v>155</v>
      </c>
      <c r="D760">
        <v>62500</v>
      </c>
      <c r="E760">
        <f t="shared" si="17"/>
        <v>21345.891875000001</v>
      </c>
    </row>
    <row r="761" spans="1:5" x14ac:dyDescent="0.35">
      <c r="A761">
        <v>63.244618000000003</v>
      </c>
      <c r="B761" t="s">
        <v>154</v>
      </c>
      <c r="C761" t="s">
        <v>155</v>
      </c>
      <c r="D761">
        <v>13573.047339999999</v>
      </c>
      <c r="E761">
        <f t="shared" si="17"/>
        <v>8584.2219411421611</v>
      </c>
    </row>
    <row r="762" spans="1:5" x14ac:dyDescent="0.35">
      <c r="A762">
        <v>2.3447239999999998</v>
      </c>
      <c r="B762" t="s">
        <v>154</v>
      </c>
      <c r="C762" t="s">
        <v>155</v>
      </c>
      <c r="D762">
        <v>60008.086857000002</v>
      </c>
      <c r="E762">
        <f t="shared" si="17"/>
        <v>1407.0240144769245</v>
      </c>
    </row>
    <row r="763" spans="1:5" x14ac:dyDescent="0.35">
      <c r="A763">
        <v>46.284945</v>
      </c>
      <c r="B763" t="s">
        <v>154</v>
      </c>
      <c r="C763" t="s">
        <v>155</v>
      </c>
      <c r="D763">
        <v>61770.309153000002</v>
      </c>
      <c r="E763">
        <f t="shared" si="17"/>
        <v>28590.353617796016</v>
      </c>
    </row>
    <row r="764" spans="1:5" x14ac:dyDescent="0.35">
      <c r="A764">
        <v>46.977376999999997</v>
      </c>
      <c r="B764" t="s">
        <v>154</v>
      </c>
      <c r="C764" t="s">
        <v>155</v>
      </c>
      <c r="D764">
        <v>356.35430000000002</v>
      </c>
      <c r="E764">
        <f t="shared" si="17"/>
        <v>167.40590296671101</v>
      </c>
    </row>
    <row r="765" spans="1:5" x14ac:dyDescent="0.35">
      <c r="A765">
        <v>40.493675000000003</v>
      </c>
      <c r="B765" t="s">
        <v>154</v>
      </c>
      <c r="C765" t="s">
        <v>155</v>
      </c>
      <c r="D765">
        <v>47239.735493</v>
      </c>
      <c r="E765">
        <f t="shared" si="17"/>
        <v>19129.104961395067</v>
      </c>
    </row>
    <row r="766" spans="1:5" x14ac:dyDescent="0.35">
      <c r="A766">
        <v>33.732984000000002</v>
      </c>
      <c r="B766" t="s">
        <v>154</v>
      </c>
      <c r="C766" t="s">
        <v>155</v>
      </c>
      <c r="D766">
        <v>53635.717594000002</v>
      </c>
      <c r="E766">
        <f t="shared" si="17"/>
        <v>18092.928034269204</v>
      </c>
    </row>
    <row r="767" spans="1:5" x14ac:dyDescent="0.35">
      <c r="A767">
        <v>24.030135000000001</v>
      </c>
      <c r="B767" t="s">
        <v>154</v>
      </c>
      <c r="C767" t="s">
        <v>155</v>
      </c>
      <c r="D767">
        <v>62500</v>
      </c>
      <c r="E767">
        <f t="shared" si="17"/>
        <v>15018.834375000002</v>
      </c>
    </row>
    <row r="768" spans="1:5" x14ac:dyDescent="0.35">
      <c r="A768">
        <v>50.206744</v>
      </c>
      <c r="B768" t="s">
        <v>156</v>
      </c>
      <c r="C768" t="s">
        <v>157</v>
      </c>
      <c r="D768">
        <v>4679.0693719999999</v>
      </c>
      <c r="E768">
        <f t="shared" si="17"/>
        <v>2349.2083811824477</v>
      </c>
    </row>
    <row r="769" spans="1:5" x14ac:dyDescent="0.35">
      <c r="A769">
        <v>60.496484000000002</v>
      </c>
      <c r="B769" t="s">
        <v>156</v>
      </c>
      <c r="C769" t="s">
        <v>157</v>
      </c>
      <c r="D769">
        <v>0.28633500000000001</v>
      </c>
      <c r="E769">
        <f t="shared" si="17"/>
        <v>0.17322260746140003</v>
      </c>
    </row>
    <row r="770" spans="1:5" x14ac:dyDescent="0.35">
      <c r="A770">
        <v>73.420743999999999</v>
      </c>
      <c r="B770" t="s">
        <v>156</v>
      </c>
      <c r="C770" t="s">
        <v>157</v>
      </c>
      <c r="D770">
        <v>25827.309598</v>
      </c>
      <c r="E770">
        <f t="shared" si="17"/>
        <v>18962.602862035012</v>
      </c>
    </row>
    <row r="771" spans="1:5" x14ac:dyDescent="0.35">
      <c r="A771">
        <v>43.938791000000002</v>
      </c>
      <c r="B771" t="s">
        <v>156</v>
      </c>
      <c r="C771" t="s">
        <v>157</v>
      </c>
      <c r="D771">
        <v>59746.737857</v>
      </c>
      <c r="E771">
        <f t="shared" si="17"/>
        <v>26251.994276305108</v>
      </c>
    </row>
    <row r="772" spans="1:5" x14ac:dyDescent="0.35">
      <c r="A772">
        <v>59.246105999999997</v>
      </c>
      <c r="B772" t="s">
        <v>156</v>
      </c>
      <c r="C772" t="s">
        <v>157</v>
      </c>
      <c r="D772">
        <v>1224.4193379999999</v>
      </c>
      <c r="E772">
        <f t="shared" ref="E772:E835" si="18">(A772/100)*D772</f>
        <v>725.42077887597827</v>
      </c>
    </row>
    <row r="773" spans="1:5" x14ac:dyDescent="0.35">
      <c r="A773">
        <v>30.097436999999999</v>
      </c>
      <c r="B773" t="s">
        <v>156</v>
      </c>
      <c r="C773" t="s">
        <v>157</v>
      </c>
      <c r="D773">
        <v>43495.255922999997</v>
      </c>
      <c r="E773">
        <f t="shared" si="18"/>
        <v>13090.957249413692</v>
      </c>
    </row>
    <row r="774" spans="1:5" x14ac:dyDescent="0.35">
      <c r="A774">
        <v>22.946183000000001</v>
      </c>
      <c r="B774" t="s">
        <v>156</v>
      </c>
      <c r="C774" t="s">
        <v>157</v>
      </c>
      <c r="D774">
        <v>15952.178107</v>
      </c>
      <c r="E774">
        <f t="shared" si="18"/>
        <v>3660.415980918156</v>
      </c>
    </row>
    <row r="775" spans="1:5" x14ac:dyDescent="0.35">
      <c r="A775">
        <v>61.574959999999997</v>
      </c>
      <c r="B775" t="s">
        <v>156</v>
      </c>
      <c r="C775" t="s">
        <v>157</v>
      </c>
      <c r="D775">
        <v>30594.300401</v>
      </c>
      <c r="E775">
        <f t="shared" si="18"/>
        <v>18838.428234195591</v>
      </c>
    </row>
    <row r="776" spans="1:5" x14ac:dyDescent="0.35">
      <c r="A776">
        <v>42.026217000000003</v>
      </c>
      <c r="B776" t="s">
        <v>156</v>
      </c>
      <c r="C776" t="s">
        <v>157</v>
      </c>
      <c r="D776">
        <v>534.94866100000002</v>
      </c>
      <c r="E776">
        <f t="shared" si="18"/>
        <v>224.8186851104544</v>
      </c>
    </row>
    <row r="777" spans="1:5" x14ac:dyDescent="0.35">
      <c r="A777">
        <v>40.691025000000003</v>
      </c>
      <c r="B777" t="s">
        <v>156</v>
      </c>
      <c r="C777" t="s">
        <v>157</v>
      </c>
      <c r="D777">
        <v>37745.430766999998</v>
      </c>
      <c r="E777">
        <f t="shared" si="18"/>
        <v>15359.002669757661</v>
      </c>
    </row>
    <row r="778" spans="1:5" x14ac:dyDescent="0.35">
      <c r="A778">
        <v>35.747610000000002</v>
      </c>
      <c r="B778" t="s">
        <v>156</v>
      </c>
      <c r="C778" t="s">
        <v>157</v>
      </c>
      <c r="D778">
        <v>56919.350902999999</v>
      </c>
      <c r="E778">
        <f t="shared" si="18"/>
        <v>20347.307575335919</v>
      </c>
    </row>
    <row r="779" spans="1:5" x14ac:dyDescent="0.35">
      <c r="A779">
        <v>50.612459999999999</v>
      </c>
      <c r="B779" t="s">
        <v>156</v>
      </c>
      <c r="C779" t="s">
        <v>157</v>
      </c>
      <c r="D779">
        <v>10341.756491</v>
      </c>
      <c r="E779">
        <f t="shared" si="18"/>
        <v>5234.2173673047791</v>
      </c>
    </row>
    <row r="780" spans="1:5" x14ac:dyDescent="0.35">
      <c r="A780">
        <v>38.526071999999999</v>
      </c>
      <c r="B780" t="s">
        <v>156</v>
      </c>
      <c r="C780" t="s">
        <v>157</v>
      </c>
      <c r="D780">
        <v>44314.450940000002</v>
      </c>
      <c r="E780">
        <f t="shared" si="18"/>
        <v>17072.617275549077</v>
      </c>
    </row>
    <row r="781" spans="1:5" x14ac:dyDescent="0.35">
      <c r="A781">
        <v>23.474117</v>
      </c>
      <c r="B781" t="s">
        <v>156</v>
      </c>
      <c r="C781" t="s">
        <v>157</v>
      </c>
      <c r="D781">
        <v>61125.372539000004</v>
      </c>
      <c r="E781">
        <f t="shared" si="18"/>
        <v>14348.641466490732</v>
      </c>
    </row>
    <row r="782" spans="1:5" x14ac:dyDescent="0.35">
      <c r="A782">
        <v>40.418571</v>
      </c>
      <c r="B782" t="s">
        <v>156</v>
      </c>
      <c r="C782" t="s">
        <v>157</v>
      </c>
      <c r="D782">
        <v>29241.400001000002</v>
      </c>
      <c r="E782">
        <f t="shared" si="18"/>
        <v>11818.956020798185</v>
      </c>
    </row>
    <row r="783" spans="1:5" x14ac:dyDescent="0.35">
      <c r="A783">
        <v>21.383188000000001</v>
      </c>
      <c r="B783" t="s">
        <v>156</v>
      </c>
      <c r="C783" t="s">
        <v>157</v>
      </c>
      <c r="D783">
        <v>53486.411796</v>
      </c>
      <c r="E783">
        <f t="shared" si="18"/>
        <v>11437.099988792857</v>
      </c>
    </row>
    <row r="784" spans="1:5" x14ac:dyDescent="0.35">
      <c r="A784">
        <v>40.269396999999998</v>
      </c>
      <c r="B784" t="s">
        <v>156</v>
      </c>
      <c r="C784" t="s">
        <v>157</v>
      </c>
      <c r="D784">
        <v>58481.610118999997</v>
      </c>
      <c r="E784">
        <f t="shared" si="18"/>
        <v>23550.191750812279</v>
      </c>
    </row>
    <row r="785" spans="1:5" x14ac:dyDescent="0.35">
      <c r="A785">
        <v>42.971198999999999</v>
      </c>
      <c r="B785" t="s">
        <v>156</v>
      </c>
      <c r="C785" t="s">
        <v>157</v>
      </c>
      <c r="D785">
        <v>604.52614100000005</v>
      </c>
      <c r="E785">
        <f t="shared" si="18"/>
        <v>259.7721310561306</v>
      </c>
    </row>
    <row r="786" spans="1:5" x14ac:dyDescent="0.35">
      <c r="A786">
        <v>42.866446000000003</v>
      </c>
      <c r="B786" t="s">
        <v>74</v>
      </c>
      <c r="C786" t="s">
        <v>75</v>
      </c>
      <c r="D786">
        <v>46094.263997000002</v>
      </c>
      <c r="E786">
        <f t="shared" si="18"/>
        <v>19758.97278537145</v>
      </c>
    </row>
    <row r="787" spans="1:5" x14ac:dyDescent="0.35">
      <c r="A787">
        <v>30.339029</v>
      </c>
      <c r="B787" t="s">
        <v>74</v>
      </c>
      <c r="C787" t="s">
        <v>75</v>
      </c>
      <c r="D787">
        <v>12129.175583</v>
      </c>
      <c r="E787">
        <f t="shared" si="18"/>
        <v>3679.8740975872893</v>
      </c>
    </row>
    <row r="788" spans="1:5" x14ac:dyDescent="0.35">
      <c r="A788">
        <v>43.141755000000003</v>
      </c>
      <c r="B788" t="s">
        <v>74</v>
      </c>
      <c r="C788" t="s">
        <v>75</v>
      </c>
      <c r="D788">
        <v>14954.493149</v>
      </c>
      <c r="E788">
        <f t="shared" si="18"/>
        <v>6451.6307958333655</v>
      </c>
    </row>
    <row r="789" spans="1:5" x14ac:dyDescent="0.35">
      <c r="A789">
        <v>22.946183000000001</v>
      </c>
      <c r="B789" t="s">
        <v>74</v>
      </c>
      <c r="C789" t="s">
        <v>75</v>
      </c>
      <c r="D789">
        <v>24244.777059</v>
      </c>
      <c r="E789">
        <f t="shared" si="18"/>
        <v>5563.2509119001579</v>
      </c>
    </row>
    <row r="790" spans="1:5" x14ac:dyDescent="0.35">
      <c r="A790">
        <v>40.269396999999998</v>
      </c>
      <c r="B790" t="s">
        <v>74</v>
      </c>
      <c r="C790" t="s">
        <v>75</v>
      </c>
      <c r="D790">
        <v>2890.4228600000001</v>
      </c>
      <c r="E790">
        <f t="shared" si="18"/>
        <v>1163.9558564721542</v>
      </c>
    </row>
    <row r="791" spans="1:5" x14ac:dyDescent="0.35">
      <c r="A791">
        <v>23.474117</v>
      </c>
      <c r="B791" t="s">
        <v>74</v>
      </c>
      <c r="C791" t="s">
        <v>75</v>
      </c>
      <c r="D791">
        <v>1374.627461</v>
      </c>
      <c r="E791">
        <f t="shared" si="18"/>
        <v>322.68165850926937</v>
      </c>
    </row>
    <row r="792" spans="1:5" x14ac:dyDescent="0.35">
      <c r="A792">
        <v>40.691025000000003</v>
      </c>
      <c r="B792" t="s">
        <v>74</v>
      </c>
      <c r="C792" t="s">
        <v>75</v>
      </c>
      <c r="D792">
        <v>24754.569232999998</v>
      </c>
      <c r="E792">
        <f t="shared" si="18"/>
        <v>10072.887955242339</v>
      </c>
    </row>
    <row r="793" spans="1:5" x14ac:dyDescent="0.35">
      <c r="A793">
        <v>42.026217000000003</v>
      </c>
      <c r="B793" t="s">
        <v>74</v>
      </c>
      <c r="C793" t="s">
        <v>75</v>
      </c>
      <c r="D793">
        <v>61965.051338999998</v>
      </c>
      <c r="E793">
        <f t="shared" si="18"/>
        <v>26041.566939889548</v>
      </c>
    </row>
    <row r="794" spans="1:5" x14ac:dyDescent="0.35">
      <c r="A794">
        <v>40.244722000000003</v>
      </c>
      <c r="B794" t="s">
        <v>74</v>
      </c>
      <c r="C794" t="s">
        <v>75</v>
      </c>
      <c r="D794">
        <v>34547.653667999999</v>
      </c>
      <c r="E794">
        <f t="shared" si="18"/>
        <v>13903.607176209403</v>
      </c>
    </row>
    <row r="795" spans="1:5" x14ac:dyDescent="0.35">
      <c r="A795">
        <v>11.344611</v>
      </c>
      <c r="B795" t="s">
        <v>74</v>
      </c>
      <c r="C795" t="s">
        <v>75</v>
      </c>
      <c r="D795">
        <v>175.27663699999999</v>
      </c>
      <c r="E795">
        <f t="shared" si="18"/>
        <v>19.884452641532071</v>
      </c>
    </row>
    <row r="796" spans="1:5" x14ac:dyDescent="0.35">
      <c r="A796">
        <v>42.029234000000002</v>
      </c>
      <c r="B796" t="s">
        <v>74</v>
      </c>
      <c r="C796" t="s">
        <v>75</v>
      </c>
      <c r="D796">
        <v>31911.757183000002</v>
      </c>
      <c r="E796">
        <f t="shared" si="18"/>
        <v>13412.267099954881</v>
      </c>
    </row>
    <row r="797" spans="1:5" x14ac:dyDescent="0.35">
      <c r="A797">
        <v>37.415318999999997</v>
      </c>
      <c r="B797" t="s">
        <v>116</v>
      </c>
      <c r="C797" t="s">
        <v>117</v>
      </c>
      <c r="D797">
        <v>31870.860013000001</v>
      </c>
      <c r="E797">
        <f t="shared" si="18"/>
        <v>11924.583941907391</v>
      </c>
    </row>
    <row r="798" spans="1:5" x14ac:dyDescent="0.35">
      <c r="A798">
        <v>5.7956479999999999</v>
      </c>
      <c r="B798" t="s">
        <v>116</v>
      </c>
      <c r="C798" t="s">
        <v>117</v>
      </c>
      <c r="D798">
        <v>19461.894701000001</v>
      </c>
      <c r="E798">
        <f t="shared" si="18"/>
        <v>1127.9429110006124</v>
      </c>
    </row>
    <row r="799" spans="1:5" x14ac:dyDescent="0.35">
      <c r="A799">
        <v>11.344611</v>
      </c>
      <c r="B799" t="s">
        <v>116</v>
      </c>
      <c r="C799" t="s">
        <v>117</v>
      </c>
      <c r="D799">
        <v>28421.126465000001</v>
      </c>
      <c r="E799">
        <f t="shared" si="18"/>
        <v>3224.2662392723014</v>
      </c>
    </row>
    <row r="800" spans="1:5" x14ac:dyDescent="0.35">
      <c r="A800">
        <v>42.866446000000003</v>
      </c>
      <c r="B800" t="s">
        <v>116</v>
      </c>
      <c r="C800" t="s">
        <v>117</v>
      </c>
      <c r="D800">
        <v>16231.886333</v>
      </c>
      <c r="E800">
        <f t="shared" si="18"/>
        <v>6958.0327897168254</v>
      </c>
    </row>
    <row r="801" spans="1:5" x14ac:dyDescent="0.35">
      <c r="A801">
        <v>29.805491</v>
      </c>
      <c r="B801" t="s">
        <v>116</v>
      </c>
      <c r="C801" t="s">
        <v>117</v>
      </c>
      <c r="D801">
        <v>36451.104669</v>
      </c>
      <c r="E801">
        <f t="shared" si="18"/>
        <v>10864.430721519375</v>
      </c>
    </row>
    <row r="802" spans="1:5" x14ac:dyDescent="0.35">
      <c r="A802">
        <v>35.110739000000002</v>
      </c>
      <c r="B802" t="s">
        <v>116</v>
      </c>
      <c r="C802" t="s">
        <v>117</v>
      </c>
      <c r="D802">
        <v>62485.999158999999</v>
      </c>
      <c r="E802">
        <f t="shared" si="18"/>
        <v>21939.296076258684</v>
      </c>
    </row>
    <row r="803" spans="1:5" x14ac:dyDescent="0.35">
      <c r="A803">
        <v>40.339542000000002</v>
      </c>
      <c r="B803" t="s">
        <v>116</v>
      </c>
      <c r="C803" t="s">
        <v>117</v>
      </c>
      <c r="D803">
        <v>61791.553282000001</v>
      </c>
      <c r="E803">
        <f t="shared" si="18"/>
        <v>24926.429588644769</v>
      </c>
    </row>
    <row r="804" spans="1:5" x14ac:dyDescent="0.35">
      <c r="A804">
        <v>43.141755000000003</v>
      </c>
      <c r="B804" t="s">
        <v>116</v>
      </c>
      <c r="C804" t="s">
        <v>117</v>
      </c>
      <c r="D804">
        <v>6040.9040720000003</v>
      </c>
      <c r="E804">
        <f t="shared" si="18"/>
        <v>2606.1520345272638</v>
      </c>
    </row>
    <row r="805" spans="1:5" x14ac:dyDescent="0.35">
      <c r="A805">
        <v>37.925525</v>
      </c>
      <c r="B805" t="s">
        <v>116</v>
      </c>
      <c r="C805" t="s">
        <v>117</v>
      </c>
      <c r="D805">
        <v>44213.618459999998</v>
      </c>
      <c r="E805">
        <f t="shared" si="18"/>
        <v>16768.246922451915</v>
      </c>
    </row>
    <row r="806" spans="1:5" x14ac:dyDescent="0.35">
      <c r="A806">
        <v>36.069260999999997</v>
      </c>
      <c r="B806" t="s">
        <v>116</v>
      </c>
      <c r="C806" t="s">
        <v>117</v>
      </c>
      <c r="D806">
        <v>62262.599936999999</v>
      </c>
      <c r="E806">
        <f t="shared" si="18"/>
        <v>22457.659676662362</v>
      </c>
    </row>
    <row r="807" spans="1:5" x14ac:dyDescent="0.35">
      <c r="A807">
        <v>37.638745999999998</v>
      </c>
      <c r="B807" t="s">
        <v>116</v>
      </c>
      <c r="C807" t="s">
        <v>117</v>
      </c>
      <c r="D807">
        <v>29054.420159000001</v>
      </c>
      <c r="E807">
        <f t="shared" si="18"/>
        <v>10935.719405418806</v>
      </c>
    </row>
    <row r="808" spans="1:5" x14ac:dyDescent="0.35">
      <c r="A808">
        <v>48.264397000000002</v>
      </c>
      <c r="B808" t="s">
        <v>116</v>
      </c>
      <c r="C808" t="s">
        <v>117</v>
      </c>
      <c r="D808">
        <v>14130.849835000001</v>
      </c>
      <c r="E808">
        <f t="shared" si="18"/>
        <v>6820.169463838246</v>
      </c>
    </row>
    <row r="809" spans="1:5" x14ac:dyDescent="0.35">
      <c r="A809">
        <v>32.091915</v>
      </c>
      <c r="B809" t="s">
        <v>116</v>
      </c>
      <c r="C809" t="s">
        <v>117</v>
      </c>
      <c r="D809">
        <v>7087.6930160000002</v>
      </c>
      <c r="E809">
        <f t="shared" si="18"/>
        <v>2274.5764181556565</v>
      </c>
    </row>
    <row r="810" spans="1:5" x14ac:dyDescent="0.35">
      <c r="A810">
        <v>16.621962</v>
      </c>
      <c r="B810" t="s">
        <v>116</v>
      </c>
      <c r="C810" t="s">
        <v>117</v>
      </c>
      <c r="D810">
        <v>57.173937000000002</v>
      </c>
      <c r="E810">
        <f t="shared" si="18"/>
        <v>9.5034300820439412</v>
      </c>
    </row>
    <row r="811" spans="1:5" x14ac:dyDescent="0.35">
      <c r="A811">
        <v>50.385314999999999</v>
      </c>
      <c r="B811" t="s">
        <v>118</v>
      </c>
      <c r="C811" t="s">
        <v>119</v>
      </c>
      <c r="D811">
        <v>6664.112889</v>
      </c>
      <c r="E811">
        <f t="shared" si="18"/>
        <v>3357.73427107825</v>
      </c>
    </row>
    <row r="812" spans="1:5" x14ac:dyDescent="0.35">
      <c r="A812">
        <v>27.122066</v>
      </c>
      <c r="B812" t="s">
        <v>118</v>
      </c>
      <c r="C812" t="s">
        <v>119</v>
      </c>
      <c r="D812">
        <v>15669.832711999999</v>
      </c>
      <c r="E812">
        <f t="shared" si="18"/>
        <v>4249.98237023823</v>
      </c>
    </row>
    <row r="813" spans="1:5" x14ac:dyDescent="0.35">
      <c r="A813">
        <v>43.990253000000003</v>
      </c>
      <c r="B813" t="s">
        <v>118</v>
      </c>
      <c r="C813" t="s">
        <v>119</v>
      </c>
      <c r="D813">
        <v>32910.448553000002</v>
      </c>
      <c r="E813">
        <f t="shared" si="18"/>
        <v>14477.389581899541</v>
      </c>
    </row>
    <row r="814" spans="1:5" x14ac:dyDescent="0.35">
      <c r="A814">
        <v>33.267149000000003</v>
      </c>
      <c r="B814" t="s">
        <v>118</v>
      </c>
      <c r="C814" t="s">
        <v>119</v>
      </c>
      <c r="D814">
        <v>7183.9536889999999</v>
      </c>
      <c r="E814">
        <f t="shared" si="18"/>
        <v>2389.8965778106267</v>
      </c>
    </row>
    <row r="815" spans="1:5" x14ac:dyDescent="0.35">
      <c r="A815">
        <v>38.119509000000001</v>
      </c>
      <c r="B815" t="s">
        <v>118</v>
      </c>
      <c r="C815" t="s">
        <v>119</v>
      </c>
      <c r="D815">
        <v>4959.5014730000003</v>
      </c>
      <c r="E815">
        <f t="shared" si="18"/>
        <v>1890.5376103553676</v>
      </c>
    </row>
    <row r="816" spans="1:5" x14ac:dyDescent="0.35">
      <c r="A816">
        <v>60.420972999999996</v>
      </c>
      <c r="B816" t="s">
        <v>118</v>
      </c>
      <c r="C816" t="s">
        <v>119</v>
      </c>
      <c r="D816">
        <v>18574.058268000001</v>
      </c>
      <c r="E816">
        <f t="shared" si="18"/>
        <v>11222.626731112548</v>
      </c>
    </row>
    <row r="817" spans="1:5" x14ac:dyDescent="0.35">
      <c r="A817">
        <v>32.344490999999998</v>
      </c>
      <c r="B817" t="s">
        <v>118</v>
      </c>
      <c r="C817" t="s">
        <v>119</v>
      </c>
      <c r="D817">
        <v>6563.4833850000005</v>
      </c>
      <c r="E817">
        <f t="shared" si="18"/>
        <v>2122.9252927478205</v>
      </c>
    </row>
    <row r="818" spans="1:5" x14ac:dyDescent="0.35">
      <c r="A818">
        <v>42.829251999999997</v>
      </c>
      <c r="B818" t="s">
        <v>118</v>
      </c>
      <c r="C818" t="s">
        <v>119</v>
      </c>
      <c r="D818">
        <v>51730.837116000002</v>
      </c>
      <c r="E818">
        <f t="shared" si="18"/>
        <v>22155.93059012117</v>
      </c>
    </row>
    <row r="819" spans="1:5" x14ac:dyDescent="0.35">
      <c r="A819">
        <v>30.099913999999998</v>
      </c>
      <c r="B819" t="s">
        <v>118</v>
      </c>
      <c r="C819" t="s">
        <v>119</v>
      </c>
      <c r="D819">
        <v>14144.797489</v>
      </c>
      <c r="E819">
        <f t="shared" si="18"/>
        <v>4257.57187966316</v>
      </c>
    </row>
    <row r="820" spans="1:5" x14ac:dyDescent="0.35">
      <c r="A820">
        <v>31.197868</v>
      </c>
      <c r="B820" t="s">
        <v>118</v>
      </c>
      <c r="C820" t="s">
        <v>119</v>
      </c>
      <c r="D820">
        <v>56035.495045999996</v>
      </c>
      <c r="E820">
        <f t="shared" si="18"/>
        <v>17481.87977759762</v>
      </c>
    </row>
    <row r="821" spans="1:5" x14ac:dyDescent="0.35">
      <c r="A821">
        <v>24.115504000000001</v>
      </c>
      <c r="B821" t="s">
        <v>118</v>
      </c>
      <c r="C821" t="s">
        <v>119</v>
      </c>
      <c r="D821">
        <v>32167.652838999998</v>
      </c>
      <c r="E821">
        <f t="shared" si="18"/>
        <v>7757.3916070951591</v>
      </c>
    </row>
    <row r="822" spans="1:5" x14ac:dyDescent="0.35">
      <c r="A822">
        <v>24.393753</v>
      </c>
      <c r="B822" t="s">
        <v>118</v>
      </c>
      <c r="C822" t="s">
        <v>119</v>
      </c>
      <c r="D822">
        <v>6883.6476210000001</v>
      </c>
      <c r="E822">
        <f t="shared" si="18"/>
        <v>1679.1799980571163</v>
      </c>
    </row>
    <row r="823" spans="1:5" x14ac:dyDescent="0.35">
      <c r="A823">
        <v>40.820664999999998</v>
      </c>
      <c r="B823" t="s">
        <v>118</v>
      </c>
      <c r="C823" t="s">
        <v>119</v>
      </c>
      <c r="D823">
        <v>61983.534403999998</v>
      </c>
      <c r="E823">
        <f t="shared" si="18"/>
        <v>25302.090934216587</v>
      </c>
    </row>
    <row r="824" spans="1:5" x14ac:dyDescent="0.35">
      <c r="A824">
        <v>40.169569000000003</v>
      </c>
      <c r="B824" t="s">
        <v>118</v>
      </c>
      <c r="C824" t="s">
        <v>119</v>
      </c>
      <c r="D824">
        <v>18086.241900000001</v>
      </c>
      <c r="E824">
        <f t="shared" si="18"/>
        <v>7265.1654195274123</v>
      </c>
    </row>
    <row r="825" spans="1:5" x14ac:dyDescent="0.35">
      <c r="A825">
        <v>22.354813</v>
      </c>
      <c r="B825" t="s">
        <v>118</v>
      </c>
      <c r="C825" t="s">
        <v>119</v>
      </c>
      <c r="D825">
        <v>6710.4412060000004</v>
      </c>
      <c r="E825">
        <f t="shared" si="18"/>
        <v>1500.106583076245</v>
      </c>
    </row>
    <row r="826" spans="1:5" x14ac:dyDescent="0.35">
      <c r="A826">
        <v>53.219383000000001</v>
      </c>
      <c r="B826" t="s">
        <v>118</v>
      </c>
      <c r="C826" t="s">
        <v>119</v>
      </c>
      <c r="D826">
        <v>34137.063992000003</v>
      </c>
      <c r="E826">
        <f t="shared" si="18"/>
        <v>18167.53483085757</v>
      </c>
    </row>
    <row r="827" spans="1:5" x14ac:dyDescent="0.35">
      <c r="A827">
        <v>56.1051</v>
      </c>
      <c r="B827" t="s">
        <v>118</v>
      </c>
      <c r="C827" t="s">
        <v>119</v>
      </c>
      <c r="D827">
        <v>57830.979145999998</v>
      </c>
      <c r="E827">
        <f t="shared" si="18"/>
        <v>32446.128680842441</v>
      </c>
    </row>
    <row r="828" spans="1:5" x14ac:dyDescent="0.35">
      <c r="A828">
        <v>1.214202</v>
      </c>
      <c r="B828" t="s">
        <v>118</v>
      </c>
      <c r="C828" t="s">
        <v>119</v>
      </c>
      <c r="D828">
        <v>62491.5</v>
      </c>
      <c r="E828">
        <f t="shared" si="18"/>
        <v>758.77304283000001</v>
      </c>
    </row>
    <row r="829" spans="1:5" x14ac:dyDescent="0.35">
      <c r="A829">
        <v>2.4552139999999998</v>
      </c>
      <c r="B829" t="s">
        <v>118</v>
      </c>
      <c r="C829" t="s">
        <v>119</v>
      </c>
      <c r="D829">
        <v>62299.994276999998</v>
      </c>
      <c r="E829">
        <f t="shared" si="18"/>
        <v>1529.5981814881025</v>
      </c>
    </row>
    <row r="830" spans="1:5" x14ac:dyDescent="0.35">
      <c r="A830">
        <v>52.637464000000001</v>
      </c>
      <c r="B830" t="s">
        <v>118</v>
      </c>
      <c r="C830" t="s">
        <v>119</v>
      </c>
      <c r="D830">
        <v>35825.169271999999</v>
      </c>
      <c r="E830">
        <f t="shared" si="18"/>
        <v>18857.460578488062</v>
      </c>
    </row>
    <row r="831" spans="1:5" x14ac:dyDescent="0.35">
      <c r="A831">
        <v>54.509453000000001</v>
      </c>
      <c r="B831" t="s">
        <v>118</v>
      </c>
      <c r="C831" t="s">
        <v>119</v>
      </c>
      <c r="D831">
        <v>50427.374644000003</v>
      </c>
      <c r="E831">
        <f t="shared" si="18"/>
        <v>27487.686080705098</v>
      </c>
    </row>
    <row r="832" spans="1:5" x14ac:dyDescent="0.35">
      <c r="A832">
        <v>30.339029</v>
      </c>
      <c r="B832" t="s">
        <v>118</v>
      </c>
      <c r="C832" t="s">
        <v>119</v>
      </c>
      <c r="D832">
        <v>26120.056321</v>
      </c>
      <c r="E832">
        <f t="shared" si="18"/>
        <v>7924.5714620445233</v>
      </c>
    </row>
    <row r="833" spans="1:5" x14ac:dyDescent="0.35">
      <c r="A833">
        <v>8.4166270000000001</v>
      </c>
      <c r="B833" t="s">
        <v>118</v>
      </c>
      <c r="C833" t="s">
        <v>119</v>
      </c>
      <c r="D833">
        <v>60525.643217999997</v>
      </c>
      <c r="E833">
        <f t="shared" si="18"/>
        <v>5094.2176290098569</v>
      </c>
    </row>
    <row r="834" spans="1:5" x14ac:dyDescent="0.35">
      <c r="A834">
        <v>13.410018000000001</v>
      </c>
      <c r="B834" t="s">
        <v>118</v>
      </c>
      <c r="C834" t="s">
        <v>119</v>
      </c>
      <c r="D834">
        <v>41059.478857000002</v>
      </c>
      <c r="E834">
        <f t="shared" si="18"/>
        <v>5506.083505429895</v>
      </c>
    </row>
    <row r="835" spans="1:5" x14ac:dyDescent="0.35">
      <c r="A835">
        <v>22.94126</v>
      </c>
      <c r="B835" t="s">
        <v>118</v>
      </c>
      <c r="C835" t="s">
        <v>119</v>
      </c>
      <c r="D835">
        <v>34657.361125000003</v>
      </c>
      <c r="E835">
        <f t="shared" si="18"/>
        <v>7950.8353248251751</v>
      </c>
    </row>
    <row r="836" spans="1:5" x14ac:dyDescent="0.35">
      <c r="A836">
        <v>17.288136000000002</v>
      </c>
      <c r="B836" t="s">
        <v>118</v>
      </c>
      <c r="C836" t="s">
        <v>119</v>
      </c>
      <c r="D836">
        <v>27841.353788</v>
      </c>
      <c r="E836">
        <f t="shared" ref="E836:E899" si="19">(A836/100)*D836</f>
        <v>4813.2511071105919</v>
      </c>
    </row>
    <row r="837" spans="1:5" x14ac:dyDescent="0.35">
      <c r="A837">
        <v>46.284945</v>
      </c>
      <c r="B837" t="s">
        <v>118</v>
      </c>
      <c r="C837" t="s">
        <v>119</v>
      </c>
      <c r="D837">
        <v>729.69084699999996</v>
      </c>
      <c r="E837">
        <f t="shared" si="19"/>
        <v>337.73700720398415</v>
      </c>
    </row>
    <row r="838" spans="1:5" x14ac:dyDescent="0.35">
      <c r="A838">
        <v>72.564351000000002</v>
      </c>
      <c r="B838" t="s">
        <v>118</v>
      </c>
      <c r="C838" t="s">
        <v>119</v>
      </c>
      <c r="D838">
        <v>48614.645299000003</v>
      </c>
      <c r="E838">
        <f t="shared" si="19"/>
        <v>35276.901852171366</v>
      </c>
    </row>
    <row r="839" spans="1:5" x14ac:dyDescent="0.35">
      <c r="A839">
        <v>80.528077999999994</v>
      </c>
      <c r="B839" t="s">
        <v>118</v>
      </c>
      <c r="C839" t="s">
        <v>119</v>
      </c>
      <c r="D839">
        <v>3908.3376539999999</v>
      </c>
      <c r="E839">
        <f t="shared" si="19"/>
        <v>3147.3091945164897</v>
      </c>
    </row>
    <row r="840" spans="1:5" x14ac:dyDescent="0.35">
      <c r="A840">
        <v>63.897886</v>
      </c>
      <c r="B840" t="s">
        <v>118</v>
      </c>
      <c r="C840" t="s">
        <v>119</v>
      </c>
      <c r="D840">
        <v>54647.001148000003</v>
      </c>
      <c r="E840">
        <f t="shared" si="19"/>
        <v>34918.278495967737</v>
      </c>
    </row>
    <row r="841" spans="1:5" x14ac:dyDescent="0.35">
      <c r="A841">
        <v>47.154958000000001</v>
      </c>
      <c r="B841" t="s">
        <v>118</v>
      </c>
      <c r="C841" t="s">
        <v>119</v>
      </c>
      <c r="D841">
        <v>13832.40367</v>
      </c>
      <c r="E841">
        <f t="shared" si="19"/>
        <v>6522.664140978959</v>
      </c>
    </row>
    <row r="842" spans="1:5" x14ac:dyDescent="0.35">
      <c r="A842">
        <v>54.665208999999997</v>
      </c>
      <c r="B842" t="s">
        <v>118</v>
      </c>
      <c r="C842" t="s">
        <v>119</v>
      </c>
      <c r="D842">
        <v>10850.448586</v>
      </c>
      <c r="E842">
        <f t="shared" si="19"/>
        <v>5931.420396974444</v>
      </c>
    </row>
    <row r="843" spans="1:5" x14ac:dyDescent="0.35">
      <c r="A843">
        <v>63.244618000000003</v>
      </c>
      <c r="B843" t="s">
        <v>118</v>
      </c>
      <c r="C843" t="s">
        <v>119</v>
      </c>
      <c r="D843">
        <v>48926.952660000003</v>
      </c>
      <c r="E843">
        <f t="shared" si="19"/>
        <v>30943.664308857846</v>
      </c>
    </row>
    <row r="844" spans="1:5" x14ac:dyDescent="0.35">
      <c r="A844">
        <v>2.3447239999999998</v>
      </c>
      <c r="B844" t="s">
        <v>118</v>
      </c>
      <c r="C844" t="s">
        <v>119</v>
      </c>
      <c r="D844">
        <v>2491.9131430000002</v>
      </c>
      <c r="E844">
        <f t="shared" si="19"/>
        <v>58.428485523075317</v>
      </c>
    </row>
    <row r="845" spans="1:5" x14ac:dyDescent="0.35">
      <c r="A845">
        <v>33.732984000000002</v>
      </c>
      <c r="B845" t="s">
        <v>118</v>
      </c>
      <c r="C845" t="s">
        <v>119</v>
      </c>
      <c r="D845">
        <v>8864.2824060000003</v>
      </c>
      <c r="E845">
        <f t="shared" si="19"/>
        <v>2990.1869657307952</v>
      </c>
    </row>
    <row r="846" spans="1:5" x14ac:dyDescent="0.35">
      <c r="A846">
        <v>60.114891</v>
      </c>
      <c r="B846" t="s">
        <v>118</v>
      </c>
      <c r="C846" t="s">
        <v>119</v>
      </c>
      <c r="D846">
        <v>57010.608763999997</v>
      </c>
      <c r="E846">
        <f t="shared" si="19"/>
        <v>34271.865316915049</v>
      </c>
    </row>
    <row r="847" spans="1:5" x14ac:dyDescent="0.35">
      <c r="A847">
        <v>38.711123000000001</v>
      </c>
      <c r="B847" t="s">
        <v>118</v>
      </c>
      <c r="C847" t="s">
        <v>119</v>
      </c>
      <c r="D847">
        <v>3247.0208560000001</v>
      </c>
      <c r="E847">
        <f t="shared" si="19"/>
        <v>1256.958237401813</v>
      </c>
    </row>
    <row r="848" spans="1:5" x14ac:dyDescent="0.35">
      <c r="A848">
        <v>52.414704999999998</v>
      </c>
      <c r="B848" t="s">
        <v>118</v>
      </c>
      <c r="C848" t="s">
        <v>119</v>
      </c>
      <c r="D848">
        <v>62500</v>
      </c>
      <c r="E848">
        <f t="shared" si="19"/>
        <v>32759.190624999996</v>
      </c>
    </row>
    <row r="849" spans="1:5" x14ac:dyDescent="0.35">
      <c r="A849">
        <v>69.578130000000002</v>
      </c>
      <c r="B849" t="s">
        <v>118</v>
      </c>
      <c r="C849" t="s">
        <v>119</v>
      </c>
      <c r="D849">
        <v>62500</v>
      </c>
      <c r="E849">
        <f t="shared" si="19"/>
        <v>43486.331250000003</v>
      </c>
    </row>
    <row r="850" spans="1:5" x14ac:dyDescent="0.35">
      <c r="A850">
        <v>50.798324000000001</v>
      </c>
      <c r="B850" t="s">
        <v>118</v>
      </c>
      <c r="C850" t="s">
        <v>119</v>
      </c>
      <c r="D850">
        <v>62500</v>
      </c>
      <c r="E850">
        <f t="shared" si="19"/>
        <v>31748.952500000003</v>
      </c>
    </row>
    <row r="851" spans="1:5" x14ac:dyDescent="0.35">
      <c r="A851">
        <v>0</v>
      </c>
      <c r="B851" t="s">
        <v>118</v>
      </c>
      <c r="C851" t="s">
        <v>119</v>
      </c>
      <c r="D851">
        <v>62500</v>
      </c>
      <c r="E851">
        <f t="shared" si="19"/>
        <v>0</v>
      </c>
    </row>
    <row r="852" spans="1:5" x14ac:dyDescent="0.35">
      <c r="A852">
        <v>9.2067870000000003</v>
      </c>
      <c r="B852" t="s">
        <v>118</v>
      </c>
      <c r="C852" t="s">
        <v>119</v>
      </c>
      <c r="D852">
        <v>62500</v>
      </c>
      <c r="E852">
        <f t="shared" si="19"/>
        <v>5754.2418749999997</v>
      </c>
    </row>
    <row r="853" spans="1:5" x14ac:dyDescent="0.35">
      <c r="A853">
        <v>61.583437000000004</v>
      </c>
      <c r="B853" t="s">
        <v>118</v>
      </c>
      <c r="C853" t="s">
        <v>119</v>
      </c>
      <c r="D853">
        <v>62500</v>
      </c>
      <c r="E853">
        <f t="shared" si="19"/>
        <v>38489.648125000007</v>
      </c>
    </row>
    <row r="854" spans="1:5" x14ac:dyDescent="0.35">
      <c r="A854">
        <v>75.901011999999994</v>
      </c>
      <c r="B854" t="s">
        <v>118</v>
      </c>
      <c r="C854" t="s">
        <v>119</v>
      </c>
      <c r="D854">
        <v>62500</v>
      </c>
      <c r="E854">
        <f t="shared" si="19"/>
        <v>47438.132499999992</v>
      </c>
    </row>
    <row r="855" spans="1:5" x14ac:dyDescent="0.35">
      <c r="A855">
        <v>47.982112999999998</v>
      </c>
      <c r="B855" t="s">
        <v>118</v>
      </c>
      <c r="C855" t="s">
        <v>119</v>
      </c>
      <c r="D855">
        <v>62500</v>
      </c>
      <c r="E855">
        <f t="shared" si="19"/>
        <v>29988.820625</v>
      </c>
    </row>
    <row r="856" spans="1:5" x14ac:dyDescent="0.35">
      <c r="A856">
        <v>72.710752999999997</v>
      </c>
      <c r="B856" t="s">
        <v>118</v>
      </c>
      <c r="C856" t="s">
        <v>119</v>
      </c>
      <c r="D856">
        <v>62500</v>
      </c>
      <c r="E856">
        <f t="shared" si="19"/>
        <v>45444.220624999994</v>
      </c>
    </row>
    <row r="857" spans="1:5" x14ac:dyDescent="0.35">
      <c r="A857">
        <v>36.176192</v>
      </c>
      <c r="B857" t="s">
        <v>118</v>
      </c>
      <c r="C857" t="s">
        <v>119</v>
      </c>
      <c r="D857">
        <v>62500</v>
      </c>
      <c r="E857">
        <f t="shared" si="19"/>
        <v>22610.120000000003</v>
      </c>
    </row>
    <row r="858" spans="1:5" x14ac:dyDescent="0.35">
      <c r="A858">
        <v>49.288187000000001</v>
      </c>
      <c r="B858" t="s">
        <v>118</v>
      </c>
      <c r="C858" t="s">
        <v>119</v>
      </c>
      <c r="D858">
        <v>62500</v>
      </c>
      <c r="E858">
        <f t="shared" si="19"/>
        <v>30805.116875</v>
      </c>
    </row>
    <row r="859" spans="1:5" x14ac:dyDescent="0.35">
      <c r="A859">
        <v>0</v>
      </c>
      <c r="B859" t="s">
        <v>118</v>
      </c>
      <c r="C859" t="s">
        <v>119</v>
      </c>
      <c r="D859">
        <v>62500</v>
      </c>
      <c r="E859">
        <f t="shared" si="19"/>
        <v>0</v>
      </c>
    </row>
    <row r="860" spans="1:5" x14ac:dyDescent="0.35">
      <c r="A860">
        <v>29.541846</v>
      </c>
      <c r="B860" t="s">
        <v>118</v>
      </c>
      <c r="C860" t="s">
        <v>119</v>
      </c>
      <c r="D860">
        <v>62500</v>
      </c>
      <c r="E860">
        <f t="shared" si="19"/>
        <v>18463.653750000001</v>
      </c>
    </row>
    <row r="861" spans="1:5" x14ac:dyDescent="0.35">
      <c r="A861">
        <v>18.441642999999999</v>
      </c>
      <c r="B861" t="s">
        <v>118</v>
      </c>
      <c r="C861" t="s">
        <v>119</v>
      </c>
      <c r="D861">
        <v>62500</v>
      </c>
      <c r="E861">
        <f t="shared" si="19"/>
        <v>11526.026875</v>
      </c>
    </row>
    <row r="862" spans="1:5" x14ac:dyDescent="0.35">
      <c r="A862">
        <v>1.6319189999999999</v>
      </c>
      <c r="B862" t="s">
        <v>118</v>
      </c>
      <c r="C862" t="s">
        <v>119</v>
      </c>
      <c r="D862">
        <v>62500</v>
      </c>
      <c r="E862">
        <f t="shared" si="19"/>
        <v>1019.9493749999998</v>
      </c>
    </row>
    <row r="863" spans="1:5" x14ac:dyDescent="0.35">
      <c r="A863">
        <v>58.072701000000002</v>
      </c>
      <c r="B863" t="s">
        <v>118</v>
      </c>
      <c r="C863" t="s">
        <v>119</v>
      </c>
      <c r="D863">
        <v>62500</v>
      </c>
      <c r="E863">
        <f t="shared" si="19"/>
        <v>36295.438125000001</v>
      </c>
    </row>
    <row r="864" spans="1:5" x14ac:dyDescent="0.35">
      <c r="A864">
        <v>7.3369099999999996</v>
      </c>
      <c r="B864" t="s">
        <v>118</v>
      </c>
      <c r="C864" t="s">
        <v>119</v>
      </c>
      <c r="D864">
        <v>62500</v>
      </c>
      <c r="E864">
        <f t="shared" si="19"/>
        <v>4585.5687499999995</v>
      </c>
    </row>
    <row r="865" spans="1:5" x14ac:dyDescent="0.35">
      <c r="A865">
        <v>49.103881000000001</v>
      </c>
      <c r="B865" t="s">
        <v>118</v>
      </c>
      <c r="C865" t="s">
        <v>119</v>
      </c>
      <c r="D865">
        <v>62500</v>
      </c>
      <c r="E865">
        <f t="shared" si="19"/>
        <v>30689.925625</v>
      </c>
    </row>
    <row r="866" spans="1:5" x14ac:dyDescent="0.35">
      <c r="A866">
        <v>66.994439999999997</v>
      </c>
      <c r="B866" t="s">
        <v>118</v>
      </c>
      <c r="C866" t="s">
        <v>119</v>
      </c>
      <c r="D866">
        <v>62500</v>
      </c>
      <c r="E866">
        <f t="shared" si="19"/>
        <v>41871.525000000001</v>
      </c>
    </row>
    <row r="867" spans="1:5" x14ac:dyDescent="0.35">
      <c r="A867">
        <v>20.099146000000001</v>
      </c>
      <c r="B867" t="s">
        <v>118</v>
      </c>
      <c r="C867" t="s">
        <v>119</v>
      </c>
      <c r="D867">
        <v>62500</v>
      </c>
      <c r="E867">
        <f t="shared" si="19"/>
        <v>12561.966250000001</v>
      </c>
    </row>
    <row r="868" spans="1:5" x14ac:dyDescent="0.35">
      <c r="A868">
        <v>8.9824040000000007</v>
      </c>
      <c r="B868" t="s">
        <v>118</v>
      </c>
      <c r="C868" t="s">
        <v>119</v>
      </c>
      <c r="D868">
        <v>62500</v>
      </c>
      <c r="E868">
        <f t="shared" si="19"/>
        <v>5614.0025000000005</v>
      </c>
    </row>
    <row r="869" spans="1:5" x14ac:dyDescent="0.35">
      <c r="A869">
        <v>34.872596999999999</v>
      </c>
      <c r="B869" t="s">
        <v>118</v>
      </c>
      <c r="C869" t="s">
        <v>119</v>
      </c>
      <c r="D869">
        <v>62500</v>
      </c>
      <c r="E869">
        <f t="shared" si="19"/>
        <v>21795.373124999998</v>
      </c>
    </row>
    <row r="870" spans="1:5" x14ac:dyDescent="0.35">
      <c r="A870">
        <v>37.161470000000001</v>
      </c>
      <c r="B870" t="s">
        <v>391</v>
      </c>
      <c r="C870" t="s">
        <v>392</v>
      </c>
      <c r="D870">
        <v>6299.42112</v>
      </c>
      <c r="E870">
        <f t="shared" si="19"/>
        <v>2340.9574896824643</v>
      </c>
    </row>
    <row r="871" spans="1:5" x14ac:dyDescent="0.35">
      <c r="A871">
        <v>6.7259599999999997</v>
      </c>
      <c r="B871" t="s">
        <v>391</v>
      </c>
      <c r="C871" t="s">
        <v>392</v>
      </c>
      <c r="D871">
        <v>21948.607424999998</v>
      </c>
      <c r="E871">
        <f t="shared" si="19"/>
        <v>1476.25455596253</v>
      </c>
    </row>
    <row r="872" spans="1:5" x14ac:dyDescent="0.35">
      <c r="A872">
        <v>7.7425040000000003</v>
      </c>
      <c r="B872" t="s">
        <v>391</v>
      </c>
      <c r="C872" t="s">
        <v>392</v>
      </c>
      <c r="D872">
        <v>29753.229435000001</v>
      </c>
      <c r="E872">
        <f t="shared" si="19"/>
        <v>2303.6449791340524</v>
      </c>
    </row>
    <row r="873" spans="1:5" x14ac:dyDescent="0.35">
      <c r="A873">
        <v>20.451077999999999</v>
      </c>
      <c r="B873" t="s">
        <v>391</v>
      </c>
      <c r="C873" t="s">
        <v>392</v>
      </c>
      <c r="D873">
        <v>44302.794975999997</v>
      </c>
      <c r="E873">
        <f t="shared" si="19"/>
        <v>9060.3991567218418</v>
      </c>
    </row>
    <row r="874" spans="1:5" x14ac:dyDescent="0.35">
      <c r="A874">
        <v>15.665383</v>
      </c>
      <c r="B874" t="s">
        <v>391</v>
      </c>
      <c r="C874" t="s">
        <v>392</v>
      </c>
      <c r="D874">
        <v>32821.292289999998</v>
      </c>
      <c r="E874">
        <f t="shared" si="19"/>
        <v>5141.5811427779699</v>
      </c>
    </row>
    <row r="875" spans="1:5" x14ac:dyDescent="0.35">
      <c r="A875">
        <v>29.426468</v>
      </c>
      <c r="B875" t="s">
        <v>391</v>
      </c>
      <c r="C875" t="s">
        <v>392</v>
      </c>
      <c r="D875">
        <v>56353.284734000001</v>
      </c>
      <c r="E875">
        <f t="shared" si="19"/>
        <v>16582.781299199396</v>
      </c>
    </row>
    <row r="876" spans="1:5" x14ac:dyDescent="0.35">
      <c r="A876">
        <v>38.023150000000001</v>
      </c>
      <c r="B876" t="s">
        <v>391</v>
      </c>
      <c r="C876" t="s">
        <v>392</v>
      </c>
      <c r="D876">
        <v>47209.862148</v>
      </c>
      <c r="E876">
        <f t="shared" si="19"/>
        <v>17950.676699327261</v>
      </c>
    </row>
    <row r="877" spans="1:5" x14ac:dyDescent="0.35">
      <c r="A877">
        <v>38.115360000000003</v>
      </c>
      <c r="B877" t="s">
        <v>391</v>
      </c>
      <c r="C877" t="s">
        <v>392</v>
      </c>
      <c r="D877">
        <v>3174.4017090000002</v>
      </c>
      <c r="E877">
        <f t="shared" si="19"/>
        <v>1209.9346392315026</v>
      </c>
    </row>
    <row r="878" spans="1:5" x14ac:dyDescent="0.35">
      <c r="A878">
        <v>37.949475999999997</v>
      </c>
      <c r="B878" t="s">
        <v>391</v>
      </c>
      <c r="C878" t="s">
        <v>392</v>
      </c>
      <c r="D878">
        <v>7172.9249989999998</v>
      </c>
      <c r="E878">
        <f t="shared" si="19"/>
        <v>2722.0874509935052</v>
      </c>
    </row>
    <row r="879" spans="1:5" x14ac:dyDescent="0.35">
      <c r="A879">
        <v>45.131614999999996</v>
      </c>
      <c r="B879" t="s">
        <v>391</v>
      </c>
      <c r="C879" t="s">
        <v>392</v>
      </c>
      <c r="D879">
        <v>25618.779525999998</v>
      </c>
      <c r="E879">
        <f t="shared" si="19"/>
        <v>11562.168943373143</v>
      </c>
    </row>
    <row r="880" spans="1:5" x14ac:dyDescent="0.35">
      <c r="A880">
        <v>32.382097999999999</v>
      </c>
      <c r="B880" t="s">
        <v>391</v>
      </c>
      <c r="C880" t="s">
        <v>392</v>
      </c>
      <c r="D880">
        <v>62500</v>
      </c>
      <c r="E880">
        <f t="shared" si="19"/>
        <v>20238.811249999999</v>
      </c>
    </row>
    <row r="881" spans="1:5" x14ac:dyDescent="0.35">
      <c r="A881">
        <v>35.064494000000003</v>
      </c>
      <c r="B881" t="s">
        <v>391</v>
      </c>
      <c r="C881" t="s">
        <v>392</v>
      </c>
      <c r="D881">
        <v>62500</v>
      </c>
      <c r="E881">
        <f t="shared" si="19"/>
        <v>21915.30875</v>
      </c>
    </row>
    <row r="882" spans="1:5" x14ac:dyDescent="0.35">
      <c r="A882">
        <v>81.588953000000004</v>
      </c>
      <c r="B882" t="s">
        <v>391</v>
      </c>
      <c r="C882" t="s">
        <v>392</v>
      </c>
      <c r="D882">
        <v>55096.946735999998</v>
      </c>
      <c r="E882">
        <f t="shared" si="19"/>
        <v>44953.021976870077</v>
      </c>
    </row>
    <row r="883" spans="1:5" x14ac:dyDescent="0.35">
      <c r="A883">
        <v>54.550564999999999</v>
      </c>
      <c r="B883" t="s">
        <v>391</v>
      </c>
      <c r="C883" t="s">
        <v>392</v>
      </c>
      <c r="D883">
        <v>181.511169</v>
      </c>
      <c r="E883">
        <f t="shared" si="19"/>
        <v>99.015368227604839</v>
      </c>
    </row>
    <row r="884" spans="1:5" x14ac:dyDescent="0.35">
      <c r="A884">
        <v>65.054783</v>
      </c>
      <c r="B884" t="s">
        <v>391</v>
      </c>
      <c r="C884" t="s">
        <v>392</v>
      </c>
      <c r="D884">
        <v>29350.857102999998</v>
      </c>
      <c r="E884">
        <f t="shared" si="19"/>
        <v>19094.136396996735</v>
      </c>
    </row>
    <row r="885" spans="1:5" x14ac:dyDescent="0.35">
      <c r="A885">
        <v>45.903204000000002</v>
      </c>
      <c r="B885" t="s">
        <v>391</v>
      </c>
      <c r="C885" t="s">
        <v>392</v>
      </c>
      <c r="D885">
        <v>49843.041362999997</v>
      </c>
      <c r="E885">
        <f t="shared" si="19"/>
        <v>22879.552956662272</v>
      </c>
    </row>
    <row r="886" spans="1:5" x14ac:dyDescent="0.35">
      <c r="A886">
        <v>37.949475999999997</v>
      </c>
      <c r="B886" t="s">
        <v>365</v>
      </c>
      <c r="C886" t="s">
        <v>366</v>
      </c>
      <c r="D886">
        <v>55327.075000999997</v>
      </c>
      <c r="E886">
        <f t="shared" si="19"/>
        <v>20996.335049006491</v>
      </c>
    </row>
    <row r="887" spans="1:5" x14ac:dyDescent="0.35">
      <c r="A887">
        <v>38.115360000000003</v>
      </c>
      <c r="B887" t="s">
        <v>365</v>
      </c>
      <c r="C887" t="s">
        <v>366</v>
      </c>
      <c r="D887">
        <v>45470.518195999997</v>
      </c>
      <c r="E887">
        <f t="shared" si="19"/>
        <v>17331.251704270908</v>
      </c>
    </row>
    <row r="888" spans="1:5" x14ac:dyDescent="0.35">
      <c r="A888">
        <v>60.420972999999996</v>
      </c>
      <c r="B888" t="s">
        <v>365</v>
      </c>
      <c r="C888" t="s">
        <v>366</v>
      </c>
      <c r="D888">
        <v>10137.103623999999</v>
      </c>
      <c r="E888">
        <f t="shared" si="19"/>
        <v>6124.936643639061</v>
      </c>
    </row>
    <row r="889" spans="1:5" x14ac:dyDescent="0.35">
      <c r="A889">
        <v>40.394016999999998</v>
      </c>
      <c r="B889" t="s">
        <v>365</v>
      </c>
      <c r="C889" t="s">
        <v>366</v>
      </c>
      <c r="D889">
        <v>20751.605318999998</v>
      </c>
      <c r="E889">
        <f t="shared" si="19"/>
        <v>8382.4069803297625</v>
      </c>
    </row>
    <row r="890" spans="1:5" x14ac:dyDescent="0.35">
      <c r="A890">
        <v>31.472951999999999</v>
      </c>
      <c r="B890" t="s">
        <v>365</v>
      </c>
      <c r="C890" t="s">
        <v>366</v>
      </c>
      <c r="D890">
        <v>7431.5669870000002</v>
      </c>
      <c r="E890">
        <f t="shared" si="19"/>
        <v>2338.9335106663561</v>
      </c>
    </row>
    <row r="891" spans="1:5" x14ac:dyDescent="0.35">
      <c r="A891">
        <v>31.069669000000001</v>
      </c>
      <c r="B891" t="s">
        <v>365</v>
      </c>
      <c r="C891" t="s">
        <v>366</v>
      </c>
      <c r="D891">
        <v>4688.5971760000002</v>
      </c>
      <c r="E891">
        <f t="shared" si="19"/>
        <v>1456.7316233265476</v>
      </c>
    </row>
    <row r="892" spans="1:5" x14ac:dyDescent="0.35">
      <c r="A892">
        <v>37.161470000000001</v>
      </c>
      <c r="B892" t="s">
        <v>365</v>
      </c>
      <c r="C892" t="s">
        <v>366</v>
      </c>
      <c r="D892">
        <v>50991.901232999997</v>
      </c>
      <c r="E892">
        <f t="shared" si="19"/>
        <v>18949.340079130925</v>
      </c>
    </row>
    <row r="893" spans="1:5" x14ac:dyDescent="0.35">
      <c r="A893">
        <v>30.099913999999998</v>
      </c>
      <c r="B893" t="s">
        <v>365</v>
      </c>
      <c r="C893" t="s">
        <v>366</v>
      </c>
      <c r="D893">
        <v>33348.469204000001</v>
      </c>
      <c r="E893">
        <f t="shared" si="19"/>
        <v>10037.860550720485</v>
      </c>
    </row>
    <row r="894" spans="1:5" x14ac:dyDescent="0.35">
      <c r="A894">
        <v>38.711123000000001</v>
      </c>
      <c r="B894" t="s">
        <v>365</v>
      </c>
      <c r="C894" t="s">
        <v>366</v>
      </c>
      <c r="D894">
        <v>59252.979143999997</v>
      </c>
      <c r="E894">
        <f t="shared" si="19"/>
        <v>22937.493637598189</v>
      </c>
    </row>
    <row r="895" spans="1:5" x14ac:dyDescent="0.35">
      <c r="A895">
        <v>40.820664999999998</v>
      </c>
      <c r="B895" t="s">
        <v>365</v>
      </c>
      <c r="C895" t="s">
        <v>366</v>
      </c>
      <c r="D895">
        <v>508.86787700000002</v>
      </c>
      <c r="E895">
        <f t="shared" si="19"/>
        <v>207.72325136278207</v>
      </c>
    </row>
    <row r="896" spans="1:5" x14ac:dyDescent="0.35">
      <c r="A896">
        <v>81.588953000000004</v>
      </c>
      <c r="B896" t="s">
        <v>365</v>
      </c>
      <c r="C896" t="s">
        <v>366</v>
      </c>
      <c r="D896">
        <v>1899.257051</v>
      </c>
      <c r="E896">
        <f t="shared" si="19"/>
        <v>1549.5839426895761</v>
      </c>
    </row>
    <row r="897" spans="1:5" x14ac:dyDescent="0.35">
      <c r="A897">
        <v>29.426468</v>
      </c>
      <c r="B897" t="s">
        <v>365</v>
      </c>
      <c r="C897" t="s">
        <v>366</v>
      </c>
      <c r="D897">
        <v>6146.7152660000002</v>
      </c>
      <c r="E897">
        <f t="shared" si="19"/>
        <v>1808.7612008006049</v>
      </c>
    </row>
    <row r="898" spans="1:5" x14ac:dyDescent="0.35">
      <c r="A898">
        <v>37.663505000000001</v>
      </c>
      <c r="B898" t="s">
        <v>365</v>
      </c>
      <c r="C898" t="s">
        <v>366</v>
      </c>
      <c r="D898">
        <v>62500</v>
      </c>
      <c r="E898">
        <f t="shared" si="19"/>
        <v>23539.690625000003</v>
      </c>
    </row>
    <row r="899" spans="1:5" x14ac:dyDescent="0.35">
      <c r="A899">
        <v>39.748489999999997</v>
      </c>
      <c r="B899" t="s">
        <v>365</v>
      </c>
      <c r="C899" t="s">
        <v>366</v>
      </c>
      <c r="D899">
        <v>12159.098276000001</v>
      </c>
      <c r="E899">
        <f t="shared" si="19"/>
        <v>4833.0579623260319</v>
      </c>
    </row>
    <row r="900" spans="1:5" x14ac:dyDescent="0.35">
      <c r="A900">
        <v>42.873857999999998</v>
      </c>
      <c r="B900" t="s">
        <v>365</v>
      </c>
      <c r="C900" t="s">
        <v>366</v>
      </c>
      <c r="D900">
        <v>7459.381367</v>
      </c>
      <c r="E900">
        <f t="shared" ref="E900:E963" si="20">(A900/100)*D900</f>
        <v>3198.1245749660388</v>
      </c>
    </row>
    <row r="901" spans="1:5" x14ac:dyDescent="0.35">
      <c r="A901">
        <v>12.702302</v>
      </c>
      <c r="B901" t="s">
        <v>365</v>
      </c>
      <c r="C901" t="s">
        <v>366</v>
      </c>
      <c r="D901">
        <v>2439.5642210000001</v>
      </c>
      <c r="E901">
        <f t="shared" si="20"/>
        <v>309.8808148353674</v>
      </c>
    </row>
    <row r="902" spans="1:5" x14ac:dyDescent="0.35">
      <c r="A902">
        <v>21.488416999999998</v>
      </c>
      <c r="B902" t="s">
        <v>365</v>
      </c>
      <c r="C902" t="s">
        <v>366</v>
      </c>
      <c r="D902">
        <v>62500</v>
      </c>
      <c r="E902">
        <f t="shared" si="20"/>
        <v>13430.260624999999</v>
      </c>
    </row>
    <row r="903" spans="1:5" x14ac:dyDescent="0.35">
      <c r="A903">
        <v>30.192799999999998</v>
      </c>
      <c r="B903" t="s">
        <v>365</v>
      </c>
      <c r="C903" t="s">
        <v>366</v>
      </c>
      <c r="D903">
        <v>53506.638534999998</v>
      </c>
      <c r="E903">
        <f t="shared" si="20"/>
        <v>16155.152359595479</v>
      </c>
    </row>
    <row r="904" spans="1:5" x14ac:dyDescent="0.35">
      <c r="A904">
        <v>12.702302</v>
      </c>
      <c r="B904" t="s">
        <v>123</v>
      </c>
      <c r="C904" t="s">
        <v>124</v>
      </c>
      <c r="D904">
        <v>13488.088522</v>
      </c>
      <c r="E904">
        <f t="shared" si="20"/>
        <v>1713.2977380917762</v>
      </c>
    </row>
    <row r="905" spans="1:5" x14ac:dyDescent="0.35">
      <c r="A905">
        <v>39.748489999999997</v>
      </c>
      <c r="B905" t="s">
        <v>123</v>
      </c>
      <c r="C905" t="s">
        <v>124</v>
      </c>
      <c r="D905">
        <v>50259.548707000002</v>
      </c>
      <c r="E905">
        <f t="shared" si="20"/>
        <v>19977.411691847024</v>
      </c>
    </row>
    <row r="906" spans="1:5" x14ac:dyDescent="0.35">
      <c r="A906">
        <v>43.823467999999998</v>
      </c>
      <c r="B906" t="s">
        <v>123</v>
      </c>
      <c r="C906" t="s">
        <v>124</v>
      </c>
      <c r="D906">
        <v>54443.740081999997</v>
      </c>
      <c r="E906">
        <f t="shared" si="20"/>
        <v>23859.13501283844</v>
      </c>
    </row>
    <row r="907" spans="1:5" x14ac:dyDescent="0.35">
      <c r="A907">
        <v>77.000660999999994</v>
      </c>
      <c r="B907" t="s">
        <v>123</v>
      </c>
      <c r="C907" t="s">
        <v>124</v>
      </c>
      <c r="D907">
        <v>2159.1039810000002</v>
      </c>
      <c r="E907">
        <f t="shared" si="20"/>
        <v>1662.5243370473145</v>
      </c>
    </row>
    <row r="908" spans="1:5" x14ac:dyDescent="0.35">
      <c r="A908">
        <v>43.167506000000003</v>
      </c>
      <c r="B908" t="s">
        <v>123</v>
      </c>
      <c r="C908" t="s">
        <v>124</v>
      </c>
      <c r="D908">
        <v>20404.052983000001</v>
      </c>
      <c r="E908">
        <f t="shared" si="20"/>
        <v>8807.9207956797054</v>
      </c>
    </row>
    <row r="909" spans="1:5" x14ac:dyDescent="0.35">
      <c r="A909">
        <v>30.192799999999998</v>
      </c>
      <c r="B909" t="s">
        <v>123</v>
      </c>
      <c r="C909" t="s">
        <v>124</v>
      </c>
      <c r="D909">
        <v>1588.7273049999999</v>
      </c>
      <c r="E909">
        <f t="shared" si="20"/>
        <v>479.6812577440399</v>
      </c>
    </row>
    <row r="910" spans="1:5" x14ac:dyDescent="0.35">
      <c r="A910">
        <v>40.394016999999998</v>
      </c>
      <c r="B910" t="s">
        <v>123</v>
      </c>
      <c r="C910" t="s">
        <v>124</v>
      </c>
      <c r="D910">
        <v>1313.3226770000001</v>
      </c>
      <c r="E910">
        <f t="shared" si="20"/>
        <v>530.50378541223517</v>
      </c>
    </row>
    <row r="911" spans="1:5" x14ac:dyDescent="0.35">
      <c r="A911">
        <v>31.472951999999999</v>
      </c>
      <c r="B911" t="s">
        <v>123</v>
      </c>
      <c r="C911" t="s">
        <v>124</v>
      </c>
      <c r="D911">
        <v>31892.967088000001</v>
      </c>
      <c r="E911">
        <f t="shared" si="20"/>
        <v>10037.658222982038</v>
      </c>
    </row>
    <row r="912" spans="1:5" x14ac:dyDescent="0.35">
      <c r="A912">
        <v>31.548347</v>
      </c>
      <c r="B912" t="s">
        <v>123</v>
      </c>
      <c r="C912" t="s">
        <v>124</v>
      </c>
      <c r="D912">
        <v>7316.1858000000002</v>
      </c>
      <c r="E912">
        <f t="shared" si="20"/>
        <v>2308.1356833487262</v>
      </c>
    </row>
    <row r="913" spans="1:5" x14ac:dyDescent="0.35">
      <c r="A913">
        <v>10.88476</v>
      </c>
      <c r="B913" t="s">
        <v>123</v>
      </c>
      <c r="C913" t="s">
        <v>124</v>
      </c>
      <c r="D913">
        <v>8069.9566599999998</v>
      </c>
      <c r="E913">
        <f t="shared" si="20"/>
        <v>878.39541454501602</v>
      </c>
    </row>
    <row r="914" spans="1:5" x14ac:dyDescent="0.35">
      <c r="A914">
        <v>77.111046999999999</v>
      </c>
      <c r="B914" t="s">
        <v>123</v>
      </c>
      <c r="C914" t="s">
        <v>124</v>
      </c>
      <c r="D914">
        <v>27.645189999999999</v>
      </c>
      <c r="E914">
        <f t="shared" si="20"/>
        <v>21.317495454139298</v>
      </c>
    </row>
    <row r="915" spans="1:5" x14ac:dyDescent="0.35">
      <c r="A915">
        <v>46.400317000000001</v>
      </c>
      <c r="B915" t="s">
        <v>123</v>
      </c>
      <c r="C915" t="s">
        <v>124</v>
      </c>
      <c r="D915">
        <v>14022.825724</v>
      </c>
      <c r="E915">
        <f t="shared" si="20"/>
        <v>6506.6355882935459</v>
      </c>
    </row>
    <row r="916" spans="1:5" x14ac:dyDescent="0.35">
      <c r="A916">
        <v>13.597462999999999</v>
      </c>
      <c r="B916" t="s">
        <v>123</v>
      </c>
      <c r="C916" t="s">
        <v>124</v>
      </c>
      <c r="D916">
        <v>13385.769048</v>
      </c>
      <c r="E916">
        <f t="shared" si="20"/>
        <v>1820.124993567252</v>
      </c>
    </row>
    <row r="917" spans="1:5" x14ac:dyDescent="0.35">
      <c r="A917">
        <v>10.859223</v>
      </c>
      <c r="B917" t="s">
        <v>123</v>
      </c>
      <c r="C917" t="s">
        <v>124</v>
      </c>
      <c r="D917">
        <v>32848.035307999999</v>
      </c>
      <c r="E917">
        <f t="shared" si="20"/>
        <v>3567.0414052144565</v>
      </c>
    </row>
    <row r="918" spans="1:5" x14ac:dyDescent="0.35">
      <c r="A918">
        <v>70.659763999999996</v>
      </c>
      <c r="B918" t="s">
        <v>123</v>
      </c>
      <c r="C918" t="s">
        <v>124</v>
      </c>
      <c r="D918">
        <v>59381.174639999997</v>
      </c>
      <c r="E918">
        <f t="shared" si="20"/>
        <v>41958.597861051843</v>
      </c>
    </row>
    <row r="919" spans="1:5" x14ac:dyDescent="0.35">
      <c r="A919">
        <v>18.384761999999998</v>
      </c>
      <c r="B919" t="s">
        <v>123</v>
      </c>
      <c r="C919" t="s">
        <v>124</v>
      </c>
      <c r="D919">
        <v>6483.6049309999999</v>
      </c>
      <c r="E919">
        <f t="shared" si="20"/>
        <v>1191.9953355846142</v>
      </c>
    </row>
    <row r="920" spans="1:5" x14ac:dyDescent="0.35">
      <c r="A920">
        <v>40.272227999999998</v>
      </c>
      <c r="B920" t="s">
        <v>123</v>
      </c>
      <c r="C920" t="s">
        <v>124</v>
      </c>
      <c r="D920">
        <v>62500</v>
      </c>
      <c r="E920">
        <f t="shared" si="20"/>
        <v>25170.142499999998</v>
      </c>
    </row>
    <row r="921" spans="1:5" x14ac:dyDescent="0.35">
      <c r="A921">
        <v>39.452151999999998</v>
      </c>
      <c r="B921" t="s">
        <v>123</v>
      </c>
      <c r="C921" t="s">
        <v>124</v>
      </c>
      <c r="D921">
        <v>3345.87869</v>
      </c>
      <c r="E921">
        <f t="shared" si="20"/>
        <v>1320.0211465144087</v>
      </c>
    </row>
    <row r="922" spans="1:5" x14ac:dyDescent="0.35">
      <c r="A922">
        <v>53.539821000000003</v>
      </c>
      <c r="B922" t="s">
        <v>123</v>
      </c>
      <c r="C922" t="s">
        <v>124</v>
      </c>
      <c r="D922">
        <v>57187.573498999998</v>
      </c>
      <c r="E922">
        <f t="shared" si="20"/>
        <v>30618.124485608034</v>
      </c>
    </row>
    <row r="923" spans="1:5" x14ac:dyDescent="0.35">
      <c r="A923">
        <v>64.587733</v>
      </c>
      <c r="B923" t="s">
        <v>123</v>
      </c>
      <c r="C923" t="s">
        <v>124</v>
      </c>
      <c r="D923">
        <v>43608.899174999999</v>
      </c>
      <c r="E923">
        <f t="shared" si="20"/>
        <v>28165.999363388204</v>
      </c>
    </row>
    <row r="924" spans="1:5" x14ac:dyDescent="0.35">
      <c r="A924">
        <v>33.989963000000003</v>
      </c>
      <c r="B924" t="s">
        <v>123</v>
      </c>
      <c r="C924" t="s">
        <v>124</v>
      </c>
      <c r="D924">
        <v>62500</v>
      </c>
      <c r="E924">
        <f t="shared" si="20"/>
        <v>21243.726875</v>
      </c>
    </row>
    <row r="925" spans="1:5" x14ac:dyDescent="0.35">
      <c r="A925">
        <v>12.702302</v>
      </c>
      <c r="B925" t="s">
        <v>138</v>
      </c>
      <c r="C925" t="s">
        <v>139</v>
      </c>
      <c r="D925">
        <v>46572.347257000001</v>
      </c>
      <c r="E925">
        <f t="shared" si="20"/>
        <v>5915.7601970728556</v>
      </c>
    </row>
    <row r="926" spans="1:5" x14ac:dyDescent="0.35">
      <c r="A926">
        <v>18.384761999999998</v>
      </c>
      <c r="B926" t="s">
        <v>138</v>
      </c>
      <c r="C926" t="s">
        <v>139</v>
      </c>
      <c r="D926">
        <v>56016.395068999998</v>
      </c>
      <c r="E926">
        <f t="shared" si="20"/>
        <v>10298.480914415384</v>
      </c>
    </row>
    <row r="927" spans="1:5" x14ac:dyDescent="0.35">
      <c r="A927">
        <v>77.111046999999999</v>
      </c>
      <c r="B927" t="s">
        <v>138</v>
      </c>
      <c r="C927" t="s">
        <v>139</v>
      </c>
      <c r="D927">
        <v>62472.354809999997</v>
      </c>
      <c r="E927">
        <f t="shared" si="20"/>
        <v>48173.086879545859</v>
      </c>
    </row>
    <row r="928" spans="1:5" x14ac:dyDescent="0.35">
      <c r="A928">
        <v>13.597462999999999</v>
      </c>
      <c r="B928" t="s">
        <v>138</v>
      </c>
      <c r="C928" t="s">
        <v>139</v>
      </c>
      <c r="D928">
        <v>25569.804500999999</v>
      </c>
      <c r="E928">
        <f t="shared" si="20"/>
        <v>3476.8447061958091</v>
      </c>
    </row>
    <row r="929" spans="1:5" x14ac:dyDescent="0.35">
      <c r="A929">
        <v>39.748489999999997</v>
      </c>
      <c r="B929" t="s">
        <v>138</v>
      </c>
      <c r="C929" t="s">
        <v>139</v>
      </c>
      <c r="D929">
        <v>81.353016999999994</v>
      </c>
      <c r="E929">
        <f t="shared" si="20"/>
        <v>32.336595826943295</v>
      </c>
    </row>
    <row r="930" spans="1:5" x14ac:dyDescent="0.35">
      <c r="A930">
        <v>10.859223</v>
      </c>
      <c r="B930" t="s">
        <v>138</v>
      </c>
      <c r="C930" t="s">
        <v>139</v>
      </c>
      <c r="D930">
        <v>29651.964692000001</v>
      </c>
      <c r="E930">
        <f t="shared" si="20"/>
        <v>3219.9729697855432</v>
      </c>
    </row>
    <row r="931" spans="1:5" x14ac:dyDescent="0.35">
      <c r="A931">
        <v>64.587733</v>
      </c>
      <c r="B931" t="s">
        <v>138</v>
      </c>
      <c r="C931" t="s">
        <v>139</v>
      </c>
      <c r="D931">
        <v>18891.100825000001</v>
      </c>
      <c r="E931">
        <f t="shared" si="20"/>
        <v>12201.333761611799</v>
      </c>
    </row>
    <row r="932" spans="1:5" x14ac:dyDescent="0.35">
      <c r="A932">
        <v>70.659763999999996</v>
      </c>
      <c r="B932" t="s">
        <v>138</v>
      </c>
      <c r="C932" t="s">
        <v>139</v>
      </c>
      <c r="D932">
        <v>2988.0104160000001</v>
      </c>
      <c r="E932">
        <f t="shared" si="20"/>
        <v>2111.321108241018</v>
      </c>
    </row>
    <row r="933" spans="1:5" x14ac:dyDescent="0.35">
      <c r="A933">
        <v>38.115360000000003</v>
      </c>
      <c r="B933" t="s">
        <v>138</v>
      </c>
      <c r="C933" t="s">
        <v>139</v>
      </c>
      <c r="D933">
        <v>13855.080094999999</v>
      </c>
      <c r="E933">
        <f t="shared" si="20"/>
        <v>5280.9136564975925</v>
      </c>
    </row>
    <row r="934" spans="1:5" x14ac:dyDescent="0.35">
      <c r="A934">
        <v>42.873857999999998</v>
      </c>
      <c r="B934" t="s">
        <v>138</v>
      </c>
      <c r="C934" t="s">
        <v>139</v>
      </c>
      <c r="D934">
        <v>55040.618632999998</v>
      </c>
      <c r="E934">
        <f t="shared" si="20"/>
        <v>23598.03667503396</v>
      </c>
    </row>
    <row r="935" spans="1:5" x14ac:dyDescent="0.35">
      <c r="A935">
        <v>30.192799999999998</v>
      </c>
      <c r="B935" t="s">
        <v>138</v>
      </c>
      <c r="C935" t="s">
        <v>139</v>
      </c>
      <c r="D935">
        <v>7404.6341590000002</v>
      </c>
      <c r="E935">
        <f t="shared" si="20"/>
        <v>2235.6663823585518</v>
      </c>
    </row>
    <row r="936" spans="1:5" x14ac:dyDescent="0.35">
      <c r="A936">
        <v>45.131614999999996</v>
      </c>
      <c r="B936" t="s">
        <v>138</v>
      </c>
      <c r="C936" t="s">
        <v>139</v>
      </c>
      <c r="D936">
        <v>28109.882482000001</v>
      </c>
      <c r="E936">
        <f t="shared" si="20"/>
        <v>12686.443938728684</v>
      </c>
    </row>
    <row r="937" spans="1:5" x14ac:dyDescent="0.35">
      <c r="A937">
        <v>38.023150000000001</v>
      </c>
      <c r="B937" t="s">
        <v>138</v>
      </c>
      <c r="C937" t="s">
        <v>139</v>
      </c>
      <c r="D937">
        <v>15290.137852</v>
      </c>
      <c r="E937">
        <f t="shared" si="20"/>
        <v>5813.7920506727378</v>
      </c>
    </row>
    <row r="938" spans="1:5" x14ac:dyDescent="0.35">
      <c r="A938">
        <v>65.054783</v>
      </c>
      <c r="B938" t="s">
        <v>138</v>
      </c>
      <c r="C938" t="s">
        <v>139</v>
      </c>
      <c r="D938">
        <v>33149.142896999998</v>
      </c>
      <c r="E938">
        <f t="shared" si="20"/>
        <v>21565.102978003262</v>
      </c>
    </row>
    <row r="939" spans="1:5" x14ac:dyDescent="0.35">
      <c r="A939">
        <v>81.588953000000004</v>
      </c>
      <c r="B939" t="s">
        <v>138</v>
      </c>
      <c r="C939" t="s">
        <v>139</v>
      </c>
      <c r="D939">
        <v>5503.7962129999996</v>
      </c>
      <c r="E939">
        <f t="shared" si="20"/>
        <v>4490.48970544035</v>
      </c>
    </row>
    <row r="940" spans="1:5" x14ac:dyDescent="0.35">
      <c r="A940">
        <v>54.550564999999999</v>
      </c>
      <c r="B940" t="s">
        <v>138</v>
      </c>
      <c r="C940" t="s">
        <v>139</v>
      </c>
      <c r="D940">
        <v>62318.488831000002</v>
      </c>
      <c r="E940">
        <f t="shared" si="20"/>
        <v>33995.087756772395</v>
      </c>
    </row>
    <row r="941" spans="1:5" x14ac:dyDescent="0.35">
      <c r="A941">
        <v>52.611322999999999</v>
      </c>
      <c r="B941" t="s">
        <v>138</v>
      </c>
      <c r="C941" t="s">
        <v>139</v>
      </c>
      <c r="D941">
        <v>19800.685269000001</v>
      </c>
      <c r="E941">
        <f t="shared" si="20"/>
        <v>10417.402483087009</v>
      </c>
    </row>
    <row r="942" spans="1:5" x14ac:dyDescent="0.35">
      <c r="A942">
        <v>4.5456329999999996</v>
      </c>
      <c r="B942" t="s">
        <v>138</v>
      </c>
      <c r="C942" t="s">
        <v>139</v>
      </c>
      <c r="D942">
        <v>1617.9047660000001</v>
      </c>
      <c r="E942">
        <f t="shared" si="20"/>
        <v>73.54401295186878</v>
      </c>
    </row>
    <row r="943" spans="1:5" x14ac:dyDescent="0.35">
      <c r="A943">
        <v>52.035252999999997</v>
      </c>
      <c r="B943" t="s">
        <v>138</v>
      </c>
      <c r="C943" t="s">
        <v>139</v>
      </c>
      <c r="D943">
        <v>62500</v>
      </c>
      <c r="E943">
        <f t="shared" si="20"/>
        <v>32522.033124999994</v>
      </c>
    </row>
    <row r="944" spans="1:5" x14ac:dyDescent="0.35">
      <c r="A944">
        <v>5.9529579999999997</v>
      </c>
      <c r="B944" t="s">
        <v>138</v>
      </c>
      <c r="C944" t="s">
        <v>139</v>
      </c>
      <c r="D944">
        <v>62500</v>
      </c>
      <c r="E944">
        <f t="shared" si="20"/>
        <v>3720.5987500000001</v>
      </c>
    </row>
    <row r="945" spans="1:5" x14ac:dyDescent="0.35">
      <c r="A945">
        <v>0</v>
      </c>
      <c r="B945" t="s">
        <v>138</v>
      </c>
      <c r="C945" t="s">
        <v>139</v>
      </c>
      <c r="D945">
        <v>10543.240209</v>
      </c>
      <c r="E945">
        <f t="shared" si="20"/>
        <v>0</v>
      </c>
    </row>
    <row r="946" spans="1:5" x14ac:dyDescent="0.35">
      <c r="A946">
        <v>10.443816</v>
      </c>
      <c r="B946" t="s">
        <v>138</v>
      </c>
      <c r="C946" t="s">
        <v>139</v>
      </c>
      <c r="D946">
        <v>21634.908201999999</v>
      </c>
      <c r="E946">
        <f t="shared" si="20"/>
        <v>2259.5100043857883</v>
      </c>
    </row>
    <row r="947" spans="1:5" x14ac:dyDescent="0.35">
      <c r="A947">
        <v>20.846829</v>
      </c>
      <c r="B947" t="s">
        <v>138</v>
      </c>
      <c r="C947" t="s">
        <v>139</v>
      </c>
      <c r="D947">
        <v>7164.0702350000001</v>
      </c>
      <c r="E947">
        <f t="shared" si="20"/>
        <v>1493.4814713303481</v>
      </c>
    </row>
    <row r="948" spans="1:5" x14ac:dyDescent="0.35">
      <c r="A948">
        <v>2.080708</v>
      </c>
      <c r="B948" t="s">
        <v>138</v>
      </c>
      <c r="C948" t="s">
        <v>139</v>
      </c>
      <c r="D948">
        <v>44460.09809</v>
      </c>
      <c r="E948">
        <f t="shared" si="20"/>
        <v>925.08481776647716</v>
      </c>
    </row>
    <row r="949" spans="1:5" x14ac:dyDescent="0.35">
      <c r="A949">
        <v>18.693460999999999</v>
      </c>
      <c r="B949" t="s">
        <v>138</v>
      </c>
      <c r="C949" t="s">
        <v>139</v>
      </c>
      <c r="D949">
        <v>62500</v>
      </c>
      <c r="E949">
        <f t="shared" si="20"/>
        <v>11683.413125000001</v>
      </c>
    </row>
    <row r="950" spans="1:5" x14ac:dyDescent="0.35">
      <c r="A950">
        <v>0</v>
      </c>
      <c r="B950" t="s">
        <v>138</v>
      </c>
      <c r="C950" t="s">
        <v>139</v>
      </c>
      <c r="D950">
        <v>330.81442299999998</v>
      </c>
      <c r="E950">
        <f t="shared" si="20"/>
        <v>0</v>
      </c>
    </row>
    <row r="951" spans="1:5" x14ac:dyDescent="0.35">
      <c r="A951">
        <v>0</v>
      </c>
      <c r="B951" t="s">
        <v>138</v>
      </c>
      <c r="C951" t="s">
        <v>139</v>
      </c>
      <c r="D951">
        <v>2785.8007109999999</v>
      </c>
      <c r="E951">
        <f t="shared" si="20"/>
        <v>0</v>
      </c>
    </row>
    <row r="952" spans="1:5" x14ac:dyDescent="0.35">
      <c r="A952">
        <v>0</v>
      </c>
      <c r="B952" t="s">
        <v>138</v>
      </c>
      <c r="C952" t="s">
        <v>139</v>
      </c>
      <c r="D952">
        <v>62500</v>
      </c>
      <c r="E952">
        <f t="shared" si="20"/>
        <v>0</v>
      </c>
    </row>
    <row r="953" spans="1:5" x14ac:dyDescent="0.35">
      <c r="A953">
        <v>5.8855999999999999E-2</v>
      </c>
      <c r="B953" t="s">
        <v>138</v>
      </c>
      <c r="C953" t="s">
        <v>139</v>
      </c>
      <c r="D953">
        <v>16917.144714999999</v>
      </c>
      <c r="E953">
        <f t="shared" si="20"/>
        <v>9.9567546934603985</v>
      </c>
    </row>
    <row r="954" spans="1:5" x14ac:dyDescent="0.35">
      <c r="A954">
        <v>6.1522019999999999</v>
      </c>
      <c r="B954" t="s">
        <v>138</v>
      </c>
      <c r="C954" t="s">
        <v>139</v>
      </c>
      <c r="D954">
        <v>51600.019084</v>
      </c>
      <c r="E954">
        <f t="shared" si="20"/>
        <v>3174.5374060862296</v>
      </c>
    </row>
    <row r="955" spans="1:5" x14ac:dyDescent="0.35">
      <c r="A955">
        <v>51.847079999999998</v>
      </c>
      <c r="B955" t="s">
        <v>333</v>
      </c>
      <c r="C955" t="s">
        <v>334</v>
      </c>
      <c r="D955">
        <v>14871.657619</v>
      </c>
      <c r="E955">
        <f t="shared" si="20"/>
        <v>7710.5202230490249</v>
      </c>
    </row>
    <row r="956" spans="1:5" x14ac:dyDescent="0.35">
      <c r="A956">
        <v>59.073942000000002</v>
      </c>
      <c r="B956" t="s">
        <v>333</v>
      </c>
      <c r="C956" t="s">
        <v>334</v>
      </c>
      <c r="D956">
        <v>2015.1691049999999</v>
      </c>
      <c r="E956">
        <f t="shared" si="20"/>
        <v>1190.4398282896191</v>
      </c>
    </row>
    <row r="957" spans="1:5" x14ac:dyDescent="0.35">
      <c r="A957">
        <v>60.496484000000002</v>
      </c>
      <c r="B957" t="s">
        <v>333</v>
      </c>
      <c r="C957" t="s">
        <v>334</v>
      </c>
      <c r="D957">
        <v>1631.703469</v>
      </c>
      <c r="E957">
        <f t="shared" si="20"/>
        <v>987.12322805103008</v>
      </c>
    </row>
    <row r="958" spans="1:5" x14ac:dyDescent="0.35">
      <c r="A958">
        <v>40.493675000000003</v>
      </c>
      <c r="B958" t="s">
        <v>333</v>
      </c>
      <c r="C958" t="s">
        <v>334</v>
      </c>
      <c r="D958">
        <v>15260.264507</v>
      </c>
      <c r="E958">
        <f t="shared" si="20"/>
        <v>6179.4419136049328</v>
      </c>
    </row>
    <row r="959" spans="1:5" x14ac:dyDescent="0.35">
      <c r="A959">
        <v>34.322940000000003</v>
      </c>
      <c r="B959" t="s">
        <v>333</v>
      </c>
      <c r="C959" t="s">
        <v>334</v>
      </c>
      <c r="D959">
        <v>50838.364653999997</v>
      </c>
      <c r="E959">
        <f t="shared" si="20"/>
        <v>17449.221397173627</v>
      </c>
    </row>
    <row r="960" spans="1:5" x14ac:dyDescent="0.35">
      <c r="A960">
        <v>11.421543</v>
      </c>
      <c r="B960" t="s">
        <v>333</v>
      </c>
      <c r="C960" t="s">
        <v>334</v>
      </c>
      <c r="D960">
        <v>53753.163935999997</v>
      </c>
      <c r="E960">
        <f t="shared" si="20"/>
        <v>6139.4407328107318</v>
      </c>
    </row>
    <row r="961" spans="1:5" x14ac:dyDescent="0.35">
      <c r="A961">
        <v>34.534439999999996</v>
      </c>
      <c r="B961" t="s">
        <v>333</v>
      </c>
      <c r="C961" t="s">
        <v>334</v>
      </c>
      <c r="D961">
        <v>27929.143801999999</v>
      </c>
      <c r="E961">
        <f t="shared" si="20"/>
        <v>9645.1734088154062</v>
      </c>
    </row>
    <row r="962" spans="1:5" x14ac:dyDescent="0.35">
      <c r="A962">
        <v>46.977376999999997</v>
      </c>
      <c r="B962" t="s">
        <v>333</v>
      </c>
      <c r="C962" t="s">
        <v>334</v>
      </c>
      <c r="D962">
        <v>7570.7808249999998</v>
      </c>
      <c r="E962">
        <f t="shared" si="20"/>
        <v>3556.5542500039601</v>
      </c>
    </row>
    <row r="963" spans="1:5" x14ac:dyDescent="0.35">
      <c r="A963">
        <v>34.861342</v>
      </c>
      <c r="B963" t="s">
        <v>333</v>
      </c>
      <c r="C963" t="s">
        <v>334</v>
      </c>
      <c r="D963">
        <v>45366.088086999996</v>
      </c>
      <c r="E963">
        <f t="shared" si="20"/>
        <v>15815.227120030326</v>
      </c>
    </row>
    <row r="964" spans="1:5" x14ac:dyDescent="0.35">
      <c r="A964">
        <v>23.417490000000001</v>
      </c>
      <c r="B964" t="s">
        <v>333</v>
      </c>
      <c r="C964" t="s">
        <v>334</v>
      </c>
      <c r="D964">
        <v>19924.901446</v>
      </c>
      <c r="E964">
        <f t="shared" ref="E964:E1027" si="21">(A964/100)*D964</f>
        <v>4665.9118036269056</v>
      </c>
    </row>
    <row r="965" spans="1:5" x14ac:dyDescent="0.35">
      <c r="A965">
        <v>30.97279</v>
      </c>
      <c r="B965" t="s">
        <v>333</v>
      </c>
      <c r="C965" t="s">
        <v>334</v>
      </c>
      <c r="D965">
        <v>54135.606168999999</v>
      </c>
      <c r="E965">
        <f t="shared" si="21"/>
        <v>16767.307613951416</v>
      </c>
    </row>
    <row r="966" spans="1:5" x14ac:dyDescent="0.35">
      <c r="A966">
        <v>3.0346000000000001E-2</v>
      </c>
      <c r="B966" t="s">
        <v>333</v>
      </c>
      <c r="C966" t="s">
        <v>334</v>
      </c>
      <c r="D966">
        <v>58877.596224000001</v>
      </c>
      <c r="E966">
        <f t="shared" si="21"/>
        <v>17.866995350135042</v>
      </c>
    </row>
    <row r="967" spans="1:5" x14ac:dyDescent="0.35">
      <c r="A967">
        <v>19.520596000000001</v>
      </c>
      <c r="B967" t="s">
        <v>333</v>
      </c>
      <c r="C967" t="s">
        <v>334</v>
      </c>
      <c r="D967">
        <v>960.86702200000002</v>
      </c>
      <c r="E967">
        <f t="shared" si="21"/>
        <v>187.56696946185113</v>
      </c>
    </row>
    <row r="968" spans="1:5" x14ac:dyDescent="0.35">
      <c r="A968">
        <v>41.386983000000001</v>
      </c>
      <c r="B968" t="s">
        <v>333</v>
      </c>
      <c r="C968" t="s">
        <v>334</v>
      </c>
      <c r="D968">
        <v>37956.284377000004</v>
      </c>
      <c r="E968">
        <f t="shared" si="21"/>
        <v>15708.960962540647</v>
      </c>
    </row>
    <row r="969" spans="1:5" x14ac:dyDescent="0.35">
      <c r="A969">
        <v>38.043191999999998</v>
      </c>
      <c r="B969" t="s">
        <v>333</v>
      </c>
      <c r="C969" t="s">
        <v>334</v>
      </c>
      <c r="D969">
        <v>253.091128</v>
      </c>
      <c r="E969">
        <f t="shared" si="21"/>
        <v>96.283943760005755</v>
      </c>
    </row>
    <row r="970" spans="1:5" x14ac:dyDescent="0.35">
      <c r="A970">
        <v>1.392541</v>
      </c>
      <c r="B970" t="s">
        <v>333</v>
      </c>
      <c r="C970" t="s">
        <v>334</v>
      </c>
      <c r="D970">
        <v>53666.351619000001</v>
      </c>
      <c r="E970">
        <f t="shared" si="21"/>
        <v>747.32594949873885</v>
      </c>
    </row>
    <row r="971" spans="1:5" x14ac:dyDescent="0.35">
      <c r="A971">
        <v>33.912804999999999</v>
      </c>
      <c r="B971" t="s">
        <v>333</v>
      </c>
      <c r="C971" t="s">
        <v>334</v>
      </c>
      <c r="D971">
        <v>19082.135480000001</v>
      </c>
      <c r="E971">
        <f t="shared" si="21"/>
        <v>6471.287395168215</v>
      </c>
    </row>
    <row r="972" spans="1:5" x14ac:dyDescent="0.35">
      <c r="A972">
        <v>0</v>
      </c>
      <c r="B972" t="s">
        <v>333</v>
      </c>
      <c r="C972" t="s">
        <v>334</v>
      </c>
      <c r="D972">
        <v>62500</v>
      </c>
      <c r="E972">
        <f t="shared" si="21"/>
        <v>0</v>
      </c>
    </row>
    <row r="973" spans="1:5" x14ac:dyDescent="0.35">
      <c r="A973">
        <v>16.409376000000002</v>
      </c>
      <c r="B973" t="s">
        <v>333</v>
      </c>
      <c r="C973" t="s">
        <v>334</v>
      </c>
      <c r="D973">
        <v>11927.003703</v>
      </c>
      <c r="E973">
        <f t="shared" si="21"/>
        <v>1957.1468831591933</v>
      </c>
    </row>
    <row r="974" spans="1:5" x14ac:dyDescent="0.35">
      <c r="A974">
        <v>0.95790500000000001</v>
      </c>
      <c r="B974" t="s">
        <v>333</v>
      </c>
      <c r="C974" t="s">
        <v>334</v>
      </c>
      <c r="D974">
        <v>37156.407382999998</v>
      </c>
      <c r="E974">
        <f t="shared" si="21"/>
        <v>355.92308414212613</v>
      </c>
    </row>
    <row r="975" spans="1:5" x14ac:dyDescent="0.35">
      <c r="A975">
        <v>31.318933999999999</v>
      </c>
      <c r="B975" t="s">
        <v>333</v>
      </c>
      <c r="C975" t="s">
        <v>334</v>
      </c>
      <c r="D975">
        <v>1764.2302079999999</v>
      </c>
      <c r="E975">
        <f t="shared" si="21"/>
        <v>552.53809445158265</v>
      </c>
    </row>
    <row r="976" spans="1:5" x14ac:dyDescent="0.35">
      <c r="A976">
        <v>35.518514000000003</v>
      </c>
      <c r="B976" t="s">
        <v>333</v>
      </c>
      <c r="C976" t="s">
        <v>334</v>
      </c>
      <c r="D976">
        <v>6.0255479999999997</v>
      </c>
      <c r="E976">
        <f t="shared" si="21"/>
        <v>2.14018510995672</v>
      </c>
    </row>
    <row r="977" spans="1:5" x14ac:dyDescent="0.35">
      <c r="A977">
        <v>14.527431</v>
      </c>
      <c r="B977" t="s">
        <v>333</v>
      </c>
      <c r="C977" t="s">
        <v>334</v>
      </c>
      <c r="D977">
        <v>36268.631870999998</v>
      </c>
      <c r="E977">
        <f t="shared" si="21"/>
        <v>5268.9004697035334</v>
      </c>
    </row>
    <row r="978" spans="1:5" x14ac:dyDescent="0.35">
      <c r="A978">
        <v>21.615335999999999</v>
      </c>
      <c r="B978" t="s">
        <v>333</v>
      </c>
      <c r="C978" t="s">
        <v>334</v>
      </c>
      <c r="D978">
        <v>19799.392466000001</v>
      </c>
      <c r="E978">
        <f t="shared" si="21"/>
        <v>4279.705207484586</v>
      </c>
    </row>
    <row r="979" spans="1:5" x14ac:dyDescent="0.35">
      <c r="A979">
        <v>19.615078</v>
      </c>
      <c r="B979" t="s">
        <v>333</v>
      </c>
      <c r="C979" t="s">
        <v>334</v>
      </c>
      <c r="D979">
        <v>56239.838821999998</v>
      </c>
      <c r="E979">
        <f t="shared" si="21"/>
        <v>11031.48825200958</v>
      </c>
    </row>
    <row r="980" spans="1:5" x14ac:dyDescent="0.35">
      <c r="A980">
        <v>7.1182460000000001</v>
      </c>
      <c r="B980" t="s">
        <v>333</v>
      </c>
      <c r="C980" t="s">
        <v>334</v>
      </c>
      <c r="D980">
        <v>56717.822824000003</v>
      </c>
      <c r="E980">
        <f t="shared" si="21"/>
        <v>4037.3141544564673</v>
      </c>
    </row>
    <row r="981" spans="1:5" x14ac:dyDescent="0.35">
      <c r="A981">
        <v>20.725688000000002</v>
      </c>
      <c r="B981" t="s">
        <v>333</v>
      </c>
      <c r="C981" t="s">
        <v>334</v>
      </c>
      <c r="D981">
        <v>130.540807</v>
      </c>
      <c r="E981">
        <f t="shared" si="21"/>
        <v>27.05548037150216</v>
      </c>
    </row>
    <row r="982" spans="1:5" x14ac:dyDescent="0.35">
      <c r="A982">
        <v>0.17752000000000001</v>
      </c>
      <c r="B982" t="s">
        <v>333</v>
      </c>
      <c r="C982" t="s">
        <v>334</v>
      </c>
      <c r="D982">
        <v>48008.037323999997</v>
      </c>
      <c r="E982">
        <f t="shared" si="21"/>
        <v>85.223867857564812</v>
      </c>
    </row>
    <row r="983" spans="1:5" x14ac:dyDescent="0.35">
      <c r="A983">
        <v>22.699515000000002</v>
      </c>
      <c r="B983" t="s">
        <v>333</v>
      </c>
      <c r="C983" t="s">
        <v>334</v>
      </c>
      <c r="D983">
        <v>15.661061999999999</v>
      </c>
      <c r="E983">
        <f t="shared" si="21"/>
        <v>3.5549851178492999</v>
      </c>
    </row>
    <row r="984" spans="1:5" x14ac:dyDescent="0.35">
      <c r="A984">
        <v>32.741878</v>
      </c>
      <c r="B984" t="s">
        <v>333</v>
      </c>
      <c r="C984" t="s">
        <v>334</v>
      </c>
      <c r="D984">
        <v>482.67144300000001</v>
      </c>
      <c r="E984">
        <f t="shared" si="21"/>
        <v>158.03569500789956</v>
      </c>
    </row>
    <row r="985" spans="1:5" x14ac:dyDescent="0.35">
      <c r="A985">
        <v>35.513347000000003</v>
      </c>
      <c r="B985" t="s">
        <v>333</v>
      </c>
      <c r="C985" t="s">
        <v>334</v>
      </c>
      <c r="D985">
        <v>3210.4929229999998</v>
      </c>
      <c r="E985">
        <f t="shared" si="21"/>
        <v>1140.1534921554328</v>
      </c>
    </row>
    <row r="986" spans="1:5" x14ac:dyDescent="0.35">
      <c r="A986">
        <v>21.794774</v>
      </c>
      <c r="B986" t="s">
        <v>333</v>
      </c>
      <c r="C986" t="s">
        <v>334</v>
      </c>
      <c r="D986">
        <v>54082.051943999999</v>
      </c>
      <c r="E986">
        <f t="shared" si="21"/>
        <v>11787.060995757407</v>
      </c>
    </row>
    <row r="987" spans="1:5" x14ac:dyDescent="0.35">
      <c r="A987">
        <v>26.412938</v>
      </c>
      <c r="B987" t="s">
        <v>333</v>
      </c>
      <c r="C987" t="s">
        <v>334</v>
      </c>
      <c r="D987">
        <v>62500</v>
      </c>
      <c r="E987">
        <f t="shared" si="21"/>
        <v>16508.08625</v>
      </c>
    </row>
    <row r="988" spans="1:5" x14ac:dyDescent="0.35">
      <c r="A988">
        <v>23.417490000000001</v>
      </c>
      <c r="B988" t="s">
        <v>305</v>
      </c>
      <c r="C988" t="s">
        <v>306</v>
      </c>
      <c r="D988">
        <v>34758.761756</v>
      </c>
      <c r="E988">
        <f t="shared" si="21"/>
        <v>8139.6295583351248</v>
      </c>
    </row>
    <row r="989" spans="1:5" x14ac:dyDescent="0.35">
      <c r="A989">
        <v>38.043191999999998</v>
      </c>
      <c r="B989" t="s">
        <v>305</v>
      </c>
      <c r="C989" t="s">
        <v>306</v>
      </c>
      <c r="D989">
        <v>1489.1180489999999</v>
      </c>
      <c r="E989">
        <f t="shared" si="21"/>
        <v>566.50803848772398</v>
      </c>
    </row>
    <row r="990" spans="1:5" x14ac:dyDescent="0.35">
      <c r="A990">
        <v>19.615078</v>
      </c>
      <c r="B990" t="s">
        <v>305</v>
      </c>
      <c r="C990" t="s">
        <v>306</v>
      </c>
      <c r="D990">
        <v>583.85602300000005</v>
      </c>
      <c r="E990">
        <f t="shared" si="21"/>
        <v>114.52381431914795</v>
      </c>
    </row>
    <row r="991" spans="1:5" x14ac:dyDescent="0.35">
      <c r="A991">
        <v>21.615335999999999</v>
      </c>
      <c r="B991" t="s">
        <v>305</v>
      </c>
      <c r="C991" t="s">
        <v>306</v>
      </c>
      <c r="D991">
        <v>41968.328590999998</v>
      </c>
      <c r="E991">
        <f t="shared" si="21"/>
        <v>9071.5952385287146</v>
      </c>
    </row>
    <row r="992" spans="1:5" x14ac:dyDescent="0.35">
      <c r="A992">
        <v>35.518514000000003</v>
      </c>
      <c r="B992" t="s">
        <v>305</v>
      </c>
      <c r="C992" t="s">
        <v>306</v>
      </c>
      <c r="D992">
        <v>44068.769740999996</v>
      </c>
      <c r="E992">
        <f t="shared" si="21"/>
        <v>15652.572150084849</v>
      </c>
    </row>
    <row r="993" spans="1:5" x14ac:dyDescent="0.35">
      <c r="A993">
        <v>40.516758000000003</v>
      </c>
      <c r="B993" t="s">
        <v>305</v>
      </c>
      <c r="C993" t="s">
        <v>306</v>
      </c>
      <c r="D993">
        <v>35459.509503000001</v>
      </c>
      <c r="E993">
        <f t="shared" si="21"/>
        <v>14367.043653317514</v>
      </c>
    </row>
    <row r="994" spans="1:5" x14ac:dyDescent="0.35">
      <c r="A994">
        <v>23.203875</v>
      </c>
      <c r="B994" t="s">
        <v>305</v>
      </c>
      <c r="C994" t="s">
        <v>306</v>
      </c>
      <c r="D994">
        <v>20461.152280999999</v>
      </c>
      <c r="E994">
        <f t="shared" si="21"/>
        <v>4747.7801988428882</v>
      </c>
    </row>
    <row r="995" spans="1:5" x14ac:dyDescent="0.35">
      <c r="A995">
        <v>33.077364000000003</v>
      </c>
      <c r="B995" t="s">
        <v>305</v>
      </c>
      <c r="C995" t="s">
        <v>306</v>
      </c>
      <c r="D995">
        <v>41872.250913000003</v>
      </c>
      <c r="E995">
        <f t="shared" si="21"/>
        <v>13850.236849486337</v>
      </c>
    </row>
    <row r="996" spans="1:5" x14ac:dyDescent="0.35">
      <c r="A996">
        <v>39.518577000000001</v>
      </c>
      <c r="B996" t="s">
        <v>305</v>
      </c>
      <c r="C996" t="s">
        <v>306</v>
      </c>
      <c r="D996">
        <v>5364.0384450000001</v>
      </c>
      <c r="E996">
        <f t="shared" si="21"/>
        <v>2119.7916631969279</v>
      </c>
    </row>
    <row r="997" spans="1:5" x14ac:dyDescent="0.35">
      <c r="A997">
        <v>14.906999000000001</v>
      </c>
      <c r="B997" t="s">
        <v>305</v>
      </c>
      <c r="C997" t="s">
        <v>306</v>
      </c>
      <c r="D997">
        <v>23.114981</v>
      </c>
      <c r="E997">
        <f t="shared" si="21"/>
        <v>3.4457499865201902</v>
      </c>
    </row>
    <row r="998" spans="1:5" x14ac:dyDescent="0.35">
      <c r="A998">
        <v>20.906759000000001</v>
      </c>
      <c r="B998" t="s">
        <v>305</v>
      </c>
      <c r="C998" t="s">
        <v>306</v>
      </c>
      <c r="D998">
        <v>47218.852831999997</v>
      </c>
      <c r="E998">
        <f t="shared" si="21"/>
        <v>9871.9317641509133</v>
      </c>
    </row>
    <row r="999" spans="1:5" x14ac:dyDescent="0.35">
      <c r="A999">
        <v>20.906759000000001</v>
      </c>
      <c r="B999" t="s">
        <v>231</v>
      </c>
      <c r="C999" t="s">
        <v>232</v>
      </c>
      <c r="D999">
        <v>6813.4377899999999</v>
      </c>
      <c r="E999">
        <f t="shared" si="21"/>
        <v>1424.469018370226</v>
      </c>
    </row>
    <row r="1000" spans="1:5" x14ac:dyDescent="0.35">
      <c r="A1000">
        <v>33.077364000000003</v>
      </c>
      <c r="B1000" t="s">
        <v>231</v>
      </c>
      <c r="C1000" t="s">
        <v>232</v>
      </c>
      <c r="D1000">
        <v>20627.749087</v>
      </c>
      <c r="E1000">
        <f t="shared" si="21"/>
        <v>6823.1156505136678</v>
      </c>
    </row>
    <row r="1001" spans="1:5" x14ac:dyDescent="0.35">
      <c r="A1001">
        <v>23.417490000000001</v>
      </c>
      <c r="B1001" t="s">
        <v>231</v>
      </c>
      <c r="C1001" t="s">
        <v>232</v>
      </c>
      <c r="D1001">
        <v>7816.3367980000003</v>
      </c>
      <c r="E1001">
        <f t="shared" si="21"/>
        <v>1830.3898880379704</v>
      </c>
    </row>
    <row r="1002" spans="1:5" x14ac:dyDescent="0.35">
      <c r="A1002">
        <v>38.043191999999998</v>
      </c>
      <c r="B1002" t="s">
        <v>231</v>
      </c>
      <c r="C1002" t="s">
        <v>232</v>
      </c>
      <c r="D1002">
        <v>60757.790823000003</v>
      </c>
      <c r="E1002">
        <f t="shared" si="21"/>
        <v>23114.203017752268</v>
      </c>
    </row>
    <row r="1003" spans="1:5" x14ac:dyDescent="0.35">
      <c r="A1003">
        <v>33.912804999999999</v>
      </c>
      <c r="B1003" t="s">
        <v>231</v>
      </c>
      <c r="C1003" t="s">
        <v>232</v>
      </c>
      <c r="D1003">
        <v>43417.864520000003</v>
      </c>
      <c r="E1003">
        <f t="shared" si="21"/>
        <v>14724.215729831787</v>
      </c>
    </row>
    <row r="1004" spans="1:5" x14ac:dyDescent="0.35">
      <c r="A1004">
        <v>22.699515000000002</v>
      </c>
      <c r="B1004" t="s">
        <v>231</v>
      </c>
      <c r="C1004" t="s">
        <v>232</v>
      </c>
      <c r="D1004">
        <v>62484.338938000001</v>
      </c>
      <c r="E1004">
        <f t="shared" si="21"/>
        <v>14183.641889882152</v>
      </c>
    </row>
    <row r="1005" spans="1:5" x14ac:dyDescent="0.35">
      <c r="A1005">
        <v>19.615078</v>
      </c>
      <c r="B1005" t="s">
        <v>231</v>
      </c>
      <c r="C1005" t="s">
        <v>232</v>
      </c>
      <c r="D1005">
        <v>5676.305155</v>
      </c>
      <c r="E1005">
        <f t="shared" si="21"/>
        <v>1113.4116836712708</v>
      </c>
    </row>
    <row r="1006" spans="1:5" x14ac:dyDescent="0.35">
      <c r="A1006">
        <v>0.17752000000000001</v>
      </c>
      <c r="B1006" t="s">
        <v>231</v>
      </c>
      <c r="C1006" t="s">
        <v>232</v>
      </c>
      <c r="D1006">
        <v>14491.962675999999</v>
      </c>
      <c r="E1006">
        <f t="shared" si="21"/>
        <v>25.726132142435201</v>
      </c>
    </row>
    <row r="1007" spans="1:5" x14ac:dyDescent="0.35">
      <c r="A1007">
        <v>21.794774</v>
      </c>
      <c r="B1007" t="s">
        <v>231</v>
      </c>
      <c r="C1007" t="s">
        <v>232</v>
      </c>
      <c r="D1007">
        <v>3508.8726430000002</v>
      </c>
      <c r="E1007">
        <f t="shared" si="21"/>
        <v>764.75086248967682</v>
      </c>
    </row>
    <row r="1008" spans="1:5" x14ac:dyDescent="0.35">
      <c r="A1008">
        <v>34.861342</v>
      </c>
      <c r="B1008" t="s">
        <v>231</v>
      </c>
      <c r="C1008" t="s">
        <v>232</v>
      </c>
      <c r="D1008">
        <v>17133.911913</v>
      </c>
      <c r="E1008">
        <f t="shared" si="21"/>
        <v>5973.1116299696723</v>
      </c>
    </row>
    <row r="1009" spans="1:5" x14ac:dyDescent="0.35">
      <c r="A1009">
        <v>41.386983000000001</v>
      </c>
      <c r="B1009" t="s">
        <v>231</v>
      </c>
      <c r="C1009" t="s">
        <v>232</v>
      </c>
      <c r="D1009">
        <v>24543.715623</v>
      </c>
      <c r="E1009">
        <f t="shared" si="21"/>
        <v>10157.903412459355</v>
      </c>
    </row>
    <row r="1010" spans="1:5" x14ac:dyDescent="0.35">
      <c r="A1010">
        <v>35.518514000000003</v>
      </c>
      <c r="B1010" t="s">
        <v>231</v>
      </c>
      <c r="C1010" t="s">
        <v>232</v>
      </c>
      <c r="D1010">
        <v>2877.0693540000002</v>
      </c>
      <c r="E1010">
        <f t="shared" si="21"/>
        <v>1021.8922812901997</v>
      </c>
    </row>
    <row r="1011" spans="1:5" x14ac:dyDescent="0.35">
      <c r="A1011">
        <v>14.906999000000001</v>
      </c>
      <c r="B1011" t="s">
        <v>231</v>
      </c>
      <c r="C1011" t="s">
        <v>232</v>
      </c>
      <c r="D1011">
        <v>711.400803</v>
      </c>
      <c r="E1011">
        <f t="shared" si="21"/>
        <v>106.04851058920198</v>
      </c>
    </row>
    <row r="1012" spans="1:5" x14ac:dyDescent="0.35">
      <c r="A1012">
        <v>20.725688000000002</v>
      </c>
      <c r="B1012" t="s">
        <v>231</v>
      </c>
      <c r="C1012" t="s">
        <v>232</v>
      </c>
      <c r="D1012">
        <v>42609.610481999996</v>
      </c>
      <c r="E1012">
        <f t="shared" si="21"/>
        <v>8831.1349265146164</v>
      </c>
    </row>
    <row r="1013" spans="1:5" x14ac:dyDescent="0.35">
      <c r="A1013">
        <v>39.390652000000003</v>
      </c>
      <c r="B1013" t="s">
        <v>231</v>
      </c>
      <c r="C1013" t="s">
        <v>232</v>
      </c>
      <c r="D1013">
        <v>62500</v>
      </c>
      <c r="E1013">
        <f t="shared" si="21"/>
        <v>24619.157500000001</v>
      </c>
    </row>
    <row r="1014" spans="1:5" x14ac:dyDescent="0.35">
      <c r="A1014">
        <v>11.053609</v>
      </c>
      <c r="B1014" t="s">
        <v>231</v>
      </c>
      <c r="C1014" t="s">
        <v>232</v>
      </c>
      <c r="D1014">
        <v>26651.129534</v>
      </c>
      <c r="E1014">
        <f t="shared" si="21"/>
        <v>2945.911652771882</v>
      </c>
    </row>
    <row r="1015" spans="1:5" x14ac:dyDescent="0.35">
      <c r="A1015">
        <v>60.496484000000002</v>
      </c>
      <c r="B1015" t="s">
        <v>297</v>
      </c>
      <c r="C1015" t="s">
        <v>298</v>
      </c>
      <c r="D1015">
        <v>6967.0465949999998</v>
      </c>
      <c r="E1015">
        <f t="shared" si="21"/>
        <v>4214.8182286167203</v>
      </c>
    </row>
    <row r="1016" spans="1:5" x14ac:dyDescent="0.35">
      <c r="A1016">
        <v>46.977376999999997</v>
      </c>
      <c r="B1016" t="s">
        <v>297</v>
      </c>
      <c r="C1016" t="s">
        <v>298</v>
      </c>
      <c r="D1016">
        <v>41950.805424999999</v>
      </c>
      <c r="E1016">
        <f t="shared" si="21"/>
        <v>19707.388019038699</v>
      </c>
    </row>
    <row r="1017" spans="1:5" x14ac:dyDescent="0.35">
      <c r="A1017">
        <v>35.513347000000003</v>
      </c>
      <c r="B1017" t="s">
        <v>297</v>
      </c>
      <c r="C1017" t="s">
        <v>298</v>
      </c>
      <c r="D1017">
        <v>2124.2588310000001</v>
      </c>
      <c r="E1017">
        <f t="shared" si="21"/>
        <v>754.39540983117365</v>
      </c>
    </row>
    <row r="1018" spans="1:5" x14ac:dyDescent="0.35">
      <c r="A1018">
        <v>30.97279</v>
      </c>
      <c r="B1018" t="s">
        <v>297</v>
      </c>
      <c r="C1018" t="s">
        <v>298</v>
      </c>
      <c r="D1018">
        <v>1247.500415</v>
      </c>
      <c r="E1018">
        <f t="shared" si="21"/>
        <v>386.38568378707851</v>
      </c>
    </row>
    <row r="1019" spans="1:5" x14ac:dyDescent="0.35">
      <c r="A1019">
        <v>43.738300000000002</v>
      </c>
      <c r="B1019" t="s">
        <v>297</v>
      </c>
      <c r="C1019" t="s">
        <v>298</v>
      </c>
      <c r="D1019">
        <v>1771.964941</v>
      </c>
      <c r="E1019">
        <f t="shared" si="21"/>
        <v>775.02734178940307</v>
      </c>
    </row>
    <row r="1020" spans="1:5" x14ac:dyDescent="0.35">
      <c r="A1020">
        <v>33.255485</v>
      </c>
      <c r="B1020" t="s">
        <v>297</v>
      </c>
      <c r="C1020" t="s">
        <v>298</v>
      </c>
      <c r="D1020">
        <v>60725.900121999999</v>
      </c>
      <c r="E1020">
        <f t="shared" si="21"/>
        <v>20194.692606186691</v>
      </c>
    </row>
    <row r="1021" spans="1:5" x14ac:dyDescent="0.35">
      <c r="A1021">
        <v>24.432949000000001</v>
      </c>
      <c r="B1021" t="s">
        <v>297</v>
      </c>
      <c r="C1021" t="s">
        <v>298</v>
      </c>
      <c r="D1021">
        <v>5738.6409000000003</v>
      </c>
      <c r="E1021">
        <f t="shared" si="21"/>
        <v>1402.1192043901412</v>
      </c>
    </row>
    <row r="1022" spans="1:5" x14ac:dyDescent="0.35">
      <c r="A1022">
        <v>40.519824999999997</v>
      </c>
      <c r="B1022" t="s">
        <v>297</v>
      </c>
      <c r="C1022" t="s">
        <v>298</v>
      </c>
      <c r="D1022">
        <v>43345.05098</v>
      </c>
      <c r="E1022">
        <f t="shared" si="21"/>
        <v>17563.338803256785</v>
      </c>
    </row>
    <row r="1023" spans="1:5" x14ac:dyDescent="0.35">
      <c r="A1023">
        <v>38.428432999999998</v>
      </c>
      <c r="B1023" t="s">
        <v>297</v>
      </c>
      <c r="C1023" t="s">
        <v>298</v>
      </c>
      <c r="D1023">
        <v>39968.969174999998</v>
      </c>
      <c r="E1023">
        <f t="shared" si="21"/>
        <v>15359.448540205527</v>
      </c>
    </row>
    <row r="1024" spans="1:5" x14ac:dyDescent="0.35">
      <c r="A1024">
        <v>41.293985999999997</v>
      </c>
      <c r="B1024" t="s">
        <v>297</v>
      </c>
      <c r="C1024" t="s">
        <v>298</v>
      </c>
      <c r="D1024">
        <v>4415.9453370000001</v>
      </c>
      <c r="E1024">
        <f t="shared" si="21"/>
        <v>1823.5198492284328</v>
      </c>
    </row>
    <row r="1025" spans="1:5" x14ac:dyDescent="0.35">
      <c r="A1025">
        <v>40.331417999999999</v>
      </c>
      <c r="B1025" t="s">
        <v>297</v>
      </c>
      <c r="C1025" t="s">
        <v>298</v>
      </c>
      <c r="D1025">
        <v>54429.804210000002</v>
      </c>
      <c r="E1025">
        <f t="shared" si="21"/>
        <v>21952.311852516697</v>
      </c>
    </row>
    <row r="1026" spans="1:5" x14ac:dyDescent="0.35">
      <c r="A1026">
        <v>25.910661999999999</v>
      </c>
      <c r="B1026" t="s">
        <v>297</v>
      </c>
      <c r="C1026" t="s">
        <v>298</v>
      </c>
      <c r="D1026">
        <v>42144.385518000003</v>
      </c>
      <c r="E1026">
        <f t="shared" si="21"/>
        <v>10919.88928354593</v>
      </c>
    </row>
    <row r="1027" spans="1:5" x14ac:dyDescent="0.35">
      <c r="A1027">
        <v>43.142349000000003</v>
      </c>
      <c r="B1027" t="s">
        <v>297</v>
      </c>
      <c r="C1027" t="s">
        <v>298</v>
      </c>
      <c r="D1027">
        <v>17830.997228</v>
      </c>
      <c r="E1027">
        <f t="shared" si="21"/>
        <v>7692.7110542840865</v>
      </c>
    </row>
    <row r="1028" spans="1:5" x14ac:dyDescent="0.35">
      <c r="A1028">
        <v>72.607907999999995</v>
      </c>
      <c r="B1028" t="s">
        <v>297</v>
      </c>
      <c r="C1028" t="s">
        <v>298</v>
      </c>
      <c r="D1028">
        <v>784.09489900000005</v>
      </c>
      <c r="E1028">
        <f t="shared" ref="E1028:E1091" si="22">(A1028/100)*D1028</f>
        <v>569.3149028986129</v>
      </c>
    </row>
    <row r="1029" spans="1:5" x14ac:dyDescent="0.35">
      <c r="A1029">
        <v>34.023744000000001</v>
      </c>
      <c r="B1029" t="s">
        <v>297</v>
      </c>
      <c r="C1029" t="s">
        <v>298</v>
      </c>
      <c r="D1029">
        <v>62500</v>
      </c>
      <c r="E1029">
        <f t="shared" si="22"/>
        <v>21264.84</v>
      </c>
    </row>
    <row r="1030" spans="1:5" x14ac:dyDescent="0.35">
      <c r="A1030">
        <v>46.410902</v>
      </c>
      <c r="B1030" t="s">
        <v>297</v>
      </c>
      <c r="C1030" t="s">
        <v>298</v>
      </c>
      <c r="D1030">
        <v>29412.463139</v>
      </c>
      <c r="E1030">
        <f t="shared" si="22"/>
        <v>13650.589443227413</v>
      </c>
    </row>
    <row r="1031" spans="1:5" x14ac:dyDescent="0.35">
      <c r="A1031">
        <v>24.224599999999999</v>
      </c>
      <c r="B1031" t="s">
        <v>297</v>
      </c>
      <c r="C1031" t="s">
        <v>298</v>
      </c>
      <c r="D1031">
        <v>31434.57662</v>
      </c>
      <c r="E1031">
        <f t="shared" si="22"/>
        <v>7614.9004478885199</v>
      </c>
    </row>
    <row r="1032" spans="1:5" x14ac:dyDescent="0.35">
      <c r="A1032">
        <v>52.115436000000003</v>
      </c>
      <c r="B1032" t="s">
        <v>297</v>
      </c>
      <c r="C1032" t="s">
        <v>298</v>
      </c>
      <c r="D1032">
        <v>62500</v>
      </c>
      <c r="E1032">
        <f t="shared" si="22"/>
        <v>32572.147500000003</v>
      </c>
    </row>
    <row r="1033" spans="1:5" x14ac:dyDescent="0.35">
      <c r="A1033">
        <v>53.683692999999998</v>
      </c>
      <c r="B1033" t="s">
        <v>297</v>
      </c>
      <c r="C1033" t="s">
        <v>298</v>
      </c>
      <c r="D1033">
        <v>43643.083528000003</v>
      </c>
      <c r="E1033">
        <f t="shared" si="22"/>
        <v>23429.218976905089</v>
      </c>
    </row>
    <row r="1034" spans="1:5" x14ac:dyDescent="0.35">
      <c r="A1034">
        <v>48.037056999999997</v>
      </c>
      <c r="B1034" t="s">
        <v>297</v>
      </c>
      <c r="C1034" t="s">
        <v>298</v>
      </c>
      <c r="D1034">
        <v>21609.735646000001</v>
      </c>
      <c r="E1034">
        <f t="shared" si="22"/>
        <v>10380.681029818339</v>
      </c>
    </row>
    <row r="1035" spans="1:5" x14ac:dyDescent="0.35">
      <c r="A1035">
        <v>43.738300000000002</v>
      </c>
      <c r="B1035" t="s">
        <v>273</v>
      </c>
      <c r="C1035" t="s">
        <v>274</v>
      </c>
      <c r="D1035">
        <v>29915.022744000002</v>
      </c>
      <c r="E1035">
        <f t="shared" si="22"/>
        <v>13084.322392838953</v>
      </c>
    </row>
    <row r="1036" spans="1:5" x14ac:dyDescent="0.35">
      <c r="A1036">
        <v>41.293985999999997</v>
      </c>
      <c r="B1036" t="s">
        <v>273</v>
      </c>
      <c r="C1036" t="s">
        <v>274</v>
      </c>
      <c r="D1036">
        <v>58082.780522000001</v>
      </c>
      <c r="E1036">
        <f t="shared" si="22"/>
        <v>23984.695257165407</v>
      </c>
    </row>
    <row r="1037" spans="1:5" x14ac:dyDescent="0.35">
      <c r="A1037">
        <v>40.331417999999999</v>
      </c>
      <c r="B1037" t="s">
        <v>273</v>
      </c>
      <c r="C1037" t="s">
        <v>274</v>
      </c>
      <c r="D1037">
        <v>1408.6070110000001</v>
      </c>
      <c r="E1037">
        <f t="shared" si="22"/>
        <v>568.11118158371596</v>
      </c>
    </row>
    <row r="1038" spans="1:5" x14ac:dyDescent="0.35">
      <c r="A1038">
        <v>50.877946000000001</v>
      </c>
      <c r="B1038" t="s">
        <v>273</v>
      </c>
      <c r="C1038" t="s">
        <v>274</v>
      </c>
      <c r="D1038">
        <v>59199.246681999997</v>
      </c>
      <c r="E1038">
        <f t="shared" si="22"/>
        <v>30119.360759274747</v>
      </c>
    </row>
    <row r="1039" spans="1:5" x14ac:dyDescent="0.35">
      <c r="A1039">
        <v>67.016723999999996</v>
      </c>
      <c r="B1039" t="s">
        <v>273</v>
      </c>
      <c r="C1039" t="s">
        <v>274</v>
      </c>
      <c r="D1039">
        <v>7068.5940330000003</v>
      </c>
      <c r="E1039">
        <f t="shared" si="22"/>
        <v>4737.1401537760785</v>
      </c>
    </row>
    <row r="1040" spans="1:5" x14ac:dyDescent="0.35">
      <c r="A1040">
        <v>45.628143000000001</v>
      </c>
      <c r="B1040" t="s">
        <v>273</v>
      </c>
      <c r="C1040" t="s">
        <v>274</v>
      </c>
      <c r="D1040">
        <v>8727.0975600000002</v>
      </c>
      <c r="E1040">
        <f t="shared" si="22"/>
        <v>3982.0125544263105</v>
      </c>
    </row>
    <row r="1041" spans="1:5" x14ac:dyDescent="0.35">
      <c r="A1041">
        <v>42.375436000000001</v>
      </c>
      <c r="B1041" t="s">
        <v>273</v>
      </c>
      <c r="C1041" t="s">
        <v>274</v>
      </c>
      <c r="D1041">
        <v>44073.982971999998</v>
      </c>
      <c r="E1041">
        <f t="shared" si="22"/>
        <v>18676.542446950756</v>
      </c>
    </row>
    <row r="1042" spans="1:5" x14ac:dyDescent="0.35">
      <c r="A1042">
        <v>43.560082000000001</v>
      </c>
      <c r="B1042" t="s">
        <v>273</v>
      </c>
      <c r="C1042" t="s">
        <v>274</v>
      </c>
      <c r="D1042">
        <v>45081.854158000002</v>
      </c>
      <c r="E1042">
        <f t="shared" si="22"/>
        <v>19637.692638345212</v>
      </c>
    </row>
    <row r="1043" spans="1:5" x14ac:dyDescent="0.35">
      <c r="A1043">
        <v>22.406724000000001</v>
      </c>
      <c r="B1043" t="s">
        <v>273</v>
      </c>
      <c r="C1043" t="s">
        <v>274</v>
      </c>
      <c r="D1043">
        <v>8607.836018</v>
      </c>
      <c r="E1043">
        <f t="shared" si="22"/>
        <v>1928.7340589258504</v>
      </c>
    </row>
    <row r="1044" spans="1:5" x14ac:dyDescent="0.35">
      <c r="A1044">
        <v>66.169692999999995</v>
      </c>
      <c r="B1044" t="s">
        <v>273</v>
      </c>
      <c r="C1044" t="s">
        <v>274</v>
      </c>
      <c r="D1044">
        <v>19410.355909000002</v>
      </c>
      <c r="E1044">
        <f t="shared" si="22"/>
        <v>12843.77291519266</v>
      </c>
    </row>
    <row r="1045" spans="1:5" x14ac:dyDescent="0.35">
      <c r="A1045">
        <v>48.840845000000002</v>
      </c>
      <c r="B1045" t="s">
        <v>273</v>
      </c>
      <c r="C1045" t="s">
        <v>274</v>
      </c>
      <c r="D1045">
        <v>5301.5471950000001</v>
      </c>
      <c r="E1045">
        <f t="shared" si="22"/>
        <v>2589.3204481117978</v>
      </c>
    </row>
    <row r="1046" spans="1:5" x14ac:dyDescent="0.35">
      <c r="A1046">
        <v>20.906759000000001</v>
      </c>
      <c r="B1046" t="s">
        <v>227</v>
      </c>
      <c r="C1046" t="s">
        <v>228</v>
      </c>
      <c r="D1046">
        <v>692.54693599999996</v>
      </c>
      <c r="E1046">
        <f t="shared" si="22"/>
        <v>144.78911887140424</v>
      </c>
    </row>
    <row r="1047" spans="1:5" x14ac:dyDescent="0.35">
      <c r="A1047">
        <v>21.794774</v>
      </c>
      <c r="B1047" t="s">
        <v>227</v>
      </c>
      <c r="C1047" t="s">
        <v>228</v>
      </c>
      <c r="D1047">
        <v>4909.0754129999996</v>
      </c>
      <c r="E1047">
        <f t="shared" si="22"/>
        <v>1069.9218917529165</v>
      </c>
    </row>
    <row r="1048" spans="1:5" x14ac:dyDescent="0.35">
      <c r="A1048">
        <v>14.906999000000001</v>
      </c>
      <c r="B1048" t="s">
        <v>227</v>
      </c>
      <c r="C1048" t="s">
        <v>228</v>
      </c>
      <c r="D1048">
        <v>37369.326401999999</v>
      </c>
      <c r="E1048">
        <f t="shared" si="22"/>
        <v>5570.6451130528767</v>
      </c>
    </row>
    <row r="1049" spans="1:5" x14ac:dyDescent="0.35">
      <c r="A1049">
        <v>43.142349000000003</v>
      </c>
      <c r="B1049" t="s">
        <v>227</v>
      </c>
      <c r="C1049" t="s">
        <v>228</v>
      </c>
      <c r="D1049">
        <v>11202.164140999999</v>
      </c>
      <c r="E1049">
        <f t="shared" si="22"/>
        <v>4832.8767492630723</v>
      </c>
    </row>
    <row r="1050" spans="1:5" x14ac:dyDescent="0.35">
      <c r="A1050">
        <v>72.607907999999995</v>
      </c>
      <c r="B1050" t="s">
        <v>227</v>
      </c>
      <c r="C1050" t="s">
        <v>228</v>
      </c>
      <c r="D1050">
        <v>13652.045221</v>
      </c>
      <c r="E1050">
        <f t="shared" si="22"/>
        <v>9912.4644341820767</v>
      </c>
    </row>
    <row r="1051" spans="1:5" x14ac:dyDescent="0.35">
      <c r="A1051">
        <v>48.037056999999997</v>
      </c>
      <c r="B1051" t="s">
        <v>227</v>
      </c>
      <c r="C1051" t="s">
        <v>228</v>
      </c>
      <c r="D1051">
        <v>40080.226407000002</v>
      </c>
      <c r="E1051">
        <f t="shared" si="22"/>
        <v>19253.361204859644</v>
      </c>
    </row>
    <row r="1052" spans="1:5" x14ac:dyDescent="0.35">
      <c r="A1052">
        <v>11.053609</v>
      </c>
      <c r="B1052" t="s">
        <v>227</v>
      </c>
      <c r="C1052" t="s">
        <v>228</v>
      </c>
      <c r="D1052">
        <v>35320.945876999998</v>
      </c>
      <c r="E1052">
        <f t="shared" si="22"/>
        <v>3904.2392523452008</v>
      </c>
    </row>
    <row r="1053" spans="1:5" x14ac:dyDescent="0.35">
      <c r="A1053">
        <v>20.725688000000002</v>
      </c>
      <c r="B1053" t="s">
        <v>227</v>
      </c>
      <c r="C1053" t="s">
        <v>228</v>
      </c>
      <c r="D1053">
        <v>19759.848709999998</v>
      </c>
      <c r="E1053">
        <f t="shared" si="22"/>
        <v>4095.3645929066247</v>
      </c>
    </row>
    <row r="1054" spans="1:5" x14ac:dyDescent="0.35">
      <c r="A1054">
        <v>53.683692999999998</v>
      </c>
      <c r="B1054" t="s">
        <v>227</v>
      </c>
      <c r="C1054" t="s">
        <v>228</v>
      </c>
      <c r="D1054">
        <v>18856.916472000001</v>
      </c>
      <c r="E1054">
        <f t="shared" si="22"/>
        <v>10123.08914809491</v>
      </c>
    </row>
    <row r="1055" spans="1:5" x14ac:dyDescent="0.35">
      <c r="A1055">
        <v>35.513347000000003</v>
      </c>
      <c r="B1055" t="s">
        <v>227</v>
      </c>
      <c r="C1055" t="s">
        <v>228</v>
      </c>
      <c r="D1055">
        <v>57165.248246000003</v>
      </c>
      <c r="E1055">
        <f t="shared" si="22"/>
        <v>20301.292973013395</v>
      </c>
    </row>
    <row r="1056" spans="1:5" x14ac:dyDescent="0.35">
      <c r="A1056">
        <v>30.97279</v>
      </c>
      <c r="B1056" t="s">
        <v>227</v>
      </c>
      <c r="C1056" t="s">
        <v>228</v>
      </c>
      <c r="D1056">
        <v>7116.8934149999995</v>
      </c>
      <c r="E1056">
        <f t="shared" si="22"/>
        <v>2204.3004519517785</v>
      </c>
    </row>
    <row r="1057" spans="1:5" x14ac:dyDescent="0.35">
      <c r="A1057">
        <v>40.331417999999999</v>
      </c>
      <c r="B1057" t="s">
        <v>227</v>
      </c>
      <c r="C1057" t="s">
        <v>228</v>
      </c>
      <c r="D1057">
        <v>2313.85061</v>
      </c>
      <c r="E1057">
        <f t="shared" si="22"/>
        <v>933.20876141464976</v>
      </c>
    </row>
    <row r="1058" spans="1:5" x14ac:dyDescent="0.35">
      <c r="A1058">
        <v>51.174481999999998</v>
      </c>
      <c r="B1058" t="s">
        <v>227</v>
      </c>
      <c r="C1058" t="s">
        <v>228</v>
      </c>
      <c r="D1058">
        <v>56957.374520999998</v>
      </c>
      <c r="E1058">
        <f t="shared" si="22"/>
        <v>29147.641371921731</v>
      </c>
    </row>
    <row r="1059" spans="1:5" x14ac:dyDescent="0.35">
      <c r="A1059">
        <v>55.119520000000001</v>
      </c>
      <c r="B1059" t="s">
        <v>227</v>
      </c>
      <c r="C1059" t="s">
        <v>228</v>
      </c>
      <c r="D1059">
        <v>7645.6145690000003</v>
      </c>
      <c r="E1059">
        <f t="shared" si="22"/>
        <v>4214.2260514828686</v>
      </c>
    </row>
    <row r="1060" spans="1:5" x14ac:dyDescent="0.35">
      <c r="A1060">
        <v>53.427920999999998</v>
      </c>
      <c r="B1060" t="s">
        <v>227</v>
      </c>
      <c r="C1060" t="s">
        <v>228</v>
      </c>
      <c r="D1060">
        <v>4261.5873629999996</v>
      </c>
      <c r="E1060">
        <f t="shared" si="22"/>
        <v>2276.8775296496233</v>
      </c>
    </row>
    <row r="1061" spans="1:5" x14ac:dyDescent="0.35">
      <c r="A1061">
        <v>20.906759000000001</v>
      </c>
      <c r="B1061" t="s">
        <v>349</v>
      </c>
      <c r="C1061" t="s">
        <v>350</v>
      </c>
      <c r="D1061">
        <v>7775.1624419999998</v>
      </c>
      <c r="E1061">
        <f t="shared" si="22"/>
        <v>1625.5344736074546</v>
      </c>
    </row>
    <row r="1062" spans="1:5" x14ac:dyDescent="0.35">
      <c r="A1062">
        <v>23.203875</v>
      </c>
      <c r="B1062" t="s">
        <v>349</v>
      </c>
      <c r="C1062" t="s">
        <v>350</v>
      </c>
      <c r="D1062">
        <v>2659.8621579999999</v>
      </c>
      <c r="E1062">
        <f t="shared" si="22"/>
        <v>617.19109031462244</v>
      </c>
    </row>
    <row r="1063" spans="1:5" x14ac:dyDescent="0.35">
      <c r="A1063">
        <v>42.375436000000001</v>
      </c>
      <c r="B1063" t="s">
        <v>349</v>
      </c>
      <c r="C1063" t="s">
        <v>350</v>
      </c>
      <c r="D1063">
        <v>18426.017027999998</v>
      </c>
      <c r="E1063">
        <f t="shared" si="22"/>
        <v>7808.1050530492412</v>
      </c>
    </row>
    <row r="1064" spans="1:5" x14ac:dyDescent="0.35">
      <c r="A1064">
        <v>48.840845000000002</v>
      </c>
      <c r="B1064" t="s">
        <v>349</v>
      </c>
      <c r="C1064" t="s">
        <v>350</v>
      </c>
      <c r="D1064">
        <v>57198.452805000001</v>
      </c>
      <c r="E1064">
        <f t="shared" si="22"/>
        <v>27936.207676888203</v>
      </c>
    </row>
    <row r="1065" spans="1:5" x14ac:dyDescent="0.35">
      <c r="A1065">
        <v>53.427920999999998</v>
      </c>
      <c r="B1065" t="s">
        <v>349</v>
      </c>
      <c r="C1065" t="s">
        <v>350</v>
      </c>
      <c r="D1065">
        <v>58238.412637000001</v>
      </c>
      <c r="E1065">
        <f t="shared" si="22"/>
        <v>31115.573095350377</v>
      </c>
    </row>
    <row r="1066" spans="1:5" x14ac:dyDescent="0.35">
      <c r="A1066">
        <v>14.906999000000001</v>
      </c>
      <c r="B1066" t="s">
        <v>349</v>
      </c>
      <c r="C1066" t="s">
        <v>350</v>
      </c>
      <c r="D1066">
        <v>24396.157814999999</v>
      </c>
      <c r="E1066">
        <f t="shared" si="22"/>
        <v>3636.735001520472</v>
      </c>
    </row>
    <row r="1067" spans="1:5" x14ac:dyDescent="0.35">
      <c r="A1067">
        <v>43.142349000000003</v>
      </c>
      <c r="B1067" t="s">
        <v>349</v>
      </c>
      <c r="C1067" t="s">
        <v>350</v>
      </c>
      <c r="D1067">
        <v>33466.838630999999</v>
      </c>
      <c r="E1067">
        <f t="shared" si="22"/>
        <v>14438.380321452842</v>
      </c>
    </row>
    <row r="1068" spans="1:5" x14ac:dyDescent="0.35">
      <c r="A1068">
        <v>72.607907999999995</v>
      </c>
      <c r="B1068" t="s">
        <v>349</v>
      </c>
      <c r="C1068" t="s">
        <v>350</v>
      </c>
      <c r="D1068">
        <v>48063.859880000004</v>
      </c>
      <c r="E1068">
        <f t="shared" si="22"/>
        <v>34898.163162919314</v>
      </c>
    </row>
    <row r="1069" spans="1:5" x14ac:dyDescent="0.35">
      <c r="A1069">
        <v>48.037056999999997</v>
      </c>
      <c r="B1069" t="s">
        <v>349</v>
      </c>
      <c r="C1069" t="s">
        <v>350</v>
      </c>
      <c r="D1069">
        <v>810.03794600000003</v>
      </c>
      <c r="E1069">
        <f t="shared" si="22"/>
        <v>389.11838984164922</v>
      </c>
    </row>
    <row r="1070" spans="1:5" x14ac:dyDescent="0.35">
      <c r="A1070">
        <v>55.119520000000001</v>
      </c>
      <c r="B1070" t="s">
        <v>349</v>
      </c>
      <c r="C1070" t="s">
        <v>350</v>
      </c>
      <c r="D1070">
        <v>54854.385431000002</v>
      </c>
      <c r="E1070">
        <f t="shared" si="22"/>
        <v>30235.473948517134</v>
      </c>
    </row>
    <row r="1071" spans="1:5" x14ac:dyDescent="0.35">
      <c r="A1071">
        <v>11.053609</v>
      </c>
      <c r="B1071" t="s">
        <v>349</v>
      </c>
      <c r="C1071" t="s">
        <v>350</v>
      </c>
      <c r="D1071">
        <v>527.92458899999997</v>
      </c>
      <c r="E1071">
        <f t="shared" si="22"/>
        <v>58.35471988291701</v>
      </c>
    </row>
    <row r="1072" spans="1:5" x14ac:dyDescent="0.35">
      <c r="A1072">
        <v>51.174481999999998</v>
      </c>
      <c r="B1072" t="s">
        <v>349</v>
      </c>
      <c r="C1072" t="s">
        <v>350</v>
      </c>
      <c r="D1072">
        <v>5542.6254790000003</v>
      </c>
      <c r="E1072">
        <f t="shared" si="22"/>
        <v>2836.4098780782688</v>
      </c>
    </row>
    <row r="1073" spans="1:5" x14ac:dyDescent="0.35">
      <c r="A1073">
        <v>41.293985999999997</v>
      </c>
      <c r="B1073" t="s">
        <v>349</v>
      </c>
      <c r="C1073" t="s">
        <v>350</v>
      </c>
      <c r="D1073">
        <v>1.274141</v>
      </c>
      <c r="E1073">
        <f t="shared" si="22"/>
        <v>0.52614360616026001</v>
      </c>
    </row>
    <row r="1074" spans="1:5" x14ac:dyDescent="0.35">
      <c r="A1074">
        <v>40.331417999999999</v>
      </c>
      <c r="B1074" t="s">
        <v>349</v>
      </c>
      <c r="C1074" t="s">
        <v>350</v>
      </c>
      <c r="D1074">
        <v>4347.7381679999999</v>
      </c>
      <c r="E1074">
        <f t="shared" si="22"/>
        <v>1753.504454081622</v>
      </c>
    </row>
    <row r="1075" spans="1:5" x14ac:dyDescent="0.35">
      <c r="A1075">
        <v>45.628143000000001</v>
      </c>
      <c r="B1075" t="s">
        <v>349</v>
      </c>
      <c r="C1075" t="s">
        <v>350</v>
      </c>
      <c r="D1075">
        <v>53772.902439999998</v>
      </c>
      <c r="E1075">
        <f t="shared" si="22"/>
        <v>24535.576820573686</v>
      </c>
    </row>
    <row r="1076" spans="1:5" x14ac:dyDescent="0.35">
      <c r="A1076">
        <v>22.406724000000001</v>
      </c>
      <c r="B1076" t="s">
        <v>349</v>
      </c>
      <c r="C1076" t="s">
        <v>350</v>
      </c>
      <c r="D1076">
        <v>3834.9912060000001</v>
      </c>
      <c r="E1076">
        <f t="shared" si="22"/>
        <v>859.29589495269147</v>
      </c>
    </row>
    <row r="1077" spans="1:5" x14ac:dyDescent="0.35">
      <c r="A1077">
        <v>43.560082000000001</v>
      </c>
      <c r="B1077" t="s">
        <v>349</v>
      </c>
      <c r="C1077" t="s">
        <v>350</v>
      </c>
      <c r="D1077">
        <v>17418.145842000002</v>
      </c>
      <c r="E1077">
        <f t="shared" si="22"/>
        <v>7587.3586116547913</v>
      </c>
    </row>
    <row r="1078" spans="1:5" x14ac:dyDescent="0.35">
      <c r="A1078">
        <v>36.969642</v>
      </c>
      <c r="B1078" t="s">
        <v>349</v>
      </c>
      <c r="C1078" t="s">
        <v>350</v>
      </c>
      <c r="D1078">
        <v>20481.955729000001</v>
      </c>
      <c r="E1078">
        <f t="shared" si="22"/>
        <v>7572.1057076097914</v>
      </c>
    </row>
    <row r="1079" spans="1:5" x14ac:dyDescent="0.35">
      <c r="A1079">
        <v>52.104500000000002</v>
      </c>
      <c r="B1079" t="s">
        <v>349</v>
      </c>
      <c r="C1079" t="s">
        <v>350</v>
      </c>
      <c r="D1079">
        <v>1310.2276400000001</v>
      </c>
      <c r="E1079">
        <f t="shared" si="22"/>
        <v>682.68756068380003</v>
      </c>
    </row>
    <row r="1080" spans="1:5" x14ac:dyDescent="0.35">
      <c r="A1080">
        <v>23.803332000000001</v>
      </c>
      <c r="B1080" t="s">
        <v>349</v>
      </c>
      <c r="C1080" t="s">
        <v>350</v>
      </c>
      <c r="D1080">
        <v>28155.395638000002</v>
      </c>
      <c r="E1080">
        <f t="shared" si="22"/>
        <v>6701.922299626659</v>
      </c>
    </row>
    <row r="1081" spans="1:5" x14ac:dyDescent="0.35">
      <c r="A1081">
        <v>51.161904999999997</v>
      </c>
      <c r="B1081" t="s">
        <v>349</v>
      </c>
      <c r="C1081" t="s">
        <v>350</v>
      </c>
      <c r="D1081">
        <v>52064.719319000003</v>
      </c>
      <c r="E1081">
        <f t="shared" si="22"/>
        <v>26637.302236503427</v>
      </c>
    </row>
    <row r="1082" spans="1:5" x14ac:dyDescent="0.35">
      <c r="A1082">
        <v>4.5456329999999996</v>
      </c>
      <c r="B1082" t="s">
        <v>357</v>
      </c>
      <c r="C1082" t="s">
        <v>358</v>
      </c>
      <c r="D1082">
        <v>788.40377999999998</v>
      </c>
      <c r="E1082">
        <f t="shared" si="22"/>
        <v>35.837942396927396</v>
      </c>
    </row>
    <row r="1083" spans="1:5" x14ac:dyDescent="0.35">
      <c r="A1083">
        <v>30.983518</v>
      </c>
      <c r="B1083" t="s">
        <v>357</v>
      </c>
      <c r="C1083" t="s">
        <v>358</v>
      </c>
      <c r="D1083">
        <v>8391.1223179999997</v>
      </c>
      <c r="E1083">
        <f t="shared" si="22"/>
        <v>2599.8648937995472</v>
      </c>
    </row>
    <row r="1084" spans="1:5" x14ac:dyDescent="0.35">
      <c r="A1084">
        <v>52.611322999999999</v>
      </c>
      <c r="B1084" t="s">
        <v>357</v>
      </c>
      <c r="C1084" t="s">
        <v>358</v>
      </c>
      <c r="D1084">
        <v>24089.896646000001</v>
      </c>
      <c r="E1084">
        <f t="shared" si="22"/>
        <v>12674.013334793226</v>
      </c>
    </row>
    <row r="1085" spans="1:5" x14ac:dyDescent="0.35">
      <c r="A1085">
        <v>43.287979</v>
      </c>
      <c r="B1085" t="s">
        <v>357</v>
      </c>
      <c r="C1085" t="s">
        <v>358</v>
      </c>
      <c r="D1085">
        <v>49578.804213000003</v>
      </c>
      <c r="E1085">
        <f t="shared" si="22"/>
        <v>21461.662356174555</v>
      </c>
    </row>
    <row r="1086" spans="1:5" x14ac:dyDescent="0.35">
      <c r="A1086">
        <v>29.894226</v>
      </c>
      <c r="B1086" t="s">
        <v>357</v>
      </c>
      <c r="C1086" t="s">
        <v>358</v>
      </c>
      <c r="D1086">
        <v>3787.925847</v>
      </c>
      <c r="E1086">
        <f t="shared" si="22"/>
        <v>1132.3711134145942</v>
      </c>
    </row>
    <row r="1087" spans="1:5" x14ac:dyDescent="0.35">
      <c r="A1087">
        <v>35.258761999999997</v>
      </c>
      <c r="B1087" t="s">
        <v>357</v>
      </c>
      <c r="C1087" t="s">
        <v>358</v>
      </c>
      <c r="D1087">
        <v>42799.074004000002</v>
      </c>
      <c r="E1087">
        <f t="shared" si="22"/>
        <v>15090.42364127423</v>
      </c>
    </row>
    <row r="1088" spans="1:5" x14ac:dyDescent="0.35">
      <c r="A1088">
        <v>34.247211</v>
      </c>
      <c r="B1088" t="s">
        <v>357</v>
      </c>
      <c r="C1088" t="s">
        <v>358</v>
      </c>
      <c r="D1088">
        <v>61239.334644000002</v>
      </c>
      <c r="E1088">
        <f t="shared" si="22"/>
        <v>20972.764150526778</v>
      </c>
    </row>
    <row r="1089" spans="1:5" x14ac:dyDescent="0.35">
      <c r="A1089">
        <v>54.265878000000001</v>
      </c>
      <c r="B1089" t="s">
        <v>357</v>
      </c>
      <c r="C1089" t="s">
        <v>358</v>
      </c>
      <c r="D1089">
        <v>1.8602030000000001</v>
      </c>
      <c r="E1089">
        <f t="shared" si="22"/>
        <v>1.0094554905323401</v>
      </c>
    </row>
    <row r="1090" spans="1:5" x14ac:dyDescent="0.35">
      <c r="A1090">
        <v>45.02957</v>
      </c>
      <c r="B1090" t="s">
        <v>357</v>
      </c>
      <c r="C1090" t="s">
        <v>358</v>
      </c>
      <c r="D1090">
        <v>8189.4071960000001</v>
      </c>
      <c r="E1090">
        <f t="shared" si="22"/>
        <v>3687.6548459078576</v>
      </c>
    </row>
    <row r="1091" spans="1:5" x14ac:dyDescent="0.35">
      <c r="A1091">
        <v>43.996651</v>
      </c>
      <c r="B1091" t="s">
        <v>357</v>
      </c>
      <c r="C1091" t="s">
        <v>358</v>
      </c>
      <c r="D1091">
        <v>47703.366581000002</v>
      </c>
      <c r="E1091">
        <f t="shared" si="22"/>
        <v>20987.883709893202</v>
      </c>
    </row>
    <row r="1092" spans="1:5" x14ac:dyDescent="0.35">
      <c r="A1092">
        <v>25.034953999999999</v>
      </c>
      <c r="B1092" t="s">
        <v>357</v>
      </c>
      <c r="C1092" t="s">
        <v>358</v>
      </c>
      <c r="D1092">
        <v>22677.912112000002</v>
      </c>
      <c r="E1092">
        <f t="shared" ref="E1092:E1155" si="23">(A1092/100)*D1092</f>
        <v>5677.4048653996288</v>
      </c>
    </row>
    <row r="1093" spans="1:5" x14ac:dyDescent="0.35">
      <c r="A1093">
        <v>32.496887000000001</v>
      </c>
      <c r="B1093" t="s">
        <v>357</v>
      </c>
      <c r="C1093" t="s">
        <v>358</v>
      </c>
      <c r="D1093">
        <v>30112.686036999999</v>
      </c>
      <c r="E1093">
        <f t="shared" si="23"/>
        <v>9785.6855541086679</v>
      </c>
    </row>
    <row r="1094" spans="1:5" x14ac:dyDescent="0.35">
      <c r="A1094">
        <v>40.190331999999998</v>
      </c>
      <c r="B1094" t="s">
        <v>389</v>
      </c>
      <c r="C1094" t="s">
        <v>390</v>
      </c>
      <c r="D1094">
        <v>25.609190000000002</v>
      </c>
      <c r="E1094">
        <f t="shared" si="23"/>
        <v>10.292418483510799</v>
      </c>
    </row>
    <row r="1095" spans="1:5" x14ac:dyDescent="0.35">
      <c r="A1095">
        <v>45.131614999999996</v>
      </c>
      <c r="B1095" t="s">
        <v>389</v>
      </c>
      <c r="C1095" t="s">
        <v>390</v>
      </c>
      <c r="D1095">
        <v>8771.3379920000007</v>
      </c>
      <c r="E1095">
        <f t="shared" si="23"/>
        <v>3958.6464928981709</v>
      </c>
    </row>
    <row r="1096" spans="1:5" x14ac:dyDescent="0.35">
      <c r="A1096">
        <v>29.602875000000001</v>
      </c>
      <c r="B1096" t="s">
        <v>389</v>
      </c>
      <c r="C1096" t="s">
        <v>390</v>
      </c>
      <c r="D1096">
        <v>59319.704002999999</v>
      </c>
      <c r="E1096">
        <f t="shared" si="23"/>
        <v>17560.337826378087</v>
      </c>
    </row>
    <row r="1097" spans="1:5" x14ac:dyDescent="0.35">
      <c r="A1097">
        <v>8.3449559999999998</v>
      </c>
      <c r="B1097" t="s">
        <v>389</v>
      </c>
      <c r="C1097" t="s">
        <v>390</v>
      </c>
      <c r="D1097">
        <v>25438.877434000002</v>
      </c>
      <c r="E1097">
        <f t="shared" si="23"/>
        <v>2122.8631287612288</v>
      </c>
    </row>
    <row r="1098" spans="1:5" x14ac:dyDescent="0.35">
      <c r="A1098">
        <v>32.496887000000001</v>
      </c>
      <c r="B1098" t="s">
        <v>389</v>
      </c>
      <c r="C1098" t="s">
        <v>390</v>
      </c>
      <c r="D1098">
        <v>32387.313963000001</v>
      </c>
      <c r="E1098">
        <f t="shared" si="23"/>
        <v>10524.868820891332</v>
      </c>
    </row>
    <row r="1099" spans="1:5" x14ac:dyDescent="0.35">
      <c r="A1099">
        <v>34.247211</v>
      </c>
      <c r="B1099" t="s">
        <v>389</v>
      </c>
      <c r="C1099" t="s">
        <v>390</v>
      </c>
      <c r="D1099">
        <v>1260.665356</v>
      </c>
      <c r="E1099">
        <f t="shared" si="23"/>
        <v>431.74272447322113</v>
      </c>
    </row>
    <row r="1100" spans="1:5" x14ac:dyDescent="0.35">
      <c r="A1100">
        <v>30.983518</v>
      </c>
      <c r="B1100" t="s">
        <v>389</v>
      </c>
      <c r="C1100" t="s">
        <v>390</v>
      </c>
      <c r="D1100">
        <v>53220.734539999998</v>
      </c>
      <c r="E1100">
        <f t="shared" si="23"/>
        <v>16489.655865933117</v>
      </c>
    </row>
    <row r="1101" spans="1:5" x14ac:dyDescent="0.35">
      <c r="A1101">
        <v>45.02957</v>
      </c>
      <c r="B1101" t="s">
        <v>389</v>
      </c>
      <c r="C1101" t="s">
        <v>390</v>
      </c>
      <c r="D1101">
        <v>54310.592804</v>
      </c>
      <c r="E1101">
        <f t="shared" si="23"/>
        <v>24455.826404092142</v>
      </c>
    </row>
    <row r="1102" spans="1:5" x14ac:dyDescent="0.35">
      <c r="A1102">
        <v>6.7259599999999997</v>
      </c>
      <c r="B1102" t="s">
        <v>389</v>
      </c>
      <c r="C1102" t="s">
        <v>390</v>
      </c>
      <c r="D1102">
        <v>12286.704484</v>
      </c>
      <c r="E1102">
        <f t="shared" si="23"/>
        <v>826.39882891204638</v>
      </c>
    </row>
    <row r="1103" spans="1:5" x14ac:dyDescent="0.35">
      <c r="A1103">
        <v>45.903204000000002</v>
      </c>
      <c r="B1103" t="s">
        <v>389</v>
      </c>
      <c r="C1103" t="s">
        <v>390</v>
      </c>
      <c r="D1103">
        <v>12656.958637</v>
      </c>
      <c r="E1103">
        <f t="shared" si="23"/>
        <v>5809.9495433377297</v>
      </c>
    </row>
    <row r="1104" spans="1:5" x14ac:dyDescent="0.35">
      <c r="A1104">
        <v>52.611322999999999</v>
      </c>
      <c r="B1104" t="s">
        <v>389</v>
      </c>
      <c r="C1104" t="s">
        <v>390</v>
      </c>
      <c r="D1104">
        <v>17178.743317</v>
      </c>
      <c r="E1104">
        <f t="shared" si="23"/>
        <v>9037.9641338477832</v>
      </c>
    </row>
    <row r="1105" spans="1:5" x14ac:dyDescent="0.35">
      <c r="A1105">
        <v>54.265878000000001</v>
      </c>
      <c r="B1105" t="s">
        <v>389</v>
      </c>
      <c r="C1105" t="s">
        <v>390</v>
      </c>
      <c r="D1105">
        <v>7101.2231499999998</v>
      </c>
      <c r="E1105">
        <f t="shared" si="23"/>
        <v>3853.5410910867568</v>
      </c>
    </row>
    <row r="1106" spans="1:5" x14ac:dyDescent="0.35">
      <c r="A1106">
        <v>32.741878</v>
      </c>
      <c r="B1106" t="s">
        <v>389</v>
      </c>
      <c r="C1106" t="s">
        <v>390</v>
      </c>
      <c r="D1106">
        <v>32162.323679000001</v>
      </c>
      <c r="E1106">
        <f t="shared" si="23"/>
        <v>10530.548780943293</v>
      </c>
    </row>
    <row r="1107" spans="1:5" x14ac:dyDescent="0.35">
      <c r="A1107">
        <v>35.258761999999997</v>
      </c>
      <c r="B1107" t="s">
        <v>389</v>
      </c>
      <c r="C1107" t="s">
        <v>390</v>
      </c>
      <c r="D1107">
        <v>16067.57523</v>
      </c>
      <c r="E1107">
        <f t="shared" si="23"/>
        <v>5665.2281095166527</v>
      </c>
    </row>
    <row r="1108" spans="1:5" x14ac:dyDescent="0.35">
      <c r="A1108">
        <v>14.527431</v>
      </c>
      <c r="B1108" t="s">
        <v>389</v>
      </c>
      <c r="C1108" t="s">
        <v>390</v>
      </c>
      <c r="D1108">
        <v>2480.7455850000001</v>
      </c>
      <c r="E1108">
        <f t="shared" si="23"/>
        <v>360.38860314642136</v>
      </c>
    </row>
    <row r="1109" spans="1:5" x14ac:dyDescent="0.35">
      <c r="A1109">
        <v>7.1182460000000001</v>
      </c>
      <c r="B1109" t="s">
        <v>389</v>
      </c>
      <c r="C1109" t="s">
        <v>390</v>
      </c>
      <c r="D1109">
        <v>2397.2542480000002</v>
      </c>
      <c r="E1109">
        <f t="shared" si="23"/>
        <v>170.64245461809011</v>
      </c>
    </row>
    <row r="1110" spans="1:5" x14ac:dyDescent="0.35">
      <c r="A1110">
        <v>34.534439999999996</v>
      </c>
      <c r="B1110" t="s">
        <v>389</v>
      </c>
      <c r="C1110" t="s">
        <v>390</v>
      </c>
      <c r="D1110">
        <v>15013.228793</v>
      </c>
      <c r="E1110">
        <f t="shared" si="23"/>
        <v>5184.7344895813085</v>
      </c>
    </row>
    <row r="1111" spans="1:5" x14ac:dyDescent="0.35">
      <c r="A1111">
        <v>4.5456329999999996</v>
      </c>
      <c r="B1111" t="s">
        <v>173</v>
      </c>
      <c r="C1111" t="s">
        <v>174</v>
      </c>
      <c r="D1111">
        <v>39127.225605</v>
      </c>
      <c r="E1111">
        <f t="shared" si="23"/>
        <v>1778.5800790853295</v>
      </c>
    </row>
    <row r="1112" spans="1:5" x14ac:dyDescent="0.35">
      <c r="A1112">
        <v>10.443816</v>
      </c>
      <c r="B1112" t="s">
        <v>173</v>
      </c>
      <c r="C1112" t="s">
        <v>174</v>
      </c>
      <c r="D1112">
        <v>33485.314276999998</v>
      </c>
      <c r="E1112">
        <f t="shared" si="23"/>
        <v>3497.1446101116103</v>
      </c>
    </row>
    <row r="1113" spans="1:5" x14ac:dyDescent="0.35">
      <c r="A1113">
        <v>43.287979</v>
      </c>
      <c r="B1113" t="s">
        <v>173</v>
      </c>
      <c r="C1113" t="s">
        <v>174</v>
      </c>
      <c r="D1113">
        <v>12921.195787000001</v>
      </c>
      <c r="E1113">
        <f t="shared" si="23"/>
        <v>5593.324518825445</v>
      </c>
    </row>
    <row r="1114" spans="1:5" x14ac:dyDescent="0.35">
      <c r="A1114">
        <v>52.611322999999999</v>
      </c>
      <c r="B1114" t="s">
        <v>173</v>
      </c>
      <c r="C1114" t="s">
        <v>174</v>
      </c>
      <c r="D1114">
        <v>1430.674769</v>
      </c>
      <c r="E1114">
        <f t="shared" si="23"/>
        <v>752.69692379809385</v>
      </c>
    </row>
    <row r="1115" spans="1:5" x14ac:dyDescent="0.35">
      <c r="A1115">
        <v>1.392541</v>
      </c>
      <c r="B1115" t="s">
        <v>173</v>
      </c>
      <c r="C1115" t="s">
        <v>174</v>
      </c>
      <c r="D1115">
        <v>8833.6483810000009</v>
      </c>
      <c r="E1115">
        <f t="shared" si="23"/>
        <v>123.01217550126123</v>
      </c>
    </row>
    <row r="1116" spans="1:5" x14ac:dyDescent="0.35">
      <c r="A1116">
        <v>19.520596000000001</v>
      </c>
      <c r="B1116" t="s">
        <v>173</v>
      </c>
      <c r="C1116" t="s">
        <v>174</v>
      </c>
      <c r="D1116">
        <v>61539.132978000001</v>
      </c>
      <c r="E1116">
        <f t="shared" si="23"/>
        <v>12012.805530538149</v>
      </c>
    </row>
    <row r="1117" spans="1:5" x14ac:dyDescent="0.35">
      <c r="A1117">
        <v>16.409376000000002</v>
      </c>
      <c r="B1117" t="s">
        <v>173</v>
      </c>
      <c r="C1117" t="s">
        <v>174</v>
      </c>
      <c r="D1117">
        <v>50572.996296999998</v>
      </c>
      <c r="E1117">
        <f t="shared" si="23"/>
        <v>8298.7131168408068</v>
      </c>
    </row>
    <row r="1118" spans="1:5" x14ac:dyDescent="0.35">
      <c r="A1118">
        <v>54.265878000000001</v>
      </c>
      <c r="B1118" t="s">
        <v>173</v>
      </c>
      <c r="C1118" t="s">
        <v>174</v>
      </c>
      <c r="D1118">
        <v>55396.916645999998</v>
      </c>
      <c r="E1118">
        <f t="shared" si="23"/>
        <v>30061.623202880051</v>
      </c>
    </row>
    <row r="1119" spans="1:5" x14ac:dyDescent="0.35">
      <c r="A1119">
        <v>29.894226</v>
      </c>
      <c r="B1119" t="s">
        <v>173</v>
      </c>
      <c r="C1119" t="s">
        <v>174</v>
      </c>
      <c r="D1119">
        <v>58712.074153000001</v>
      </c>
      <c r="E1119">
        <f t="shared" si="23"/>
        <v>17551.520136585408</v>
      </c>
    </row>
    <row r="1120" spans="1:5" x14ac:dyDescent="0.35">
      <c r="A1120">
        <v>32.741878</v>
      </c>
      <c r="B1120" t="s">
        <v>173</v>
      </c>
      <c r="C1120" t="s">
        <v>174</v>
      </c>
      <c r="D1120">
        <v>29855.004878</v>
      </c>
      <c r="E1120">
        <f t="shared" si="23"/>
        <v>9775.0892740488089</v>
      </c>
    </row>
    <row r="1121" spans="1:5" x14ac:dyDescent="0.35">
      <c r="A1121">
        <v>35.258761999999997</v>
      </c>
      <c r="B1121" t="s">
        <v>173</v>
      </c>
      <c r="C1121" t="s">
        <v>174</v>
      </c>
      <c r="D1121">
        <v>3633.350766</v>
      </c>
      <c r="E1121">
        <f t="shared" si="23"/>
        <v>1281.074499209117</v>
      </c>
    </row>
    <row r="1122" spans="1:5" x14ac:dyDescent="0.35">
      <c r="A1122">
        <v>43.996651</v>
      </c>
      <c r="B1122" t="s">
        <v>173</v>
      </c>
      <c r="C1122" t="s">
        <v>174</v>
      </c>
      <c r="D1122">
        <v>14796.633419</v>
      </c>
      <c r="E1122">
        <f t="shared" si="23"/>
        <v>6510.023165106797</v>
      </c>
    </row>
    <row r="1123" spans="1:5" x14ac:dyDescent="0.35">
      <c r="A1123">
        <v>25.034953999999999</v>
      </c>
      <c r="B1123" t="s">
        <v>173</v>
      </c>
      <c r="C1123" t="s">
        <v>174</v>
      </c>
      <c r="D1123">
        <v>39822.087888000002</v>
      </c>
      <c r="E1123">
        <f t="shared" si="23"/>
        <v>9969.4413846003717</v>
      </c>
    </row>
    <row r="1124" spans="1:5" x14ac:dyDescent="0.35">
      <c r="A1124">
        <v>3.0346000000000001E-2</v>
      </c>
      <c r="B1124" t="s">
        <v>173</v>
      </c>
      <c r="C1124" t="s">
        <v>174</v>
      </c>
      <c r="D1124">
        <v>3622.4037760000001</v>
      </c>
      <c r="E1124">
        <f t="shared" si="23"/>
        <v>1.09925464986496</v>
      </c>
    </row>
    <row r="1125" spans="1:5" x14ac:dyDescent="0.35">
      <c r="A1125">
        <v>14.527431</v>
      </c>
      <c r="B1125" t="s">
        <v>173</v>
      </c>
      <c r="C1125" t="s">
        <v>174</v>
      </c>
      <c r="D1125">
        <v>23750.622544999998</v>
      </c>
      <c r="E1125">
        <f t="shared" si="23"/>
        <v>3450.3553022953183</v>
      </c>
    </row>
    <row r="1126" spans="1:5" x14ac:dyDescent="0.35">
      <c r="A1126">
        <v>7.1182460000000001</v>
      </c>
      <c r="B1126" t="s">
        <v>173</v>
      </c>
      <c r="C1126" t="s">
        <v>174</v>
      </c>
      <c r="D1126">
        <v>3384.922928</v>
      </c>
      <c r="E1126">
        <f t="shared" si="23"/>
        <v>240.94714092544288</v>
      </c>
    </row>
    <row r="1127" spans="1:5" x14ac:dyDescent="0.35">
      <c r="A1127">
        <v>31.318933999999999</v>
      </c>
      <c r="B1127" t="s">
        <v>173</v>
      </c>
      <c r="C1127" t="s">
        <v>174</v>
      </c>
      <c r="D1127">
        <v>12183.499846000001</v>
      </c>
      <c r="E1127">
        <f t="shared" si="23"/>
        <v>3815.7422756588417</v>
      </c>
    </row>
    <row r="1128" spans="1:5" x14ac:dyDescent="0.35">
      <c r="A1128">
        <v>21.090091999999999</v>
      </c>
      <c r="B1128" t="s">
        <v>173</v>
      </c>
      <c r="C1128" t="s">
        <v>174</v>
      </c>
      <c r="D1128">
        <v>62500</v>
      </c>
      <c r="E1128">
        <f t="shared" si="23"/>
        <v>13181.307499999999</v>
      </c>
    </row>
    <row r="1129" spans="1:5" x14ac:dyDescent="0.35">
      <c r="A1129">
        <v>13.453552999999999</v>
      </c>
      <c r="B1129" t="s">
        <v>173</v>
      </c>
      <c r="C1129" t="s">
        <v>174</v>
      </c>
      <c r="D1129">
        <v>3972.6741539999998</v>
      </c>
      <c r="E1129">
        <f t="shared" si="23"/>
        <v>534.46582282569159</v>
      </c>
    </row>
    <row r="1130" spans="1:5" x14ac:dyDescent="0.35">
      <c r="A1130">
        <v>8.3694319999999998</v>
      </c>
      <c r="B1130" t="s">
        <v>173</v>
      </c>
      <c r="C1130" t="s">
        <v>174</v>
      </c>
      <c r="D1130">
        <v>60919.385893999999</v>
      </c>
      <c r="E1130">
        <f t="shared" si="23"/>
        <v>5098.6065772159218</v>
      </c>
    </row>
    <row r="1131" spans="1:5" x14ac:dyDescent="0.35">
      <c r="A1131">
        <v>2.8305760000000002</v>
      </c>
      <c r="B1131" t="s">
        <v>173</v>
      </c>
      <c r="C1131" t="s">
        <v>174</v>
      </c>
      <c r="D1131">
        <v>61768.163289999997</v>
      </c>
      <c r="E1131">
        <f t="shared" si="23"/>
        <v>1748.3948057275504</v>
      </c>
    </row>
    <row r="1132" spans="1:5" x14ac:dyDescent="0.35">
      <c r="A1132">
        <v>39.068752000000003</v>
      </c>
      <c r="B1132" t="s">
        <v>173</v>
      </c>
      <c r="C1132" t="s">
        <v>174</v>
      </c>
      <c r="D1132">
        <v>16085.784100000001</v>
      </c>
      <c r="E1132">
        <f t="shared" si="23"/>
        <v>6284.5150972844322</v>
      </c>
    </row>
    <row r="1133" spans="1:5" x14ac:dyDescent="0.35">
      <c r="A1133">
        <v>1.3883970000000001</v>
      </c>
      <c r="B1133" t="s">
        <v>173</v>
      </c>
      <c r="C1133" t="s">
        <v>174</v>
      </c>
      <c r="D1133">
        <v>11896.307108000001</v>
      </c>
      <c r="E1133">
        <f t="shared" si="23"/>
        <v>165.16797099825877</v>
      </c>
    </row>
    <row r="1134" spans="1:5" x14ac:dyDescent="0.35">
      <c r="A1134">
        <v>33.144624</v>
      </c>
      <c r="B1134" t="s">
        <v>173</v>
      </c>
      <c r="C1134" t="s">
        <v>174</v>
      </c>
      <c r="D1134">
        <v>46936.855736999998</v>
      </c>
      <c r="E1134">
        <f t="shared" si="23"/>
        <v>15557.044351451079</v>
      </c>
    </row>
    <row r="1135" spans="1:5" x14ac:dyDescent="0.35">
      <c r="A1135">
        <v>45.666629999999998</v>
      </c>
      <c r="B1135" t="s">
        <v>173</v>
      </c>
      <c r="C1135" t="s">
        <v>174</v>
      </c>
      <c r="D1135">
        <v>1801.1888650000001</v>
      </c>
      <c r="E1135">
        <f t="shared" si="23"/>
        <v>822.5422545807495</v>
      </c>
    </row>
    <row r="1136" spans="1:5" x14ac:dyDescent="0.35">
      <c r="A1136">
        <v>4.2455090000000002</v>
      </c>
      <c r="B1136" t="s">
        <v>173</v>
      </c>
      <c r="C1136" t="s">
        <v>174</v>
      </c>
      <c r="D1136">
        <v>50884.548045000003</v>
      </c>
      <c r="E1136">
        <f t="shared" si="23"/>
        <v>2160.3080668597991</v>
      </c>
    </row>
    <row r="1137" spans="1:5" x14ac:dyDescent="0.35">
      <c r="A1137">
        <v>5.3993900000000004</v>
      </c>
      <c r="B1137" t="s">
        <v>173</v>
      </c>
      <c r="C1137" t="s">
        <v>174</v>
      </c>
      <c r="D1137">
        <v>35259.588352999999</v>
      </c>
      <c r="E1137">
        <f t="shared" si="23"/>
        <v>1903.8026875730468</v>
      </c>
    </row>
    <row r="1138" spans="1:5" x14ac:dyDescent="0.35">
      <c r="A1138">
        <v>33.144624</v>
      </c>
      <c r="B1138" t="s">
        <v>95</v>
      </c>
      <c r="C1138" t="s">
        <v>96</v>
      </c>
      <c r="D1138">
        <v>15563.144263</v>
      </c>
      <c r="E1138">
        <f t="shared" si="23"/>
        <v>5158.3456485489214</v>
      </c>
    </row>
    <row r="1139" spans="1:5" x14ac:dyDescent="0.35">
      <c r="A1139">
        <v>45.666629999999998</v>
      </c>
      <c r="B1139" t="s">
        <v>95</v>
      </c>
      <c r="C1139" t="s">
        <v>96</v>
      </c>
      <c r="D1139">
        <v>60698.811135000004</v>
      </c>
      <c r="E1139">
        <f t="shared" si="23"/>
        <v>27719.101495419251</v>
      </c>
    </row>
    <row r="1140" spans="1:5" x14ac:dyDescent="0.35">
      <c r="A1140">
        <v>8.3694319999999998</v>
      </c>
      <c r="B1140" t="s">
        <v>95</v>
      </c>
      <c r="C1140" t="s">
        <v>96</v>
      </c>
      <c r="D1140">
        <v>1580.614106</v>
      </c>
      <c r="E1140">
        <f t="shared" si="23"/>
        <v>132.28842278407794</v>
      </c>
    </row>
    <row r="1141" spans="1:5" x14ac:dyDescent="0.35">
      <c r="A1141">
        <v>39.068752000000003</v>
      </c>
      <c r="B1141" t="s">
        <v>95</v>
      </c>
      <c r="C1141" t="s">
        <v>96</v>
      </c>
      <c r="D1141">
        <v>39828.061730000001</v>
      </c>
      <c r="E1141">
        <f t="shared" si="23"/>
        <v>15560.326663700611</v>
      </c>
    </row>
    <row r="1142" spans="1:5" x14ac:dyDescent="0.35">
      <c r="A1142">
        <v>31.318933999999999</v>
      </c>
      <c r="B1142" t="s">
        <v>95</v>
      </c>
      <c r="C1142" t="s">
        <v>96</v>
      </c>
      <c r="D1142">
        <v>39446.711168000002</v>
      </c>
      <c r="E1142">
        <f t="shared" si="23"/>
        <v>12354.28943587655</v>
      </c>
    </row>
    <row r="1143" spans="1:5" x14ac:dyDescent="0.35">
      <c r="A1143">
        <v>13.453552999999999</v>
      </c>
      <c r="B1143" t="s">
        <v>95</v>
      </c>
      <c r="C1143" t="s">
        <v>96</v>
      </c>
      <c r="D1143">
        <v>58527.325846</v>
      </c>
      <c r="E1143">
        <f t="shared" si="23"/>
        <v>7874.0048021743078</v>
      </c>
    </row>
    <row r="1144" spans="1:5" x14ac:dyDescent="0.35">
      <c r="A1144">
        <v>5.2957619999999999</v>
      </c>
      <c r="B1144" t="s">
        <v>95</v>
      </c>
      <c r="C1144" t="s">
        <v>96</v>
      </c>
      <c r="D1144">
        <v>11611.074713</v>
      </c>
      <c r="E1144">
        <f t="shared" si="23"/>
        <v>614.89488244266306</v>
      </c>
    </row>
    <row r="1145" spans="1:5" x14ac:dyDescent="0.35">
      <c r="A1145">
        <v>4.9169790000000004</v>
      </c>
      <c r="B1145" t="s">
        <v>95</v>
      </c>
      <c r="C1145" t="s">
        <v>96</v>
      </c>
      <c r="D1145">
        <v>51853.886205000003</v>
      </c>
      <c r="E1145">
        <f t="shared" si="23"/>
        <v>2549.6446953837471</v>
      </c>
    </row>
    <row r="1146" spans="1:5" x14ac:dyDescent="0.35">
      <c r="A1146">
        <v>2.3908719999999999</v>
      </c>
      <c r="B1146" t="s">
        <v>95</v>
      </c>
      <c r="C1146" t="s">
        <v>96</v>
      </c>
      <c r="D1146">
        <v>2.8299999999999999E-2</v>
      </c>
      <c r="E1146">
        <f t="shared" si="23"/>
        <v>6.7661677599999994E-4</v>
      </c>
    </row>
    <row r="1147" spans="1:5" x14ac:dyDescent="0.35">
      <c r="A1147">
        <v>0</v>
      </c>
      <c r="B1147" t="s">
        <v>95</v>
      </c>
      <c r="C1147" t="s">
        <v>96</v>
      </c>
      <c r="D1147">
        <v>5220.6144000000004</v>
      </c>
      <c r="E1147">
        <f t="shared" si="23"/>
        <v>0</v>
      </c>
    </row>
    <row r="1148" spans="1:5" x14ac:dyDescent="0.35">
      <c r="A1148">
        <v>31.792974999999998</v>
      </c>
      <c r="B1148" t="s">
        <v>95</v>
      </c>
      <c r="C1148" t="s">
        <v>96</v>
      </c>
      <c r="D1148">
        <v>62484.050652999998</v>
      </c>
      <c r="E1148">
        <f t="shared" si="23"/>
        <v>19865.538603095625</v>
      </c>
    </row>
    <row r="1149" spans="1:5" x14ac:dyDescent="0.35">
      <c r="A1149">
        <v>5.7016619999999998</v>
      </c>
      <c r="B1149" t="s">
        <v>95</v>
      </c>
      <c r="C1149" t="s">
        <v>96</v>
      </c>
      <c r="D1149">
        <v>6825.5430299999998</v>
      </c>
      <c r="E1149">
        <f t="shared" si="23"/>
        <v>389.16939323515857</v>
      </c>
    </row>
    <row r="1150" spans="1:5" x14ac:dyDescent="0.35">
      <c r="A1150">
        <v>1.053877</v>
      </c>
      <c r="B1150" t="s">
        <v>95</v>
      </c>
      <c r="C1150" t="s">
        <v>96</v>
      </c>
      <c r="D1150">
        <v>61502.240212999997</v>
      </c>
      <c r="E1150">
        <f t="shared" si="23"/>
        <v>648.15796408955794</v>
      </c>
    </row>
    <row r="1151" spans="1:5" x14ac:dyDescent="0.35">
      <c r="A1151">
        <v>10.587139000000001</v>
      </c>
      <c r="B1151" t="s">
        <v>95</v>
      </c>
      <c r="C1151" t="s">
        <v>96</v>
      </c>
      <c r="D1151">
        <v>9559.425663</v>
      </c>
      <c r="E1151">
        <f t="shared" si="23"/>
        <v>1012.0696825434817</v>
      </c>
    </row>
    <row r="1152" spans="1:5" x14ac:dyDescent="0.35">
      <c r="A1152">
        <v>9.1312049999999996</v>
      </c>
      <c r="B1152" t="s">
        <v>95</v>
      </c>
      <c r="C1152" t="s">
        <v>96</v>
      </c>
      <c r="D1152">
        <v>23850.203410999999</v>
      </c>
      <c r="E1152">
        <f t="shared" si="23"/>
        <v>2177.8109663754021</v>
      </c>
    </row>
    <row r="1153" spans="1:5" x14ac:dyDescent="0.35">
      <c r="A1153">
        <v>33.476300000000002</v>
      </c>
      <c r="B1153" t="s">
        <v>95</v>
      </c>
      <c r="C1153" t="s">
        <v>96</v>
      </c>
      <c r="D1153">
        <v>23024.474366999999</v>
      </c>
      <c r="E1153">
        <f t="shared" si="23"/>
        <v>7707.7421125200217</v>
      </c>
    </row>
    <row r="1154" spans="1:5" x14ac:dyDescent="0.35">
      <c r="A1154">
        <v>5.2049810000000001</v>
      </c>
      <c r="B1154" t="s">
        <v>95</v>
      </c>
      <c r="C1154" t="s">
        <v>96</v>
      </c>
      <c r="D1154">
        <v>29165.698190999999</v>
      </c>
      <c r="E1154">
        <f t="shared" si="23"/>
        <v>1518.0690493588938</v>
      </c>
    </row>
    <row r="1155" spans="1:5" x14ac:dyDescent="0.35">
      <c r="A1155">
        <v>11.306599</v>
      </c>
      <c r="B1155" t="s">
        <v>95</v>
      </c>
      <c r="C1155" t="s">
        <v>96</v>
      </c>
      <c r="D1155">
        <v>33558.449868000003</v>
      </c>
      <c r="E1155">
        <f t="shared" si="23"/>
        <v>3794.31935719079</v>
      </c>
    </row>
    <row r="1156" spans="1:5" x14ac:dyDescent="0.35">
      <c r="A1156">
        <v>50.206744</v>
      </c>
      <c r="B1156" t="s">
        <v>335</v>
      </c>
      <c r="C1156" t="s">
        <v>336</v>
      </c>
      <c r="D1156">
        <v>57811.022274000003</v>
      </c>
      <c r="E1156">
        <f t="shared" ref="E1156:E1219" si="24">(A1156/100)*D1156</f>
        <v>29025.031956890161</v>
      </c>
    </row>
    <row r="1157" spans="1:5" x14ac:dyDescent="0.35">
      <c r="A1157">
        <v>60.496484000000002</v>
      </c>
      <c r="B1157" t="s">
        <v>335</v>
      </c>
      <c r="C1157" t="s">
        <v>336</v>
      </c>
      <c r="D1157">
        <v>18853.856797</v>
      </c>
      <c r="E1157">
        <f t="shared" si="24"/>
        <v>11405.920460580019</v>
      </c>
    </row>
    <row r="1158" spans="1:5" x14ac:dyDescent="0.35">
      <c r="A1158">
        <v>38.526071999999999</v>
      </c>
      <c r="B1158" t="s">
        <v>335</v>
      </c>
      <c r="C1158" t="s">
        <v>336</v>
      </c>
      <c r="D1158">
        <v>18185.549060000001</v>
      </c>
      <c r="E1158">
        <f t="shared" si="24"/>
        <v>7006.177724450924</v>
      </c>
    </row>
    <row r="1159" spans="1:5" x14ac:dyDescent="0.35">
      <c r="A1159">
        <v>73.420743999999999</v>
      </c>
      <c r="B1159" t="s">
        <v>335</v>
      </c>
      <c r="C1159" t="s">
        <v>336</v>
      </c>
      <c r="D1159">
        <v>2730.0006309999999</v>
      </c>
      <c r="E1159">
        <f t="shared" si="24"/>
        <v>2004.3867744848947</v>
      </c>
    </row>
    <row r="1160" spans="1:5" x14ac:dyDescent="0.35">
      <c r="A1160">
        <v>61.574959999999997</v>
      </c>
      <c r="B1160" t="s">
        <v>335</v>
      </c>
      <c r="C1160" t="s">
        <v>336</v>
      </c>
      <c r="D1160">
        <v>17557.115607</v>
      </c>
      <c r="E1160">
        <f t="shared" si="24"/>
        <v>10810.786912164007</v>
      </c>
    </row>
    <row r="1161" spans="1:5" x14ac:dyDescent="0.35">
      <c r="A1161">
        <v>40.418571</v>
      </c>
      <c r="B1161" t="s">
        <v>335</v>
      </c>
      <c r="C1161" t="s">
        <v>336</v>
      </c>
      <c r="D1161">
        <v>33258.599998999998</v>
      </c>
      <c r="E1161">
        <f t="shared" si="24"/>
        <v>13442.650854201813</v>
      </c>
    </row>
    <row r="1162" spans="1:5" x14ac:dyDescent="0.35">
      <c r="A1162">
        <v>21.383188000000001</v>
      </c>
      <c r="B1162" t="s">
        <v>335</v>
      </c>
      <c r="C1162" t="s">
        <v>336</v>
      </c>
      <c r="D1162">
        <v>9013.5882039999997</v>
      </c>
      <c r="E1162">
        <f t="shared" si="24"/>
        <v>1927.3925112071436</v>
      </c>
    </row>
    <row r="1163" spans="1:5" x14ac:dyDescent="0.35">
      <c r="A1163">
        <v>25.910661999999999</v>
      </c>
      <c r="B1163" t="s">
        <v>335</v>
      </c>
      <c r="C1163" t="s">
        <v>336</v>
      </c>
      <c r="D1163">
        <v>20355.614482000001</v>
      </c>
      <c r="E1163">
        <f t="shared" si="24"/>
        <v>5274.2744664540714</v>
      </c>
    </row>
    <row r="1164" spans="1:5" x14ac:dyDescent="0.35">
      <c r="A1164">
        <v>24.224599999999999</v>
      </c>
      <c r="B1164" t="s">
        <v>335</v>
      </c>
      <c r="C1164" t="s">
        <v>336</v>
      </c>
      <c r="D1164">
        <v>31065.42338</v>
      </c>
      <c r="E1164">
        <f t="shared" si="24"/>
        <v>7525.4745521114801</v>
      </c>
    </row>
    <row r="1165" spans="1:5" x14ac:dyDescent="0.35">
      <c r="A1165">
        <v>46.410902</v>
      </c>
      <c r="B1165" t="s">
        <v>335</v>
      </c>
      <c r="C1165" t="s">
        <v>336</v>
      </c>
      <c r="D1165">
        <v>33087.536861</v>
      </c>
      <c r="E1165">
        <f t="shared" si="24"/>
        <v>15356.224306772587</v>
      </c>
    </row>
    <row r="1166" spans="1:5" x14ac:dyDescent="0.35">
      <c r="A1166">
        <v>46.977376999999997</v>
      </c>
      <c r="B1166" t="s">
        <v>335</v>
      </c>
      <c r="C1166" t="s">
        <v>336</v>
      </c>
      <c r="D1166">
        <v>12622.059450000001</v>
      </c>
      <c r="E1166">
        <f t="shared" si="24"/>
        <v>5929.5124529906261</v>
      </c>
    </row>
    <row r="1167" spans="1:5" x14ac:dyDescent="0.35">
      <c r="A1167">
        <v>40.519824999999997</v>
      </c>
      <c r="B1167" t="s">
        <v>335</v>
      </c>
      <c r="C1167" t="s">
        <v>336</v>
      </c>
      <c r="D1167">
        <v>943.96964700000001</v>
      </c>
      <c r="E1167">
        <f t="shared" si="24"/>
        <v>382.49484901751771</v>
      </c>
    </row>
    <row r="1168" spans="1:5" x14ac:dyDescent="0.35">
      <c r="A1168">
        <v>33.255485</v>
      </c>
      <c r="B1168" t="s">
        <v>335</v>
      </c>
      <c r="C1168" t="s">
        <v>336</v>
      </c>
      <c r="D1168">
        <v>1774.099878</v>
      </c>
      <c r="E1168">
        <f t="shared" si="24"/>
        <v>589.98551881330832</v>
      </c>
    </row>
    <row r="1169" spans="1:5" x14ac:dyDescent="0.35">
      <c r="A1169">
        <v>24.432949000000001</v>
      </c>
      <c r="B1169" t="s">
        <v>335</v>
      </c>
      <c r="C1169" t="s">
        <v>336</v>
      </c>
      <c r="D1169">
        <v>54932.578278000001</v>
      </c>
      <c r="E1169">
        <f t="shared" si="24"/>
        <v>13421.64883504882</v>
      </c>
    </row>
    <row r="1170" spans="1:5" x14ac:dyDescent="0.35">
      <c r="A1170">
        <v>31.162807000000001</v>
      </c>
      <c r="B1170" t="s">
        <v>335</v>
      </c>
      <c r="C1170" t="s">
        <v>336</v>
      </c>
      <c r="D1170">
        <v>8574.0273550000002</v>
      </c>
      <c r="E1170">
        <f t="shared" si="24"/>
        <v>2671.907596765855</v>
      </c>
    </row>
    <row r="1171" spans="1:5" x14ac:dyDescent="0.35">
      <c r="A1171">
        <v>42.737236000000003</v>
      </c>
      <c r="B1171" t="s">
        <v>335</v>
      </c>
      <c r="C1171" t="s">
        <v>336</v>
      </c>
      <c r="D1171">
        <v>38606.071920000002</v>
      </c>
      <c r="E1171">
        <f t="shared" si="24"/>
        <v>16499.168066780134</v>
      </c>
    </row>
    <row r="1172" spans="1:5" x14ac:dyDescent="0.35">
      <c r="A1172">
        <v>58.182563000000002</v>
      </c>
      <c r="B1172" t="s">
        <v>335</v>
      </c>
      <c r="C1172" t="s">
        <v>336</v>
      </c>
      <c r="D1172">
        <v>62500</v>
      </c>
      <c r="E1172">
        <f t="shared" si="24"/>
        <v>36364.101875</v>
      </c>
    </row>
    <row r="1173" spans="1:5" x14ac:dyDescent="0.35">
      <c r="A1173">
        <v>26.530197999999999</v>
      </c>
      <c r="B1173" t="s">
        <v>335</v>
      </c>
      <c r="C1173" t="s">
        <v>336</v>
      </c>
      <c r="D1173">
        <v>62500</v>
      </c>
      <c r="E1173">
        <f t="shared" si="24"/>
        <v>16581.373749999999</v>
      </c>
    </row>
    <row r="1174" spans="1:5" x14ac:dyDescent="0.35">
      <c r="A1174">
        <v>66.169692999999995</v>
      </c>
      <c r="B1174" t="s">
        <v>381</v>
      </c>
      <c r="C1174" t="s">
        <v>382</v>
      </c>
      <c r="D1174">
        <v>42717.777505999999</v>
      </c>
      <c r="E1174">
        <f t="shared" si="24"/>
        <v>28266.222232143253</v>
      </c>
    </row>
    <row r="1175" spans="1:5" x14ac:dyDescent="0.35">
      <c r="A1175">
        <v>22.406724000000001</v>
      </c>
      <c r="B1175" t="s">
        <v>381</v>
      </c>
      <c r="C1175" t="s">
        <v>382</v>
      </c>
      <c r="D1175">
        <v>338.28907700000002</v>
      </c>
      <c r="E1175">
        <f t="shared" si="24"/>
        <v>75.799499805537479</v>
      </c>
    </row>
    <row r="1176" spans="1:5" x14ac:dyDescent="0.35">
      <c r="A1176">
        <v>67.016723999999996</v>
      </c>
      <c r="B1176" t="s">
        <v>381</v>
      </c>
      <c r="C1176" t="s">
        <v>382</v>
      </c>
      <c r="D1176">
        <v>93.498999999999995</v>
      </c>
      <c r="E1176">
        <f t="shared" si="24"/>
        <v>62.659966772759994</v>
      </c>
    </row>
    <row r="1177" spans="1:5" x14ac:dyDescent="0.35">
      <c r="A1177">
        <v>50.877946000000001</v>
      </c>
      <c r="B1177" t="s">
        <v>381</v>
      </c>
      <c r="C1177" t="s">
        <v>382</v>
      </c>
      <c r="D1177">
        <v>2369.5021000000002</v>
      </c>
      <c r="E1177">
        <f t="shared" si="24"/>
        <v>1205.5539989068659</v>
      </c>
    </row>
    <row r="1178" spans="1:5" x14ac:dyDescent="0.35">
      <c r="A1178">
        <v>67.709851999999998</v>
      </c>
      <c r="B1178" t="s">
        <v>381</v>
      </c>
      <c r="C1178" t="s">
        <v>382</v>
      </c>
      <c r="D1178">
        <v>10600.065000000001</v>
      </c>
      <c r="E1178">
        <f t="shared" si="24"/>
        <v>7177.2883234038</v>
      </c>
    </row>
    <row r="1179" spans="1:5" x14ac:dyDescent="0.35">
      <c r="A1179">
        <v>32.865955</v>
      </c>
      <c r="B1179" t="s">
        <v>381</v>
      </c>
      <c r="C1179" t="s">
        <v>382</v>
      </c>
      <c r="D1179">
        <v>48693.007732999999</v>
      </c>
      <c r="E1179">
        <f t="shared" si="24"/>
        <v>16003.422009674301</v>
      </c>
    </row>
    <row r="1180" spans="1:5" x14ac:dyDescent="0.35">
      <c r="A1180">
        <v>16.582052999999998</v>
      </c>
      <c r="B1180" t="s">
        <v>381</v>
      </c>
      <c r="C1180" t="s">
        <v>382</v>
      </c>
      <c r="D1180">
        <v>15.528133</v>
      </c>
      <c r="E1180">
        <f t="shared" si="24"/>
        <v>2.5748832439704898</v>
      </c>
    </row>
    <row r="1181" spans="1:5" x14ac:dyDescent="0.35">
      <c r="A1181">
        <v>34.577038000000002</v>
      </c>
      <c r="B1181" t="s">
        <v>381</v>
      </c>
      <c r="C1181" t="s">
        <v>382</v>
      </c>
      <c r="D1181">
        <v>45704.955656999999</v>
      </c>
      <c r="E1181">
        <f t="shared" si="24"/>
        <v>15803.419885404041</v>
      </c>
    </row>
    <row r="1182" spans="1:5" x14ac:dyDescent="0.35">
      <c r="A1182">
        <v>27.288236000000001</v>
      </c>
      <c r="B1182" t="s">
        <v>381</v>
      </c>
      <c r="C1182" t="s">
        <v>382</v>
      </c>
      <c r="D1182">
        <v>62500</v>
      </c>
      <c r="E1182">
        <f t="shared" si="24"/>
        <v>17055.147499999999</v>
      </c>
    </row>
    <row r="1183" spans="1:5" x14ac:dyDescent="0.35">
      <c r="A1183">
        <v>8.4589730000000003</v>
      </c>
      <c r="B1183" t="s">
        <v>381</v>
      </c>
      <c r="C1183" t="s">
        <v>382</v>
      </c>
      <c r="D1183">
        <v>15753.698759999999</v>
      </c>
      <c r="E1183">
        <f t="shared" si="24"/>
        <v>1332.6011246097348</v>
      </c>
    </row>
    <row r="1184" spans="1:5" x14ac:dyDescent="0.35">
      <c r="A1184">
        <v>38.463276999999998</v>
      </c>
      <c r="B1184" t="s">
        <v>381</v>
      </c>
      <c r="C1184" t="s">
        <v>382</v>
      </c>
      <c r="D1184">
        <v>15439.452273999999</v>
      </c>
      <c r="E1184">
        <f t="shared" si="24"/>
        <v>5938.519295431418</v>
      </c>
    </row>
    <row r="1185" spans="1:5" x14ac:dyDescent="0.35">
      <c r="A1185">
        <v>14.929403000000001</v>
      </c>
      <c r="B1185" t="s">
        <v>381</v>
      </c>
      <c r="C1185" t="s">
        <v>382</v>
      </c>
      <c r="D1185">
        <v>7323.291201</v>
      </c>
      <c r="E1185">
        <f t="shared" si="24"/>
        <v>1093.3236562608299</v>
      </c>
    </row>
    <row r="1186" spans="1:5" x14ac:dyDescent="0.35">
      <c r="A1186">
        <v>18.586638000000001</v>
      </c>
      <c r="B1186" t="s">
        <v>381</v>
      </c>
      <c r="C1186" t="s">
        <v>382</v>
      </c>
      <c r="D1186">
        <v>41499.410523999999</v>
      </c>
      <c r="E1186">
        <f t="shared" si="24"/>
        <v>7713.3452062297829</v>
      </c>
    </row>
    <row r="1187" spans="1:5" x14ac:dyDescent="0.35">
      <c r="A1187">
        <v>49.167808000000001</v>
      </c>
      <c r="B1187" t="s">
        <v>381</v>
      </c>
      <c r="C1187" t="s">
        <v>382</v>
      </c>
      <c r="D1187">
        <v>3017.5713519999999</v>
      </c>
      <c r="E1187">
        <f t="shared" si="24"/>
        <v>1483.6736886143642</v>
      </c>
    </row>
    <row r="1188" spans="1:5" x14ac:dyDescent="0.35">
      <c r="A1188">
        <v>37.776423999999999</v>
      </c>
      <c r="B1188" t="s">
        <v>381</v>
      </c>
      <c r="C1188" t="s">
        <v>382</v>
      </c>
      <c r="D1188">
        <v>23543.512949</v>
      </c>
      <c r="E1188">
        <f t="shared" si="24"/>
        <v>8893.8972761091427</v>
      </c>
    </row>
    <row r="1189" spans="1:5" x14ac:dyDescent="0.35">
      <c r="A1189">
        <v>21.376788000000001</v>
      </c>
      <c r="B1189" t="s">
        <v>381</v>
      </c>
      <c r="C1189" t="s">
        <v>382</v>
      </c>
      <c r="D1189">
        <v>59891.274945999998</v>
      </c>
      <c r="E1189">
        <f t="shared" si="24"/>
        <v>12802.830875703536</v>
      </c>
    </row>
    <row r="1190" spans="1:5" x14ac:dyDescent="0.35">
      <c r="A1190">
        <v>29.654539</v>
      </c>
      <c r="B1190" t="s">
        <v>381</v>
      </c>
      <c r="C1190" t="s">
        <v>382</v>
      </c>
      <c r="D1190">
        <v>39442.964201000003</v>
      </c>
      <c r="E1190">
        <f t="shared" si="24"/>
        <v>11696.629201741585</v>
      </c>
    </row>
    <row r="1191" spans="1:5" x14ac:dyDescent="0.35">
      <c r="A1191">
        <v>30.036142999999999</v>
      </c>
      <c r="B1191" t="s">
        <v>381</v>
      </c>
      <c r="C1191" t="s">
        <v>382</v>
      </c>
      <c r="D1191">
        <v>33158.025634999998</v>
      </c>
      <c r="E1191">
        <f t="shared" si="24"/>
        <v>9959.3919957052567</v>
      </c>
    </row>
    <row r="1192" spans="1:5" x14ac:dyDescent="0.35">
      <c r="A1192">
        <v>43.617559999999997</v>
      </c>
      <c r="B1192" t="s">
        <v>381</v>
      </c>
      <c r="C1192" t="s">
        <v>382</v>
      </c>
      <c r="D1192">
        <v>14468.965636999999</v>
      </c>
      <c r="E1192">
        <f t="shared" si="24"/>
        <v>6311.009768097857</v>
      </c>
    </row>
    <row r="1193" spans="1:5" x14ac:dyDescent="0.35">
      <c r="A1193">
        <v>28.185739999999999</v>
      </c>
      <c r="B1193" t="s">
        <v>381</v>
      </c>
      <c r="C1193" t="s">
        <v>382</v>
      </c>
      <c r="D1193">
        <v>62500</v>
      </c>
      <c r="E1193">
        <f t="shared" si="24"/>
        <v>17616.087499999998</v>
      </c>
    </row>
    <row r="1194" spans="1:5" x14ac:dyDescent="0.35">
      <c r="A1194">
        <v>8.9777240000000003</v>
      </c>
      <c r="B1194" t="s">
        <v>381</v>
      </c>
      <c r="C1194" t="s">
        <v>382</v>
      </c>
      <c r="D1194">
        <v>1224.5057489999999</v>
      </c>
      <c r="E1194">
        <f t="shared" si="24"/>
        <v>109.93274650935277</v>
      </c>
    </row>
    <row r="1195" spans="1:5" x14ac:dyDescent="0.35">
      <c r="A1195">
        <v>46.976495</v>
      </c>
      <c r="B1195" t="s">
        <v>381</v>
      </c>
      <c r="C1195" t="s">
        <v>382</v>
      </c>
      <c r="D1195">
        <v>15914.801619</v>
      </c>
      <c r="E1195">
        <f t="shared" si="24"/>
        <v>7476.2159868094541</v>
      </c>
    </row>
    <row r="1196" spans="1:5" x14ac:dyDescent="0.35">
      <c r="A1196">
        <v>53.630468</v>
      </c>
      <c r="B1196" t="s">
        <v>381</v>
      </c>
      <c r="C1196" t="s">
        <v>382</v>
      </c>
      <c r="D1196">
        <v>52671.238666999998</v>
      </c>
      <c r="E1196">
        <f t="shared" si="24"/>
        <v>28247.831798509058</v>
      </c>
    </row>
    <row r="1197" spans="1:5" x14ac:dyDescent="0.35">
      <c r="A1197">
        <v>28.788896999999999</v>
      </c>
      <c r="B1197" t="s">
        <v>381</v>
      </c>
      <c r="C1197" t="s">
        <v>382</v>
      </c>
      <c r="D1197">
        <v>62500</v>
      </c>
      <c r="E1197">
        <f t="shared" si="24"/>
        <v>17993.060624999998</v>
      </c>
    </row>
    <row r="1198" spans="1:5" x14ac:dyDescent="0.35">
      <c r="A1198">
        <v>66.895657</v>
      </c>
      <c r="B1198" t="s">
        <v>381</v>
      </c>
      <c r="C1198" t="s">
        <v>382</v>
      </c>
      <c r="D1198">
        <v>34570.268025999998</v>
      </c>
      <c r="E1198">
        <f t="shared" si="24"/>
        <v>23126.007922653629</v>
      </c>
    </row>
    <row r="1199" spans="1:5" x14ac:dyDescent="0.35">
      <c r="A1199">
        <v>43.738300000000002</v>
      </c>
      <c r="B1199" t="s">
        <v>182</v>
      </c>
      <c r="C1199" t="s">
        <v>183</v>
      </c>
      <c r="D1199">
        <v>15128.76863</v>
      </c>
      <c r="E1199">
        <f t="shared" si="24"/>
        <v>6617.0662096952901</v>
      </c>
    </row>
    <row r="1200" spans="1:5" x14ac:dyDescent="0.35">
      <c r="A1200">
        <v>37.776423999999999</v>
      </c>
      <c r="B1200" t="s">
        <v>182</v>
      </c>
      <c r="C1200" t="s">
        <v>183</v>
      </c>
      <c r="D1200">
        <v>20731.987555</v>
      </c>
      <c r="E1200">
        <f t="shared" si="24"/>
        <v>7831.8035224040323</v>
      </c>
    </row>
    <row r="1201" spans="1:5" x14ac:dyDescent="0.35">
      <c r="A1201">
        <v>8.4589730000000003</v>
      </c>
      <c r="B1201" t="s">
        <v>182</v>
      </c>
      <c r="C1201" t="s">
        <v>183</v>
      </c>
      <c r="D1201">
        <v>46746.301240000001</v>
      </c>
      <c r="E1201">
        <f t="shared" si="24"/>
        <v>3954.2570003902651</v>
      </c>
    </row>
    <row r="1202" spans="1:5" x14ac:dyDescent="0.35">
      <c r="A1202">
        <v>66.895657</v>
      </c>
      <c r="B1202" t="s">
        <v>182</v>
      </c>
      <c r="C1202" t="s">
        <v>183</v>
      </c>
      <c r="D1202">
        <v>27929.731973999998</v>
      </c>
      <c r="E1202">
        <f t="shared" si="24"/>
        <v>18683.777702346368</v>
      </c>
    </row>
    <row r="1203" spans="1:5" x14ac:dyDescent="0.35">
      <c r="A1203">
        <v>8.9777240000000003</v>
      </c>
      <c r="B1203" t="s">
        <v>182</v>
      </c>
      <c r="C1203" t="s">
        <v>183</v>
      </c>
      <c r="D1203">
        <v>61275.494250999996</v>
      </c>
      <c r="E1203">
        <f t="shared" si="24"/>
        <v>5501.1447534906474</v>
      </c>
    </row>
    <row r="1204" spans="1:5" x14ac:dyDescent="0.35">
      <c r="A1204">
        <v>67.709851999999998</v>
      </c>
      <c r="B1204" t="s">
        <v>182</v>
      </c>
      <c r="C1204" t="s">
        <v>183</v>
      </c>
      <c r="D1204">
        <v>51899.934999999998</v>
      </c>
      <c r="E1204">
        <f t="shared" si="24"/>
        <v>35141.369176596192</v>
      </c>
    </row>
    <row r="1205" spans="1:5" x14ac:dyDescent="0.35">
      <c r="A1205">
        <v>67.016723999999996</v>
      </c>
      <c r="B1205" t="s">
        <v>182</v>
      </c>
      <c r="C1205" t="s">
        <v>183</v>
      </c>
      <c r="D1205">
        <v>55337.906967000003</v>
      </c>
      <c r="E1205">
        <f t="shared" si="24"/>
        <v>37085.65237945116</v>
      </c>
    </row>
    <row r="1206" spans="1:5" x14ac:dyDescent="0.35">
      <c r="A1206">
        <v>50.877946000000001</v>
      </c>
      <c r="B1206" t="s">
        <v>182</v>
      </c>
      <c r="C1206" t="s">
        <v>183</v>
      </c>
      <c r="D1206">
        <v>931.25121799999999</v>
      </c>
      <c r="E1206">
        <f t="shared" si="24"/>
        <v>473.80149181838226</v>
      </c>
    </row>
    <row r="1207" spans="1:5" x14ac:dyDescent="0.35">
      <c r="A1207">
        <v>21.376788000000001</v>
      </c>
      <c r="B1207" t="s">
        <v>182</v>
      </c>
      <c r="C1207" t="s">
        <v>183</v>
      </c>
      <c r="D1207">
        <v>2608.725054</v>
      </c>
      <c r="E1207">
        <f t="shared" si="24"/>
        <v>557.66162429646556</v>
      </c>
    </row>
    <row r="1208" spans="1:5" x14ac:dyDescent="0.35">
      <c r="A1208">
        <v>33.694912000000002</v>
      </c>
      <c r="B1208" t="s">
        <v>182</v>
      </c>
      <c r="C1208" t="s">
        <v>183</v>
      </c>
      <c r="D1208">
        <v>59664.751307999999</v>
      </c>
      <c r="E1208">
        <f t="shared" si="24"/>
        <v>20103.985448249452</v>
      </c>
    </row>
    <row r="1209" spans="1:5" x14ac:dyDescent="0.35">
      <c r="A1209">
        <v>42.683633999999998</v>
      </c>
      <c r="B1209" t="s">
        <v>182</v>
      </c>
      <c r="C1209" t="s">
        <v>183</v>
      </c>
      <c r="D1209">
        <v>34951.884091</v>
      </c>
      <c r="E1209">
        <f t="shared" si="24"/>
        <v>14918.734281506666</v>
      </c>
    </row>
    <row r="1210" spans="1:5" x14ac:dyDescent="0.35">
      <c r="A1210">
        <v>45.871775999999997</v>
      </c>
      <c r="B1210" t="s">
        <v>182</v>
      </c>
      <c r="C1210" t="s">
        <v>183</v>
      </c>
      <c r="D1210">
        <v>1509.089119</v>
      </c>
      <c r="E1210">
        <f t="shared" si="24"/>
        <v>692.24598030805339</v>
      </c>
    </row>
    <row r="1211" spans="1:5" x14ac:dyDescent="0.35">
      <c r="A1211">
        <v>39.423040999999998</v>
      </c>
      <c r="B1211" t="s">
        <v>182</v>
      </c>
      <c r="C1211" t="s">
        <v>183</v>
      </c>
      <c r="D1211">
        <v>57978.658170000002</v>
      </c>
      <c r="E1211">
        <f t="shared" si="24"/>
        <v>22856.950181608951</v>
      </c>
    </row>
    <row r="1212" spans="1:5" x14ac:dyDescent="0.35">
      <c r="A1212">
        <v>18.916454000000002</v>
      </c>
      <c r="B1212" t="s">
        <v>182</v>
      </c>
      <c r="C1212" t="s">
        <v>183</v>
      </c>
      <c r="D1212">
        <v>62500</v>
      </c>
      <c r="E1212">
        <f t="shared" si="24"/>
        <v>11822.783750000001</v>
      </c>
    </row>
    <row r="1213" spans="1:5" x14ac:dyDescent="0.35">
      <c r="A1213">
        <v>41.095866000000001</v>
      </c>
      <c r="B1213" t="s">
        <v>182</v>
      </c>
      <c r="C1213" t="s">
        <v>183</v>
      </c>
      <c r="D1213">
        <v>31652.152698000002</v>
      </c>
      <c r="E1213">
        <f t="shared" si="24"/>
        <v>13007.726258885466</v>
      </c>
    </row>
    <row r="1214" spans="1:5" x14ac:dyDescent="0.35">
      <c r="A1214">
        <v>40.139650000000003</v>
      </c>
      <c r="B1214" t="s">
        <v>182</v>
      </c>
      <c r="C1214" t="s">
        <v>183</v>
      </c>
      <c r="D1214">
        <v>2957.9099849999998</v>
      </c>
      <c r="E1214">
        <f t="shared" si="24"/>
        <v>1187.2947152940526</v>
      </c>
    </row>
    <row r="1215" spans="1:5" x14ac:dyDescent="0.35">
      <c r="A1215">
        <v>41.017384999999997</v>
      </c>
      <c r="B1215" t="s">
        <v>182</v>
      </c>
      <c r="C1215" t="s">
        <v>183</v>
      </c>
      <c r="D1215">
        <v>12276.910769</v>
      </c>
      <c r="E1215">
        <f t="shared" si="24"/>
        <v>5035.6677562271898</v>
      </c>
    </row>
    <row r="1216" spans="1:5" x14ac:dyDescent="0.35">
      <c r="A1216">
        <v>41.772452000000001</v>
      </c>
      <c r="B1216" t="s">
        <v>182</v>
      </c>
      <c r="C1216" t="s">
        <v>183</v>
      </c>
      <c r="D1216">
        <v>30571.072558</v>
      </c>
      <c r="E1216">
        <f t="shared" si="24"/>
        <v>12770.286610175721</v>
      </c>
    </row>
    <row r="1217" spans="1:5" x14ac:dyDescent="0.35">
      <c r="A1217">
        <v>61.574959999999997</v>
      </c>
      <c r="B1217" t="s">
        <v>229</v>
      </c>
      <c r="C1217" t="s">
        <v>230</v>
      </c>
      <c r="D1217">
        <v>1976.033944</v>
      </c>
      <c r="E1217">
        <f t="shared" si="24"/>
        <v>1216.7421106044224</v>
      </c>
    </row>
    <row r="1218" spans="1:5" x14ac:dyDescent="0.35">
      <c r="A1218">
        <v>43.738300000000002</v>
      </c>
      <c r="B1218" t="s">
        <v>229</v>
      </c>
      <c r="C1218" t="s">
        <v>230</v>
      </c>
      <c r="D1218">
        <v>15684.243683999999</v>
      </c>
      <c r="E1218">
        <f t="shared" si="24"/>
        <v>6860.0215552389718</v>
      </c>
    </row>
    <row r="1219" spans="1:5" x14ac:dyDescent="0.35">
      <c r="A1219">
        <v>41.017384999999997</v>
      </c>
      <c r="B1219" t="s">
        <v>229</v>
      </c>
      <c r="C1219" t="s">
        <v>230</v>
      </c>
      <c r="D1219">
        <v>50223.089230999998</v>
      </c>
      <c r="E1219">
        <f t="shared" si="24"/>
        <v>20600.197868772808</v>
      </c>
    </row>
    <row r="1220" spans="1:5" x14ac:dyDescent="0.35">
      <c r="A1220">
        <v>45.871775999999997</v>
      </c>
      <c r="B1220" t="s">
        <v>229</v>
      </c>
      <c r="C1220" t="s">
        <v>230</v>
      </c>
      <c r="D1220">
        <v>60990.910881000003</v>
      </c>
      <c r="E1220">
        <f t="shared" ref="E1220:E1283" si="25">(A1220/100)*D1220</f>
        <v>27977.614019691948</v>
      </c>
    </row>
    <row r="1221" spans="1:5" x14ac:dyDescent="0.35">
      <c r="A1221">
        <v>41.772452000000001</v>
      </c>
      <c r="B1221" t="s">
        <v>229</v>
      </c>
      <c r="C1221" t="s">
        <v>230</v>
      </c>
      <c r="D1221">
        <v>31928.927442</v>
      </c>
      <c r="E1221">
        <f t="shared" si="25"/>
        <v>13337.495889824277</v>
      </c>
    </row>
    <row r="1222" spans="1:5" x14ac:dyDescent="0.35">
      <c r="A1222">
        <v>38.428432999999998</v>
      </c>
      <c r="B1222" t="s">
        <v>229</v>
      </c>
      <c r="C1222" t="s">
        <v>230</v>
      </c>
      <c r="D1222">
        <v>22531.030825000002</v>
      </c>
      <c r="E1222">
        <f t="shared" si="25"/>
        <v>8658.3220847944722</v>
      </c>
    </row>
    <row r="1223" spans="1:5" x14ac:dyDescent="0.35">
      <c r="A1223">
        <v>41.095866000000001</v>
      </c>
      <c r="B1223" t="s">
        <v>229</v>
      </c>
      <c r="C1223" t="s">
        <v>230</v>
      </c>
      <c r="D1223">
        <v>30847.847301999998</v>
      </c>
      <c r="E1223">
        <f t="shared" si="25"/>
        <v>12677.189991114536</v>
      </c>
    </row>
    <row r="1224" spans="1:5" x14ac:dyDescent="0.35">
      <c r="A1224">
        <v>40.519824999999997</v>
      </c>
      <c r="B1224" t="s">
        <v>229</v>
      </c>
      <c r="C1224" t="s">
        <v>230</v>
      </c>
      <c r="D1224">
        <v>18210.979372999998</v>
      </c>
      <c r="E1224">
        <f t="shared" si="25"/>
        <v>7379.0569727256961</v>
      </c>
    </row>
    <row r="1225" spans="1:5" x14ac:dyDescent="0.35">
      <c r="A1225">
        <v>31.162807000000001</v>
      </c>
      <c r="B1225" t="s">
        <v>229</v>
      </c>
      <c r="C1225" t="s">
        <v>230</v>
      </c>
      <c r="D1225">
        <v>53925.972645000002</v>
      </c>
      <c r="E1225">
        <f t="shared" si="25"/>
        <v>16804.846778234147</v>
      </c>
    </row>
    <row r="1226" spans="1:5" x14ac:dyDescent="0.35">
      <c r="A1226">
        <v>24.432949000000001</v>
      </c>
      <c r="B1226" t="s">
        <v>229</v>
      </c>
      <c r="C1226" t="s">
        <v>230</v>
      </c>
      <c r="D1226">
        <v>1828.7808219999999</v>
      </c>
      <c r="E1226">
        <f t="shared" si="25"/>
        <v>446.82508556104079</v>
      </c>
    </row>
    <row r="1227" spans="1:5" x14ac:dyDescent="0.35">
      <c r="A1227">
        <v>42.737236000000003</v>
      </c>
      <c r="B1227" t="s">
        <v>229</v>
      </c>
      <c r="C1227" t="s">
        <v>230</v>
      </c>
      <c r="D1227">
        <v>23893.382098999999</v>
      </c>
      <c r="E1227">
        <f t="shared" si="25"/>
        <v>10211.371096031384</v>
      </c>
    </row>
    <row r="1228" spans="1:5" x14ac:dyDescent="0.35">
      <c r="A1228">
        <v>39.423040999999998</v>
      </c>
      <c r="B1228" t="s">
        <v>229</v>
      </c>
      <c r="C1228" t="s">
        <v>230</v>
      </c>
      <c r="D1228">
        <v>2015.0604350000001</v>
      </c>
      <c r="E1228">
        <f t="shared" si="25"/>
        <v>794.3981014648283</v>
      </c>
    </row>
    <row r="1229" spans="1:5" x14ac:dyDescent="0.35">
      <c r="A1229">
        <v>42.683633999999998</v>
      </c>
      <c r="B1229" t="s">
        <v>229</v>
      </c>
      <c r="C1229" t="s">
        <v>230</v>
      </c>
      <c r="D1229">
        <v>27548.115909</v>
      </c>
      <c r="E1229">
        <f t="shared" si="25"/>
        <v>11758.536968493332</v>
      </c>
    </row>
    <row r="1230" spans="1:5" x14ac:dyDescent="0.35">
      <c r="A1230">
        <v>33.694912000000002</v>
      </c>
      <c r="B1230" t="s">
        <v>229</v>
      </c>
      <c r="C1230" t="s">
        <v>230</v>
      </c>
      <c r="D1230">
        <v>2835.2486920000001</v>
      </c>
      <c r="E1230">
        <f t="shared" si="25"/>
        <v>955.33455175055121</v>
      </c>
    </row>
    <row r="1231" spans="1:5" x14ac:dyDescent="0.35">
      <c r="A1231">
        <v>40.139650000000003</v>
      </c>
      <c r="B1231" t="s">
        <v>229</v>
      </c>
      <c r="C1231" t="s">
        <v>230</v>
      </c>
      <c r="D1231">
        <v>16959.053291</v>
      </c>
      <c r="E1231">
        <f t="shared" si="25"/>
        <v>6807.3046343208825</v>
      </c>
    </row>
    <row r="1232" spans="1:5" x14ac:dyDescent="0.35">
      <c r="A1232">
        <v>43.304425999999999</v>
      </c>
      <c r="B1232" t="s">
        <v>229</v>
      </c>
      <c r="C1232" t="s">
        <v>230</v>
      </c>
      <c r="D1232">
        <v>47524.852325</v>
      </c>
      <c r="E1232">
        <f t="shared" si="25"/>
        <v>20580.364506688904</v>
      </c>
    </row>
    <row r="1233" spans="1:5" x14ac:dyDescent="0.35">
      <c r="A1233">
        <v>64.674182000000002</v>
      </c>
      <c r="B1233" t="s">
        <v>229</v>
      </c>
      <c r="C1233" t="s">
        <v>230</v>
      </c>
      <c r="D1233">
        <v>21096.01671</v>
      </c>
      <c r="E1233">
        <f t="shared" si="25"/>
        <v>13643.676241775813</v>
      </c>
    </row>
    <row r="1234" spans="1:5" x14ac:dyDescent="0.35">
      <c r="A1234">
        <v>65.228543999999999</v>
      </c>
      <c r="B1234" t="s">
        <v>229</v>
      </c>
      <c r="C1234" t="s">
        <v>230</v>
      </c>
      <c r="D1234">
        <v>7529.435117</v>
      </c>
      <c r="E1234">
        <f t="shared" si="25"/>
        <v>4911.3408982437968</v>
      </c>
    </row>
    <row r="1235" spans="1:5" x14ac:dyDescent="0.35">
      <c r="A1235">
        <v>46.284390000000002</v>
      </c>
      <c r="B1235" t="s">
        <v>229</v>
      </c>
      <c r="C1235" t="s">
        <v>230</v>
      </c>
      <c r="D1235">
        <v>2233.0376590000001</v>
      </c>
      <c r="E1235">
        <f t="shared" si="25"/>
        <v>1033.5478589384302</v>
      </c>
    </row>
    <row r="1236" spans="1:5" x14ac:dyDescent="0.35">
      <c r="A1236">
        <v>59.361327000000003</v>
      </c>
      <c r="B1236" t="s">
        <v>229</v>
      </c>
      <c r="C1236" t="s">
        <v>230</v>
      </c>
      <c r="D1236">
        <v>9.4189129999999999</v>
      </c>
      <c r="E1236">
        <f t="shared" si="25"/>
        <v>5.5911917457755109</v>
      </c>
    </row>
    <row r="1237" spans="1:5" x14ac:dyDescent="0.35">
      <c r="A1237">
        <v>27.271021000000001</v>
      </c>
      <c r="B1237" t="s">
        <v>229</v>
      </c>
      <c r="C1237" t="s">
        <v>230</v>
      </c>
      <c r="D1237">
        <v>61709.366046000003</v>
      </c>
      <c r="E1237">
        <f t="shared" si="25"/>
        <v>16828.77417337153</v>
      </c>
    </row>
    <row r="1238" spans="1:5" x14ac:dyDescent="0.35">
      <c r="A1238">
        <v>39.701934999999999</v>
      </c>
      <c r="B1238" t="s">
        <v>229</v>
      </c>
      <c r="C1238" t="s">
        <v>230</v>
      </c>
      <c r="D1238">
        <v>28721.147957000001</v>
      </c>
      <c r="E1238">
        <f t="shared" si="25"/>
        <v>11402.851493141969</v>
      </c>
    </row>
    <row r="1239" spans="1:5" x14ac:dyDescent="0.35">
      <c r="A1239">
        <v>68.408174000000002</v>
      </c>
      <c r="B1239" t="s">
        <v>229</v>
      </c>
      <c r="C1239" t="s">
        <v>230</v>
      </c>
      <c r="D1239">
        <v>12250.605024</v>
      </c>
      <c r="E1239">
        <f t="shared" si="25"/>
        <v>8380.4152008706624</v>
      </c>
    </row>
    <row r="1240" spans="1:5" x14ac:dyDescent="0.35">
      <c r="A1240">
        <v>43.617559999999997</v>
      </c>
      <c r="B1240" t="s">
        <v>136</v>
      </c>
      <c r="C1240" t="s">
        <v>137</v>
      </c>
      <c r="D1240">
        <v>12235.249519999999</v>
      </c>
      <c r="E1240">
        <f t="shared" si="25"/>
        <v>5336.7173005357117</v>
      </c>
    </row>
    <row r="1241" spans="1:5" x14ac:dyDescent="0.35">
      <c r="A1241">
        <v>49.167808000000001</v>
      </c>
      <c r="B1241" t="s">
        <v>136</v>
      </c>
      <c r="C1241" t="s">
        <v>137</v>
      </c>
      <c r="D1241">
        <v>54463.124782999999</v>
      </c>
      <c r="E1241">
        <f t="shared" si="25"/>
        <v>26778.324624105859</v>
      </c>
    </row>
    <row r="1242" spans="1:5" x14ac:dyDescent="0.35">
      <c r="A1242">
        <v>53.630468</v>
      </c>
      <c r="B1242" t="s">
        <v>136</v>
      </c>
      <c r="C1242" t="s">
        <v>137</v>
      </c>
      <c r="D1242">
        <v>9748.5760329999994</v>
      </c>
      <c r="E1242">
        <f t="shared" si="25"/>
        <v>5228.2069498337341</v>
      </c>
    </row>
    <row r="1243" spans="1:5" x14ac:dyDescent="0.35">
      <c r="A1243">
        <v>34.064075000000003</v>
      </c>
      <c r="B1243" t="s">
        <v>136</v>
      </c>
      <c r="C1243" t="s">
        <v>137</v>
      </c>
      <c r="D1243">
        <v>1270.5150450000001</v>
      </c>
      <c r="E1243">
        <f t="shared" si="25"/>
        <v>432.78919781508387</v>
      </c>
    </row>
    <row r="1244" spans="1:5" x14ac:dyDescent="0.35">
      <c r="A1244">
        <v>51.946703999999997</v>
      </c>
      <c r="B1244" t="s">
        <v>136</v>
      </c>
      <c r="C1244" t="s">
        <v>137</v>
      </c>
      <c r="D1244">
        <v>11659.382374000001</v>
      </c>
      <c r="E1244">
        <f t="shared" si="25"/>
        <v>6056.6648500499532</v>
      </c>
    </row>
    <row r="1245" spans="1:5" x14ac:dyDescent="0.35">
      <c r="A1245">
        <v>43.845044000000001</v>
      </c>
      <c r="B1245" t="s">
        <v>136</v>
      </c>
      <c r="C1245" t="s">
        <v>137</v>
      </c>
      <c r="D1245">
        <v>6866.8644240000003</v>
      </c>
      <c r="E1245">
        <f t="shared" si="25"/>
        <v>3010.7797281231465</v>
      </c>
    </row>
    <row r="1246" spans="1:5" x14ac:dyDescent="0.35">
      <c r="A1246">
        <v>41.875883999999999</v>
      </c>
      <c r="B1246" t="s">
        <v>136</v>
      </c>
      <c r="C1246" t="s">
        <v>137</v>
      </c>
      <c r="D1246">
        <v>50907.957146000001</v>
      </c>
      <c r="E1246">
        <f t="shared" si="25"/>
        <v>21318.15708122867</v>
      </c>
    </row>
    <row r="1247" spans="1:5" x14ac:dyDescent="0.35">
      <c r="A1247">
        <v>46.364590999999997</v>
      </c>
      <c r="B1247" t="s">
        <v>136</v>
      </c>
      <c r="C1247" t="s">
        <v>137</v>
      </c>
      <c r="D1247">
        <v>37516.236919000003</v>
      </c>
      <c r="E1247">
        <f t="shared" si="25"/>
        <v>17394.249806085354</v>
      </c>
    </row>
    <row r="1248" spans="1:5" x14ac:dyDescent="0.35">
      <c r="A1248">
        <v>47.167178</v>
      </c>
      <c r="B1248" t="s">
        <v>136</v>
      </c>
      <c r="C1248" t="s">
        <v>137</v>
      </c>
      <c r="D1248">
        <v>13755.28775</v>
      </c>
      <c r="E1248">
        <f t="shared" si="25"/>
        <v>6487.9810574546946</v>
      </c>
    </row>
    <row r="1249" spans="1:5" x14ac:dyDescent="0.35">
      <c r="A1249">
        <v>44.143664999999999</v>
      </c>
      <c r="B1249" t="s">
        <v>136</v>
      </c>
      <c r="C1249" t="s">
        <v>137</v>
      </c>
      <c r="D1249">
        <v>3720.4551379999998</v>
      </c>
      <c r="E1249">
        <f t="shared" si="25"/>
        <v>1642.3452525940077</v>
      </c>
    </row>
    <row r="1250" spans="1:5" x14ac:dyDescent="0.35">
      <c r="A1250">
        <v>40.633968000000003</v>
      </c>
      <c r="B1250" t="s">
        <v>136</v>
      </c>
      <c r="C1250" t="s">
        <v>137</v>
      </c>
      <c r="D1250">
        <v>478.43713200000002</v>
      </c>
      <c r="E1250">
        <f t="shared" si="25"/>
        <v>194.40799111699778</v>
      </c>
    </row>
    <row r="1251" spans="1:5" x14ac:dyDescent="0.35">
      <c r="A1251">
        <v>29.654539</v>
      </c>
      <c r="B1251" t="s">
        <v>211</v>
      </c>
      <c r="C1251" t="s">
        <v>212</v>
      </c>
      <c r="D1251">
        <v>23057.035799000001</v>
      </c>
      <c r="E1251">
        <f t="shared" si="25"/>
        <v>6837.4576732584173</v>
      </c>
    </row>
    <row r="1252" spans="1:5" x14ac:dyDescent="0.35">
      <c r="A1252">
        <v>37.776423999999999</v>
      </c>
      <c r="B1252" t="s">
        <v>211</v>
      </c>
      <c r="C1252" t="s">
        <v>212</v>
      </c>
      <c r="D1252">
        <v>18224.499497000001</v>
      </c>
      <c r="E1252">
        <f t="shared" si="25"/>
        <v>6884.5642018645867</v>
      </c>
    </row>
    <row r="1253" spans="1:5" x14ac:dyDescent="0.35">
      <c r="A1253">
        <v>39.423040999999998</v>
      </c>
      <c r="B1253" t="s">
        <v>211</v>
      </c>
      <c r="C1253" t="s">
        <v>212</v>
      </c>
      <c r="D1253">
        <v>2506.281395</v>
      </c>
      <c r="E1253">
        <f t="shared" si="25"/>
        <v>988.05234192622186</v>
      </c>
    </row>
    <row r="1254" spans="1:5" x14ac:dyDescent="0.35">
      <c r="A1254">
        <v>41.875883999999999</v>
      </c>
      <c r="B1254" t="s">
        <v>211</v>
      </c>
      <c r="C1254" t="s">
        <v>212</v>
      </c>
      <c r="D1254">
        <v>11243.128862</v>
      </c>
      <c r="E1254">
        <f t="shared" si="25"/>
        <v>4708.1596002216393</v>
      </c>
    </row>
    <row r="1255" spans="1:5" x14ac:dyDescent="0.35">
      <c r="A1255">
        <v>40.633968000000003</v>
      </c>
      <c r="B1255" t="s">
        <v>211</v>
      </c>
      <c r="C1255" t="s">
        <v>212</v>
      </c>
      <c r="D1255">
        <v>56205.439072000001</v>
      </c>
      <c r="E1255">
        <f t="shared" si="25"/>
        <v>22838.50012677598</v>
      </c>
    </row>
    <row r="1256" spans="1:5" x14ac:dyDescent="0.35">
      <c r="A1256">
        <v>46.284390000000002</v>
      </c>
      <c r="B1256" t="s">
        <v>211</v>
      </c>
      <c r="C1256" t="s">
        <v>212</v>
      </c>
      <c r="D1256">
        <v>12340.049039</v>
      </c>
      <c r="E1256">
        <f t="shared" si="25"/>
        <v>5711.5164234020122</v>
      </c>
    </row>
    <row r="1257" spans="1:5" x14ac:dyDescent="0.35">
      <c r="A1257">
        <v>43.617559999999997</v>
      </c>
      <c r="B1257" t="s">
        <v>211</v>
      </c>
      <c r="C1257" t="s">
        <v>212</v>
      </c>
      <c r="D1257">
        <v>35795.784842000001</v>
      </c>
      <c r="E1257">
        <f t="shared" si="25"/>
        <v>15613.247930930256</v>
      </c>
    </row>
    <row r="1258" spans="1:5" x14ac:dyDescent="0.35">
      <c r="A1258">
        <v>40.139650000000003</v>
      </c>
      <c r="B1258" t="s">
        <v>211</v>
      </c>
      <c r="C1258" t="s">
        <v>212</v>
      </c>
      <c r="D1258">
        <v>42583.036723999998</v>
      </c>
      <c r="E1258">
        <f t="shared" si="25"/>
        <v>17092.681900385069</v>
      </c>
    </row>
    <row r="1259" spans="1:5" x14ac:dyDescent="0.35">
      <c r="A1259">
        <v>44.143664999999999</v>
      </c>
      <c r="B1259" t="s">
        <v>211</v>
      </c>
      <c r="C1259" t="s">
        <v>212</v>
      </c>
      <c r="D1259">
        <v>2</v>
      </c>
      <c r="E1259">
        <f t="shared" si="25"/>
        <v>0.88287329999999997</v>
      </c>
    </row>
    <row r="1260" spans="1:5" x14ac:dyDescent="0.35">
      <c r="A1260">
        <v>41.71546</v>
      </c>
      <c r="B1260" t="s">
        <v>211</v>
      </c>
      <c r="C1260" t="s">
        <v>212</v>
      </c>
      <c r="D1260">
        <v>62500</v>
      </c>
      <c r="E1260">
        <f t="shared" si="25"/>
        <v>26072.162499999999</v>
      </c>
    </row>
    <row r="1261" spans="1:5" x14ac:dyDescent="0.35">
      <c r="A1261">
        <v>42.287328000000002</v>
      </c>
      <c r="B1261" t="s">
        <v>211</v>
      </c>
      <c r="C1261" t="s">
        <v>212</v>
      </c>
      <c r="D1261">
        <v>4766.7689110000001</v>
      </c>
      <c r="E1261">
        <f t="shared" si="25"/>
        <v>2015.7392043965983</v>
      </c>
    </row>
    <row r="1262" spans="1:5" x14ac:dyDescent="0.35">
      <c r="A1262">
        <v>61.574959999999997</v>
      </c>
      <c r="B1262" t="s">
        <v>130</v>
      </c>
      <c r="C1262" t="s">
        <v>131</v>
      </c>
      <c r="D1262">
        <v>5665.047407</v>
      </c>
      <c r="E1262">
        <f t="shared" si="25"/>
        <v>3488.250674841287</v>
      </c>
    </row>
    <row r="1263" spans="1:5" x14ac:dyDescent="0.35">
      <c r="A1263">
        <v>68.408174000000002</v>
      </c>
      <c r="B1263" t="s">
        <v>130</v>
      </c>
      <c r="C1263" t="s">
        <v>131</v>
      </c>
      <c r="D1263">
        <v>32748.075833999999</v>
      </c>
      <c r="E1263">
        <f t="shared" si="25"/>
        <v>22402.360698174671</v>
      </c>
    </row>
    <row r="1264" spans="1:5" x14ac:dyDescent="0.35">
      <c r="A1264">
        <v>27.271021000000001</v>
      </c>
      <c r="B1264" t="s">
        <v>130</v>
      </c>
      <c r="C1264" t="s">
        <v>131</v>
      </c>
      <c r="D1264">
        <v>790.63395400000002</v>
      </c>
      <c r="E1264">
        <f t="shared" si="25"/>
        <v>215.61395162847035</v>
      </c>
    </row>
    <row r="1265" spans="1:5" x14ac:dyDescent="0.35">
      <c r="A1265">
        <v>39.701934999999999</v>
      </c>
      <c r="B1265" t="s">
        <v>130</v>
      </c>
      <c r="C1265" t="s">
        <v>131</v>
      </c>
      <c r="D1265">
        <v>33778.852042999999</v>
      </c>
      <c r="E1265">
        <f t="shared" si="25"/>
        <v>13410.857881858032</v>
      </c>
    </row>
    <row r="1266" spans="1:5" x14ac:dyDescent="0.35">
      <c r="A1266">
        <v>42.737236000000003</v>
      </c>
      <c r="B1266" t="s">
        <v>130</v>
      </c>
      <c r="C1266" t="s">
        <v>131</v>
      </c>
      <c r="D1266">
        <v>0.54598100000000005</v>
      </c>
      <c r="E1266">
        <f t="shared" si="25"/>
        <v>0.23333718848516002</v>
      </c>
    </row>
    <row r="1267" spans="1:5" x14ac:dyDescent="0.35">
      <c r="A1267">
        <v>48.244787000000002</v>
      </c>
      <c r="B1267" t="s">
        <v>130</v>
      </c>
      <c r="C1267" t="s">
        <v>131</v>
      </c>
      <c r="D1267">
        <v>47828.529581000003</v>
      </c>
      <c r="E1267">
        <f t="shared" si="25"/>
        <v>23074.772221585445</v>
      </c>
    </row>
    <row r="1268" spans="1:5" x14ac:dyDescent="0.35">
      <c r="A1268">
        <v>47.373097999999999</v>
      </c>
      <c r="B1268" t="s">
        <v>130</v>
      </c>
      <c r="C1268" t="s">
        <v>131</v>
      </c>
      <c r="D1268">
        <v>56102.054112999998</v>
      </c>
      <c r="E1268">
        <f t="shared" si="25"/>
        <v>26577.281074964518</v>
      </c>
    </row>
    <row r="1269" spans="1:5" x14ac:dyDescent="0.35">
      <c r="A1269">
        <v>40.002983</v>
      </c>
      <c r="B1269" t="s">
        <v>130</v>
      </c>
      <c r="C1269" t="s">
        <v>131</v>
      </c>
      <c r="D1269">
        <v>24314.085050000002</v>
      </c>
      <c r="E1269">
        <f t="shared" si="25"/>
        <v>9726.3593091570438</v>
      </c>
    </row>
    <row r="1270" spans="1:5" x14ac:dyDescent="0.35">
      <c r="A1270">
        <v>50.986069000000001</v>
      </c>
      <c r="B1270" t="s">
        <v>130</v>
      </c>
      <c r="C1270" t="s">
        <v>131</v>
      </c>
      <c r="D1270">
        <v>27266.101733</v>
      </c>
      <c r="E1270">
        <f t="shared" si="25"/>
        <v>13901.913443197576</v>
      </c>
    </row>
    <row r="1271" spans="1:5" x14ac:dyDescent="0.35">
      <c r="A1271">
        <v>42.138115999999997</v>
      </c>
      <c r="B1271" t="s">
        <v>130</v>
      </c>
      <c r="C1271" t="s">
        <v>131</v>
      </c>
      <c r="D1271">
        <v>61178.207525999998</v>
      </c>
      <c r="E1271">
        <f t="shared" si="25"/>
        <v>25779.344054026609</v>
      </c>
    </row>
    <row r="1272" spans="1:5" x14ac:dyDescent="0.35">
      <c r="A1272">
        <v>43.010326999999997</v>
      </c>
      <c r="B1272" t="s">
        <v>130</v>
      </c>
      <c r="C1272" t="s">
        <v>131</v>
      </c>
      <c r="D1272">
        <v>10.525831999999999</v>
      </c>
      <c r="E1272">
        <f t="shared" si="25"/>
        <v>4.5271947626706392</v>
      </c>
    </row>
    <row r="1273" spans="1:5" x14ac:dyDescent="0.35">
      <c r="A1273">
        <v>46.293564000000003</v>
      </c>
      <c r="B1273" t="s">
        <v>130</v>
      </c>
      <c r="C1273" t="s">
        <v>131</v>
      </c>
      <c r="D1273">
        <v>62500</v>
      </c>
      <c r="E1273">
        <f t="shared" si="25"/>
        <v>28933.477500000001</v>
      </c>
    </row>
    <row r="1274" spans="1:5" x14ac:dyDescent="0.35">
      <c r="A1274">
        <v>47.627322999999997</v>
      </c>
      <c r="B1274" t="s">
        <v>130</v>
      </c>
      <c r="C1274" t="s">
        <v>131</v>
      </c>
      <c r="D1274">
        <v>35678.605874000001</v>
      </c>
      <c r="E1274">
        <f t="shared" si="25"/>
        <v>16992.764861506952</v>
      </c>
    </row>
    <row r="1275" spans="1:5" x14ac:dyDescent="0.35">
      <c r="A1275">
        <v>38.630979000000004</v>
      </c>
      <c r="B1275" t="s">
        <v>130</v>
      </c>
      <c r="C1275" t="s">
        <v>131</v>
      </c>
      <c r="D1275">
        <v>20901.949983999999</v>
      </c>
      <c r="E1275">
        <f t="shared" si="25"/>
        <v>8074.6279089095442</v>
      </c>
    </row>
    <row r="1276" spans="1:5" x14ac:dyDescent="0.35">
      <c r="A1276">
        <v>65.228543999999999</v>
      </c>
      <c r="B1276" t="s">
        <v>313</v>
      </c>
      <c r="C1276" t="s">
        <v>314</v>
      </c>
      <c r="D1276">
        <v>49012.610892999997</v>
      </c>
      <c r="E1276">
        <f t="shared" si="25"/>
        <v>31970.212461889296</v>
      </c>
    </row>
    <row r="1277" spans="1:5" x14ac:dyDescent="0.35">
      <c r="A1277">
        <v>64.674182000000002</v>
      </c>
      <c r="B1277" t="s">
        <v>313</v>
      </c>
      <c r="C1277" t="s">
        <v>314</v>
      </c>
      <c r="D1277">
        <v>11286.300128000001</v>
      </c>
      <c r="E1277">
        <f t="shared" si="25"/>
        <v>7299.3222858489535</v>
      </c>
    </row>
    <row r="1278" spans="1:5" x14ac:dyDescent="0.35">
      <c r="A1278">
        <v>43.304425999999999</v>
      </c>
      <c r="B1278" t="s">
        <v>313</v>
      </c>
      <c r="C1278" t="s">
        <v>314</v>
      </c>
      <c r="D1278">
        <v>14975.147675</v>
      </c>
      <c r="E1278">
        <f t="shared" si="25"/>
        <v>6484.9017433110957</v>
      </c>
    </row>
    <row r="1279" spans="1:5" x14ac:dyDescent="0.35">
      <c r="A1279">
        <v>46.284390000000002</v>
      </c>
      <c r="B1279" t="s">
        <v>313</v>
      </c>
      <c r="C1279" t="s">
        <v>314</v>
      </c>
      <c r="D1279">
        <v>287.64089899999999</v>
      </c>
      <c r="E1279">
        <f t="shared" si="25"/>
        <v>133.13283549266612</v>
      </c>
    </row>
    <row r="1280" spans="1:5" x14ac:dyDescent="0.35">
      <c r="A1280">
        <v>59.361327000000003</v>
      </c>
      <c r="B1280" t="s">
        <v>313</v>
      </c>
      <c r="C1280" t="s">
        <v>314</v>
      </c>
      <c r="D1280">
        <v>52357.40726</v>
      </c>
      <c r="E1280">
        <f t="shared" si="25"/>
        <v>31080.051732330343</v>
      </c>
    </row>
    <row r="1281" spans="1:5" x14ac:dyDescent="0.35">
      <c r="A1281">
        <v>19.466791000000001</v>
      </c>
      <c r="B1281" t="s">
        <v>313</v>
      </c>
      <c r="C1281" t="s">
        <v>314</v>
      </c>
      <c r="D1281">
        <v>18070.008947999999</v>
      </c>
      <c r="E1281">
        <f t="shared" si="25"/>
        <v>3517.6508755884583</v>
      </c>
    </row>
    <row r="1282" spans="1:5" x14ac:dyDescent="0.35">
      <c r="A1282">
        <v>53.74971</v>
      </c>
      <c r="B1282" t="s">
        <v>313</v>
      </c>
      <c r="C1282" t="s">
        <v>314</v>
      </c>
      <c r="D1282">
        <v>31455.979135000001</v>
      </c>
      <c r="E1282">
        <f t="shared" si="25"/>
        <v>16907.497562723009</v>
      </c>
    </row>
    <row r="1283" spans="1:5" x14ac:dyDescent="0.35">
      <c r="A1283">
        <v>71.329159000000004</v>
      </c>
      <c r="B1283" t="s">
        <v>313</v>
      </c>
      <c r="C1283" t="s">
        <v>314</v>
      </c>
      <c r="D1283">
        <v>44086.426874999997</v>
      </c>
      <c r="E1283">
        <f t="shared" si="25"/>
        <v>31446.477523087484</v>
      </c>
    </row>
    <row r="1284" spans="1:5" x14ac:dyDescent="0.35">
      <c r="A1284">
        <v>26.341636000000001</v>
      </c>
      <c r="B1284" t="s">
        <v>313</v>
      </c>
      <c r="C1284" t="s">
        <v>314</v>
      </c>
      <c r="D1284">
        <v>37173.509960000003</v>
      </c>
      <c r="E1284">
        <f t="shared" ref="E1284:E1347" si="26">(A1284/100)*D1284</f>
        <v>9792.1106820869463</v>
      </c>
    </row>
    <row r="1285" spans="1:5" x14ac:dyDescent="0.35">
      <c r="A1285">
        <v>58.878357000000001</v>
      </c>
      <c r="B1285" t="s">
        <v>313</v>
      </c>
      <c r="C1285" t="s">
        <v>314</v>
      </c>
      <c r="D1285">
        <v>14598.962407999999</v>
      </c>
      <c r="E1285">
        <f t="shared" si="26"/>
        <v>8595.629204878036</v>
      </c>
    </row>
    <row r="1286" spans="1:5" x14ac:dyDescent="0.35">
      <c r="A1286">
        <v>65.228543999999999</v>
      </c>
      <c r="B1286" t="s">
        <v>377</v>
      </c>
      <c r="C1286" t="s">
        <v>378</v>
      </c>
      <c r="D1286">
        <v>5957.95399</v>
      </c>
      <c r="E1286">
        <f t="shared" si="26"/>
        <v>3886.2866398669057</v>
      </c>
    </row>
    <row r="1287" spans="1:5" x14ac:dyDescent="0.35">
      <c r="A1287">
        <v>64.674182000000002</v>
      </c>
      <c r="B1287" t="s">
        <v>377</v>
      </c>
      <c r="C1287" t="s">
        <v>378</v>
      </c>
      <c r="D1287">
        <v>30117.683162000001</v>
      </c>
      <c r="E1287">
        <f t="shared" si="26"/>
        <v>19478.365222375236</v>
      </c>
    </row>
    <row r="1288" spans="1:5" x14ac:dyDescent="0.35">
      <c r="A1288">
        <v>68.408174000000002</v>
      </c>
      <c r="B1288" t="s">
        <v>377</v>
      </c>
      <c r="C1288" t="s">
        <v>378</v>
      </c>
      <c r="D1288">
        <v>17501.319142</v>
      </c>
      <c r="E1288">
        <f t="shared" si="26"/>
        <v>11972.332850954666</v>
      </c>
    </row>
    <row r="1289" spans="1:5" x14ac:dyDescent="0.35">
      <c r="A1289">
        <v>19.466791000000001</v>
      </c>
      <c r="B1289" t="s">
        <v>377</v>
      </c>
      <c r="C1289" t="s">
        <v>378</v>
      </c>
      <c r="D1289">
        <v>8854.7886309999994</v>
      </c>
      <c r="E1289">
        <f t="shared" si="26"/>
        <v>1723.7431962885312</v>
      </c>
    </row>
    <row r="1290" spans="1:5" x14ac:dyDescent="0.35">
      <c r="A1290">
        <v>58.878357000000001</v>
      </c>
      <c r="B1290" t="s">
        <v>377</v>
      </c>
      <c r="C1290" t="s">
        <v>378</v>
      </c>
      <c r="D1290">
        <v>47901.037592000001</v>
      </c>
      <c r="E1290">
        <f t="shared" si="26"/>
        <v>28203.343920121966</v>
      </c>
    </row>
    <row r="1291" spans="1:5" x14ac:dyDescent="0.35">
      <c r="A1291">
        <v>47.627322999999997</v>
      </c>
      <c r="B1291" t="s">
        <v>377</v>
      </c>
      <c r="C1291" t="s">
        <v>378</v>
      </c>
      <c r="D1291">
        <v>19152.048095999999</v>
      </c>
      <c r="E1291">
        <f t="shared" si="26"/>
        <v>9121.6078077972688</v>
      </c>
    </row>
    <row r="1292" spans="1:5" x14ac:dyDescent="0.35">
      <c r="A1292">
        <v>71.329159000000004</v>
      </c>
      <c r="B1292" t="s">
        <v>377</v>
      </c>
      <c r="C1292" t="s">
        <v>378</v>
      </c>
      <c r="D1292">
        <v>18413.573124999999</v>
      </c>
      <c r="E1292">
        <f t="shared" si="26"/>
        <v>13134.24685191252</v>
      </c>
    </row>
    <row r="1293" spans="1:5" x14ac:dyDescent="0.35">
      <c r="A1293">
        <v>65.048029</v>
      </c>
      <c r="B1293" t="s">
        <v>377</v>
      </c>
      <c r="C1293" t="s">
        <v>378</v>
      </c>
      <c r="D1293">
        <v>5368.6252960000002</v>
      </c>
      <c r="E1293">
        <f t="shared" si="26"/>
        <v>3492.1849394434157</v>
      </c>
    </row>
    <row r="1294" spans="1:5" x14ac:dyDescent="0.35">
      <c r="A1294">
        <v>42.287328000000002</v>
      </c>
      <c r="B1294" t="s">
        <v>175</v>
      </c>
      <c r="C1294" t="s">
        <v>176</v>
      </c>
      <c r="D1294">
        <v>47313.970742999998</v>
      </c>
      <c r="E1294">
        <f t="shared" si="26"/>
        <v>20007.813997916448</v>
      </c>
    </row>
    <row r="1295" spans="1:5" x14ac:dyDescent="0.35">
      <c r="A1295">
        <v>40.633968000000003</v>
      </c>
      <c r="B1295" t="s">
        <v>175</v>
      </c>
      <c r="C1295" t="s">
        <v>176</v>
      </c>
      <c r="D1295">
        <v>5764.5270289999999</v>
      </c>
      <c r="E1295">
        <f t="shared" si="26"/>
        <v>2342.3560683152109</v>
      </c>
    </row>
    <row r="1296" spans="1:5" x14ac:dyDescent="0.35">
      <c r="A1296">
        <v>46.284390000000002</v>
      </c>
      <c r="B1296" t="s">
        <v>175</v>
      </c>
      <c r="C1296" t="s">
        <v>176</v>
      </c>
      <c r="D1296">
        <v>47639.272404000003</v>
      </c>
      <c r="E1296">
        <f t="shared" si="26"/>
        <v>22049.546632629739</v>
      </c>
    </row>
    <row r="1297" spans="1:5" x14ac:dyDescent="0.35">
      <c r="A1297">
        <v>53.74971</v>
      </c>
      <c r="B1297" t="s">
        <v>175</v>
      </c>
      <c r="C1297" t="s">
        <v>176</v>
      </c>
      <c r="D1297">
        <v>15507.914365000001</v>
      </c>
      <c r="E1297">
        <f t="shared" si="26"/>
        <v>8335.4589982358411</v>
      </c>
    </row>
    <row r="1298" spans="1:5" x14ac:dyDescent="0.35">
      <c r="A1298">
        <v>59.361327000000003</v>
      </c>
      <c r="B1298" t="s">
        <v>175</v>
      </c>
      <c r="C1298" t="s">
        <v>176</v>
      </c>
      <c r="D1298">
        <v>10133.173828000001</v>
      </c>
      <c r="E1298">
        <f t="shared" si="26"/>
        <v>6015.1864515174993</v>
      </c>
    </row>
    <row r="1299" spans="1:5" x14ac:dyDescent="0.35">
      <c r="A1299">
        <v>40.638223000000004</v>
      </c>
      <c r="B1299" t="s">
        <v>175</v>
      </c>
      <c r="C1299" t="s">
        <v>176</v>
      </c>
      <c r="D1299">
        <v>7266.5873469999997</v>
      </c>
      <c r="E1299">
        <f t="shared" si="26"/>
        <v>2953.0119705636439</v>
      </c>
    </row>
    <row r="1300" spans="1:5" x14ac:dyDescent="0.35">
      <c r="A1300">
        <v>47.093876999999999</v>
      </c>
      <c r="B1300" t="s">
        <v>175</v>
      </c>
      <c r="C1300" t="s">
        <v>176</v>
      </c>
      <c r="D1300">
        <v>62500</v>
      </c>
      <c r="E1300">
        <f t="shared" si="26"/>
        <v>29433.673125000001</v>
      </c>
    </row>
    <row r="1301" spans="1:5" x14ac:dyDescent="0.35">
      <c r="A1301">
        <v>41.453758000000001</v>
      </c>
      <c r="B1301" t="s">
        <v>175</v>
      </c>
      <c r="C1301" t="s">
        <v>176</v>
      </c>
      <c r="D1301">
        <v>10373.387607000001</v>
      </c>
      <c r="E1301">
        <f t="shared" si="26"/>
        <v>4300.1589950077714</v>
      </c>
    </row>
    <row r="1302" spans="1:5" x14ac:dyDescent="0.35">
      <c r="A1302">
        <v>58.005172000000002</v>
      </c>
      <c r="B1302" t="s">
        <v>175</v>
      </c>
      <c r="C1302" t="s">
        <v>176</v>
      </c>
      <c r="D1302">
        <v>1607.0111850000001</v>
      </c>
      <c r="E1302">
        <f t="shared" si="26"/>
        <v>932.14960191848832</v>
      </c>
    </row>
    <row r="1303" spans="1:5" x14ac:dyDescent="0.35">
      <c r="A1303">
        <v>19.466791000000001</v>
      </c>
      <c r="B1303" t="s">
        <v>371</v>
      </c>
      <c r="C1303" t="s">
        <v>372</v>
      </c>
      <c r="D1303">
        <v>1678.905845</v>
      </c>
      <c r="E1303">
        <f t="shared" si="26"/>
        <v>326.82909193293398</v>
      </c>
    </row>
    <row r="1304" spans="1:5" x14ac:dyDescent="0.35">
      <c r="A1304">
        <v>65.048029</v>
      </c>
      <c r="B1304" t="s">
        <v>371</v>
      </c>
      <c r="C1304" t="s">
        <v>372</v>
      </c>
      <c r="D1304">
        <v>56305.014492000002</v>
      </c>
      <c r="E1304">
        <f t="shared" si="26"/>
        <v>36625.30215521036</v>
      </c>
    </row>
    <row r="1305" spans="1:5" x14ac:dyDescent="0.35">
      <c r="A1305">
        <v>47.627322999999997</v>
      </c>
      <c r="B1305" t="s">
        <v>371</v>
      </c>
      <c r="C1305" t="s">
        <v>372</v>
      </c>
      <c r="D1305">
        <v>7669.3460290000003</v>
      </c>
      <c r="E1305">
        <f t="shared" si="26"/>
        <v>3652.7042052195038</v>
      </c>
    </row>
    <row r="1306" spans="1:5" x14ac:dyDescent="0.35">
      <c r="A1306">
        <v>40.002983</v>
      </c>
      <c r="B1306" t="s">
        <v>371</v>
      </c>
      <c r="C1306" t="s">
        <v>372</v>
      </c>
      <c r="D1306">
        <v>20577.852932999998</v>
      </c>
      <c r="E1306">
        <f t="shared" si="26"/>
        <v>8231.7550105529917</v>
      </c>
    </row>
    <row r="1307" spans="1:5" x14ac:dyDescent="0.35">
      <c r="A1307">
        <v>42.138115999999997</v>
      </c>
      <c r="B1307" t="s">
        <v>371</v>
      </c>
      <c r="C1307" t="s">
        <v>372</v>
      </c>
      <c r="D1307">
        <v>1321.7924740000001</v>
      </c>
      <c r="E1307">
        <f t="shared" si="26"/>
        <v>556.97844597338985</v>
      </c>
    </row>
    <row r="1308" spans="1:5" x14ac:dyDescent="0.35">
      <c r="A1308">
        <v>58.334041999999997</v>
      </c>
      <c r="B1308" t="s">
        <v>371</v>
      </c>
      <c r="C1308" t="s">
        <v>372</v>
      </c>
      <c r="D1308">
        <v>30747.888105999999</v>
      </c>
      <c r="E1308">
        <f t="shared" si="26"/>
        <v>17936.485961867042</v>
      </c>
    </row>
    <row r="1309" spans="1:5" x14ac:dyDescent="0.35">
      <c r="A1309">
        <v>55.059381999999999</v>
      </c>
      <c r="B1309" t="s">
        <v>371</v>
      </c>
      <c r="C1309" t="s">
        <v>372</v>
      </c>
      <c r="D1309">
        <v>31721.933647999998</v>
      </c>
      <c r="E1309">
        <f t="shared" si="26"/>
        <v>17465.900625038856</v>
      </c>
    </row>
    <row r="1310" spans="1:5" x14ac:dyDescent="0.35">
      <c r="A1310">
        <v>56.097493999999998</v>
      </c>
      <c r="B1310" t="s">
        <v>371</v>
      </c>
      <c r="C1310" t="s">
        <v>372</v>
      </c>
      <c r="D1310">
        <v>40.995007000000001</v>
      </c>
      <c r="E1310">
        <f t="shared" si="26"/>
        <v>22.997171592124577</v>
      </c>
    </row>
    <row r="1311" spans="1:5" x14ac:dyDescent="0.35">
      <c r="A1311">
        <v>35.294944999999998</v>
      </c>
      <c r="B1311" t="s">
        <v>337</v>
      </c>
      <c r="C1311" t="s">
        <v>338</v>
      </c>
      <c r="D1311">
        <v>39700.021687</v>
      </c>
      <c r="E1311">
        <f t="shared" si="26"/>
        <v>14012.100819414722</v>
      </c>
    </row>
    <row r="1312" spans="1:5" x14ac:dyDescent="0.35">
      <c r="A1312">
        <v>39.745294000000001</v>
      </c>
      <c r="B1312" t="s">
        <v>337</v>
      </c>
      <c r="C1312" t="s">
        <v>338</v>
      </c>
      <c r="D1312">
        <v>60160.844717</v>
      </c>
      <c r="E1312">
        <f t="shared" si="26"/>
        <v>23911.10460565512</v>
      </c>
    </row>
    <row r="1313" spans="1:5" x14ac:dyDescent="0.35">
      <c r="A1313">
        <v>36.230964999999998</v>
      </c>
      <c r="B1313" t="s">
        <v>337</v>
      </c>
      <c r="C1313" t="s">
        <v>338</v>
      </c>
      <c r="D1313">
        <v>5337.2589360000002</v>
      </c>
      <c r="E1313">
        <f t="shared" si="26"/>
        <v>1933.7404170615323</v>
      </c>
    </row>
    <row r="1314" spans="1:5" x14ac:dyDescent="0.35">
      <c r="A1314">
        <v>35.799912999999997</v>
      </c>
      <c r="B1314" t="s">
        <v>337</v>
      </c>
      <c r="C1314" t="s">
        <v>338</v>
      </c>
      <c r="D1314">
        <v>4160.2029759999996</v>
      </c>
      <c r="E1314">
        <f t="shared" si="26"/>
        <v>1489.3490460314106</v>
      </c>
    </row>
    <row r="1315" spans="1:5" x14ac:dyDescent="0.35">
      <c r="A1315">
        <v>46.162109999999998</v>
      </c>
      <c r="B1315" t="s">
        <v>337</v>
      </c>
      <c r="C1315" t="s">
        <v>338</v>
      </c>
      <c r="D1315">
        <v>31851.793937999999</v>
      </c>
      <c r="E1315">
        <f t="shared" si="26"/>
        <v>14703.460154632892</v>
      </c>
    </row>
    <row r="1316" spans="1:5" x14ac:dyDescent="0.35">
      <c r="A1316">
        <v>35.915281</v>
      </c>
      <c r="B1316" t="s">
        <v>337</v>
      </c>
      <c r="C1316" t="s">
        <v>338</v>
      </c>
      <c r="D1316">
        <v>12080.068459</v>
      </c>
      <c r="E1316">
        <f t="shared" si="26"/>
        <v>4338.5905320422198</v>
      </c>
    </row>
    <row r="1317" spans="1:5" x14ac:dyDescent="0.35">
      <c r="A1317">
        <v>34.685465999999998</v>
      </c>
      <c r="B1317" t="s">
        <v>337</v>
      </c>
      <c r="C1317" t="s">
        <v>338</v>
      </c>
      <c r="D1317">
        <v>1750.7356420000001</v>
      </c>
      <c r="E1317">
        <f t="shared" si="26"/>
        <v>607.25081585579176</v>
      </c>
    </row>
    <row r="1318" spans="1:5" x14ac:dyDescent="0.35">
      <c r="A1318">
        <v>39.875397</v>
      </c>
      <c r="B1318" t="s">
        <v>337</v>
      </c>
      <c r="C1318" t="s">
        <v>338</v>
      </c>
      <c r="D1318">
        <v>8598.9197139999997</v>
      </c>
      <c r="E1318">
        <f t="shared" si="26"/>
        <v>3428.8533736687646</v>
      </c>
    </row>
    <row r="1319" spans="1:5" x14ac:dyDescent="0.35">
      <c r="A1319">
        <v>39.985339000000003</v>
      </c>
      <c r="B1319" t="s">
        <v>337</v>
      </c>
      <c r="C1319" t="s">
        <v>338</v>
      </c>
      <c r="D1319">
        <v>37522.147021999997</v>
      </c>
      <c r="E1319">
        <f t="shared" si="26"/>
        <v>15003.357686825104</v>
      </c>
    </row>
    <row r="1320" spans="1:5" x14ac:dyDescent="0.35">
      <c r="A1320">
        <v>26.788363</v>
      </c>
      <c r="B1320" t="s">
        <v>337</v>
      </c>
      <c r="C1320" t="s">
        <v>338</v>
      </c>
      <c r="D1320">
        <v>4027.197365</v>
      </c>
      <c r="E1320">
        <f t="shared" si="26"/>
        <v>1078.8202488626348</v>
      </c>
    </row>
    <row r="1321" spans="1:5" x14ac:dyDescent="0.35">
      <c r="A1321">
        <v>4.602754</v>
      </c>
      <c r="B1321" t="s">
        <v>337</v>
      </c>
      <c r="C1321" t="s">
        <v>338</v>
      </c>
      <c r="D1321">
        <v>28.664110999999998</v>
      </c>
      <c r="E1321">
        <f t="shared" si="26"/>
        <v>1.3193385156169399</v>
      </c>
    </row>
    <row r="1322" spans="1:5" x14ac:dyDescent="0.35">
      <c r="A1322">
        <v>46.331485000000001</v>
      </c>
      <c r="B1322" t="s">
        <v>337</v>
      </c>
      <c r="C1322" t="s">
        <v>338</v>
      </c>
      <c r="D1322">
        <v>32955.081326</v>
      </c>
      <c r="E1322">
        <f t="shared" si="26"/>
        <v>15268.578561293491</v>
      </c>
    </row>
    <row r="1323" spans="1:5" x14ac:dyDescent="0.35">
      <c r="A1323">
        <v>27.579763</v>
      </c>
      <c r="B1323" t="s">
        <v>337</v>
      </c>
      <c r="C1323" t="s">
        <v>338</v>
      </c>
      <c r="D1323">
        <v>43550.305606000002</v>
      </c>
      <c r="E1323">
        <f t="shared" si="26"/>
        <v>12011.071071910515</v>
      </c>
    </row>
    <row r="1324" spans="1:5" x14ac:dyDescent="0.35">
      <c r="A1324">
        <v>12.254714999999999</v>
      </c>
      <c r="B1324" t="s">
        <v>337</v>
      </c>
      <c r="C1324" t="s">
        <v>338</v>
      </c>
      <c r="D1324">
        <v>8395.311447</v>
      </c>
      <c r="E1324">
        <f t="shared" si="26"/>
        <v>1028.8214911922259</v>
      </c>
    </row>
    <row r="1325" spans="1:5" x14ac:dyDescent="0.35">
      <c r="A1325">
        <v>38.983156000000001</v>
      </c>
      <c r="B1325" t="s">
        <v>337</v>
      </c>
      <c r="C1325" t="s">
        <v>338</v>
      </c>
      <c r="D1325">
        <v>5434.0265230000005</v>
      </c>
      <c r="E1325">
        <f t="shared" si="26"/>
        <v>2118.3550365424662</v>
      </c>
    </row>
    <row r="1326" spans="1:5" x14ac:dyDescent="0.35">
      <c r="A1326">
        <v>45.255768000000003</v>
      </c>
      <c r="B1326" t="s">
        <v>337</v>
      </c>
      <c r="C1326" t="s">
        <v>338</v>
      </c>
      <c r="D1326">
        <v>1761.500755</v>
      </c>
      <c r="E1326">
        <f t="shared" si="26"/>
        <v>797.18069500104843</v>
      </c>
    </row>
    <row r="1327" spans="1:5" x14ac:dyDescent="0.35">
      <c r="A1327">
        <v>37.736164000000002</v>
      </c>
      <c r="B1327" t="s">
        <v>337</v>
      </c>
      <c r="C1327" t="s">
        <v>338</v>
      </c>
      <c r="D1327">
        <v>4670.4593679999998</v>
      </c>
      <c r="E1327">
        <f t="shared" si="26"/>
        <v>1762.4522066618435</v>
      </c>
    </row>
    <row r="1328" spans="1:5" x14ac:dyDescent="0.35">
      <c r="A1328">
        <v>26.788363</v>
      </c>
      <c r="B1328" t="s">
        <v>186</v>
      </c>
      <c r="C1328" t="s">
        <v>187</v>
      </c>
      <c r="D1328">
        <v>54303.064702000003</v>
      </c>
      <c r="E1328">
        <f t="shared" si="26"/>
        <v>14546.902092496628</v>
      </c>
    </row>
    <row r="1329" spans="1:5" x14ac:dyDescent="0.35">
      <c r="A1329">
        <v>38.983156000000001</v>
      </c>
      <c r="B1329" t="s">
        <v>186</v>
      </c>
      <c r="C1329" t="s">
        <v>187</v>
      </c>
      <c r="D1329">
        <v>40560.253734999998</v>
      </c>
      <c r="E1329">
        <f t="shared" si="26"/>
        <v>15811.666987510876</v>
      </c>
    </row>
    <row r="1330" spans="1:5" x14ac:dyDescent="0.35">
      <c r="A1330">
        <v>27.579763</v>
      </c>
      <c r="B1330" t="s">
        <v>186</v>
      </c>
      <c r="C1330" t="s">
        <v>187</v>
      </c>
      <c r="D1330">
        <v>18949.694393999998</v>
      </c>
      <c r="E1330">
        <f t="shared" si="26"/>
        <v>5226.2808030894857</v>
      </c>
    </row>
    <row r="1331" spans="1:5" x14ac:dyDescent="0.35">
      <c r="A1331">
        <v>46.331485000000001</v>
      </c>
      <c r="B1331" t="s">
        <v>186</v>
      </c>
      <c r="C1331" t="s">
        <v>187</v>
      </c>
      <c r="D1331">
        <v>29544.918674</v>
      </c>
      <c r="E1331">
        <f t="shared" si="26"/>
        <v>13688.59956370651</v>
      </c>
    </row>
    <row r="1332" spans="1:5" x14ac:dyDescent="0.35">
      <c r="A1332">
        <v>46.162109999999998</v>
      </c>
      <c r="B1332" t="s">
        <v>186</v>
      </c>
      <c r="C1332" t="s">
        <v>187</v>
      </c>
      <c r="D1332">
        <v>1157.7888969999999</v>
      </c>
      <c r="E1332">
        <f t="shared" si="26"/>
        <v>534.45978420092672</v>
      </c>
    </row>
    <row r="1333" spans="1:5" x14ac:dyDescent="0.35">
      <c r="A1333">
        <v>45.255768000000003</v>
      </c>
      <c r="B1333" t="s">
        <v>186</v>
      </c>
      <c r="C1333" t="s">
        <v>187</v>
      </c>
      <c r="D1333">
        <v>60738.499244999999</v>
      </c>
      <c r="E1333">
        <f t="shared" si="26"/>
        <v>27487.674304998953</v>
      </c>
    </row>
    <row r="1334" spans="1:5" x14ac:dyDescent="0.35">
      <c r="A1334">
        <v>35.915281</v>
      </c>
      <c r="B1334" t="s">
        <v>186</v>
      </c>
      <c r="C1334" t="s">
        <v>187</v>
      </c>
      <c r="D1334">
        <v>1462.9570839999999</v>
      </c>
      <c r="E1334">
        <f t="shared" si="26"/>
        <v>525.42514762800602</v>
      </c>
    </row>
    <row r="1335" spans="1:5" x14ac:dyDescent="0.35">
      <c r="A1335">
        <v>37.736164000000002</v>
      </c>
      <c r="B1335" t="s">
        <v>186</v>
      </c>
      <c r="C1335" t="s">
        <v>187</v>
      </c>
      <c r="D1335">
        <v>18053.300180999999</v>
      </c>
      <c r="E1335">
        <f t="shared" si="26"/>
        <v>6812.6229637144561</v>
      </c>
    </row>
    <row r="1336" spans="1:5" x14ac:dyDescent="0.35">
      <c r="A1336">
        <v>22.580411000000002</v>
      </c>
      <c r="B1336" t="s">
        <v>186</v>
      </c>
      <c r="C1336" t="s">
        <v>187</v>
      </c>
      <c r="D1336">
        <v>10.539274000000001</v>
      </c>
      <c r="E1336">
        <f t="shared" si="26"/>
        <v>2.37981138561614</v>
      </c>
    </row>
    <row r="1337" spans="1:5" x14ac:dyDescent="0.35">
      <c r="A1337">
        <v>14.475034000000001</v>
      </c>
      <c r="B1337" t="s">
        <v>186</v>
      </c>
      <c r="C1337" t="s">
        <v>187</v>
      </c>
      <c r="D1337">
        <v>40550.657617999997</v>
      </c>
      <c r="E1337">
        <f t="shared" si="26"/>
        <v>5869.7214774290896</v>
      </c>
    </row>
    <row r="1338" spans="1:5" x14ac:dyDescent="0.35">
      <c r="A1338">
        <v>4.602754</v>
      </c>
      <c r="B1338" t="s">
        <v>186</v>
      </c>
      <c r="C1338" t="s">
        <v>187</v>
      </c>
      <c r="D1338">
        <v>51596.380971999999</v>
      </c>
      <c r="E1338">
        <f t="shared" si="26"/>
        <v>2374.8544890439689</v>
      </c>
    </row>
    <row r="1339" spans="1:5" x14ac:dyDescent="0.35">
      <c r="A1339">
        <v>12.254714999999999</v>
      </c>
      <c r="B1339" t="s">
        <v>186</v>
      </c>
      <c r="C1339" t="s">
        <v>187</v>
      </c>
      <c r="D1339">
        <v>49858.483905000001</v>
      </c>
      <c r="E1339">
        <f t="shared" si="26"/>
        <v>6110.0151058786205</v>
      </c>
    </row>
    <row r="1340" spans="1:5" x14ac:dyDescent="0.35">
      <c r="A1340">
        <v>4.5076260000000001</v>
      </c>
      <c r="B1340" t="s">
        <v>186</v>
      </c>
      <c r="C1340" t="s">
        <v>187</v>
      </c>
      <c r="D1340">
        <v>28.844259999999998</v>
      </c>
      <c r="E1340">
        <f t="shared" si="26"/>
        <v>1.3001913632675999</v>
      </c>
    </row>
    <row r="1341" spans="1:5" x14ac:dyDescent="0.35">
      <c r="A1341">
        <v>26.325824999999998</v>
      </c>
      <c r="B1341" t="s">
        <v>186</v>
      </c>
      <c r="C1341" t="s">
        <v>187</v>
      </c>
      <c r="D1341">
        <v>16703.302643999999</v>
      </c>
      <c r="E1341">
        <f t="shared" si="26"/>
        <v>4397.2822232798126</v>
      </c>
    </row>
    <row r="1342" spans="1:5" x14ac:dyDescent="0.35">
      <c r="A1342">
        <v>39.875397</v>
      </c>
      <c r="B1342" t="s">
        <v>186</v>
      </c>
      <c r="C1342" t="s">
        <v>187</v>
      </c>
      <c r="D1342">
        <v>5316.1815059999999</v>
      </c>
      <c r="E1342">
        <f t="shared" si="26"/>
        <v>2119.8484807580789</v>
      </c>
    </row>
    <row r="1343" spans="1:5" x14ac:dyDescent="0.35">
      <c r="A1343">
        <v>39.985339000000003</v>
      </c>
      <c r="B1343" t="s">
        <v>186</v>
      </c>
      <c r="C1343" t="s">
        <v>187</v>
      </c>
      <c r="D1343">
        <v>1580.3371050000001</v>
      </c>
      <c r="E1343">
        <f t="shared" si="26"/>
        <v>631.90314877703599</v>
      </c>
    </row>
    <row r="1344" spans="1:5" x14ac:dyDescent="0.35">
      <c r="A1344">
        <v>34.156236999999997</v>
      </c>
      <c r="B1344" t="s">
        <v>186</v>
      </c>
      <c r="C1344" t="s">
        <v>187</v>
      </c>
      <c r="D1344">
        <v>13.416948</v>
      </c>
      <c r="E1344">
        <f t="shared" si="26"/>
        <v>4.5827245570467596</v>
      </c>
    </row>
    <row r="1345" spans="1:5" x14ac:dyDescent="0.35">
      <c r="A1345">
        <v>43.228461000000003</v>
      </c>
      <c r="B1345" t="s">
        <v>186</v>
      </c>
      <c r="C1345" t="s">
        <v>187</v>
      </c>
      <c r="D1345">
        <v>23520.699831000002</v>
      </c>
      <c r="E1345">
        <f t="shared" si="26"/>
        <v>10167.636553370901</v>
      </c>
    </row>
    <row r="1346" spans="1:5" x14ac:dyDescent="0.35">
      <c r="A1346">
        <v>39.841856</v>
      </c>
      <c r="B1346" t="s">
        <v>106</v>
      </c>
      <c r="C1346" t="s">
        <v>107</v>
      </c>
      <c r="D1346">
        <v>50624.38478</v>
      </c>
      <c r="E1346">
        <f t="shared" si="26"/>
        <v>20169.694484933516</v>
      </c>
    </row>
    <row r="1347" spans="1:5" x14ac:dyDescent="0.35">
      <c r="A1347">
        <v>36.975541999999997</v>
      </c>
      <c r="B1347" t="s">
        <v>106</v>
      </c>
      <c r="C1347" t="s">
        <v>107</v>
      </c>
      <c r="D1347">
        <v>400.82279999999997</v>
      </c>
      <c r="E1347">
        <f t="shared" si="26"/>
        <v>148.20640275957598</v>
      </c>
    </row>
    <row r="1348" spans="1:5" x14ac:dyDescent="0.35">
      <c r="A1348">
        <v>34.418641000000001</v>
      </c>
      <c r="B1348" t="s">
        <v>106</v>
      </c>
      <c r="C1348" t="s">
        <v>107</v>
      </c>
      <c r="D1348">
        <v>4913.5498070000003</v>
      </c>
      <c r="E1348">
        <f t="shared" ref="E1348:E1411" si="27">(A1348/100)*D1348</f>
        <v>1691.177068427523</v>
      </c>
    </row>
    <row r="1349" spans="1:5" x14ac:dyDescent="0.35">
      <c r="A1349">
        <v>52.093428000000003</v>
      </c>
      <c r="B1349" t="s">
        <v>106</v>
      </c>
      <c r="C1349" t="s">
        <v>107</v>
      </c>
      <c r="D1349">
        <v>8223.2434890000004</v>
      </c>
      <c r="E1349">
        <f t="shared" si="27"/>
        <v>4283.7694262069035</v>
      </c>
    </row>
    <row r="1350" spans="1:5" x14ac:dyDescent="0.35">
      <c r="A1350">
        <v>41.236792000000001</v>
      </c>
      <c r="B1350" t="s">
        <v>106</v>
      </c>
      <c r="C1350" t="s">
        <v>107</v>
      </c>
      <c r="D1350">
        <v>103.980126</v>
      </c>
      <c r="E1350">
        <f t="shared" si="27"/>
        <v>42.878068279957922</v>
      </c>
    </row>
    <row r="1351" spans="1:5" x14ac:dyDescent="0.35">
      <c r="A1351">
        <v>36.838845999999997</v>
      </c>
      <c r="B1351" t="s">
        <v>106</v>
      </c>
      <c r="C1351" t="s">
        <v>107</v>
      </c>
      <c r="D1351">
        <v>4745.9473989999997</v>
      </c>
      <c r="E1351">
        <f t="shared" si="27"/>
        <v>1748.3522535586153</v>
      </c>
    </row>
    <row r="1352" spans="1:5" x14ac:dyDescent="0.35">
      <c r="A1352">
        <v>35.214573999999999</v>
      </c>
      <c r="B1352" t="s">
        <v>106</v>
      </c>
      <c r="C1352" t="s">
        <v>107</v>
      </c>
      <c r="D1352">
        <v>38040.954875000003</v>
      </c>
      <c r="E1352">
        <f t="shared" si="27"/>
        <v>13395.960204763483</v>
      </c>
    </row>
    <row r="1353" spans="1:5" x14ac:dyDescent="0.35">
      <c r="A1353">
        <v>36.265922000000003</v>
      </c>
      <c r="B1353" t="s">
        <v>106</v>
      </c>
      <c r="C1353" t="s">
        <v>107</v>
      </c>
      <c r="D1353">
        <v>11917.752784</v>
      </c>
      <c r="E1353">
        <f t="shared" si="27"/>
        <v>4322.0829287982697</v>
      </c>
    </row>
    <row r="1354" spans="1:5" x14ac:dyDescent="0.35">
      <c r="A1354">
        <v>35.609043</v>
      </c>
      <c r="B1354" t="s">
        <v>106</v>
      </c>
      <c r="C1354" t="s">
        <v>107</v>
      </c>
      <c r="D1354">
        <v>4331.7103459999998</v>
      </c>
      <c r="E1354">
        <f t="shared" si="27"/>
        <v>1542.4805997425888</v>
      </c>
    </row>
    <row r="1355" spans="1:5" x14ac:dyDescent="0.35">
      <c r="A1355">
        <v>46.063370999999997</v>
      </c>
      <c r="B1355" t="s">
        <v>106</v>
      </c>
      <c r="C1355" t="s">
        <v>107</v>
      </c>
      <c r="D1355">
        <v>3778.085321</v>
      </c>
      <c r="E1355">
        <f t="shared" si="27"/>
        <v>1740.3134581087709</v>
      </c>
    </row>
    <row r="1356" spans="1:5" x14ac:dyDescent="0.35">
      <c r="A1356">
        <v>30.960898</v>
      </c>
      <c r="B1356" t="s">
        <v>106</v>
      </c>
      <c r="C1356" t="s">
        <v>107</v>
      </c>
      <c r="D1356">
        <v>44886.031919000001</v>
      </c>
      <c r="E1356">
        <f t="shared" si="27"/>
        <v>13897.118558689031</v>
      </c>
    </row>
    <row r="1357" spans="1:5" x14ac:dyDescent="0.35">
      <c r="A1357">
        <v>51.469593000000003</v>
      </c>
      <c r="B1357" t="s">
        <v>106</v>
      </c>
      <c r="C1357" t="s">
        <v>107</v>
      </c>
      <c r="D1357">
        <v>15186.038402</v>
      </c>
      <c r="E1357">
        <f t="shared" si="27"/>
        <v>7816.1921583331041</v>
      </c>
    </row>
    <row r="1358" spans="1:5" x14ac:dyDescent="0.35">
      <c r="A1358">
        <v>39.512746</v>
      </c>
      <c r="B1358" t="s">
        <v>106</v>
      </c>
      <c r="C1358" t="s">
        <v>107</v>
      </c>
      <c r="D1358">
        <v>27664.18808</v>
      </c>
      <c r="E1358">
        <f t="shared" si="27"/>
        <v>10930.880369012677</v>
      </c>
    </row>
    <row r="1359" spans="1:5" x14ac:dyDescent="0.35">
      <c r="A1359">
        <v>29.412776000000001</v>
      </c>
      <c r="B1359" t="s">
        <v>106</v>
      </c>
      <c r="C1359" t="s">
        <v>107</v>
      </c>
      <c r="D1359">
        <v>62500</v>
      </c>
      <c r="E1359">
        <f t="shared" si="27"/>
        <v>18382.985000000001</v>
      </c>
    </row>
    <row r="1360" spans="1:5" x14ac:dyDescent="0.35">
      <c r="A1360">
        <v>37.995927999999999</v>
      </c>
      <c r="B1360" t="s">
        <v>106</v>
      </c>
      <c r="C1360" t="s">
        <v>107</v>
      </c>
      <c r="D1360">
        <v>62500</v>
      </c>
      <c r="E1360">
        <f t="shared" si="27"/>
        <v>23747.455000000002</v>
      </c>
    </row>
    <row r="1361" spans="1:5" x14ac:dyDescent="0.35">
      <c r="A1361">
        <v>16.640566</v>
      </c>
      <c r="B1361" t="s">
        <v>106</v>
      </c>
      <c r="C1361" t="s">
        <v>107</v>
      </c>
      <c r="D1361">
        <v>288.49389100000002</v>
      </c>
      <c r="E1361">
        <f t="shared" si="27"/>
        <v>48.007016337823067</v>
      </c>
    </row>
    <row r="1362" spans="1:5" x14ac:dyDescent="0.35">
      <c r="A1362">
        <v>40.299833</v>
      </c>
      <c r="B1362" t="s">
        <v>106</v>
      </c>
      <c r="C1362" t="s">
        <v>107</v>
      </c>
      <c r="D1362">
        <v>7706.7299489999996</v>
      </c>
      <c r="E1362">
        <f t="shared" si="27"/>
        <v>3105.7992992079853</v>
      </c>
    </row>
    <row r="1363" spans="1:5" x14ac:dyDescent="0.35">
      <c r="A1363">
        <v>39.23677</v>
      </c>
      <c r="B1363" t="s">
        <v>106</v>
      </c>
      <c r="C1363" t="s">
        <v>107</v>
      </c>
      <c r="D1363">
        <v>12808.072995</v>
      </c>
      <c r="E1363">
        <f t="shared" si="27"/>
        <v>5025.4741424802614</v>
      </c>
    </row>
    <row r="1364" spans="1:5" x14ac:dyDescent="0.35">
      <c r="A1364">
        <v>19.309705999999998</v>
      </c>
      <c r="B1364" t="s">
        <v>106</v>
      </c>
      <c r="C1364" t="s">
        <v>107</v>
      </c>
      <c r="D1364">
        <v>56191.241924000002</v>
      </c>
      <c r="E1364">
        <f t="shared" si="27"/>
        <v>10850.363613273143</v>
      </c>
    </row>
    <row r="1365" spans="1:5" x14ac:dyDescent="0.35">
      <c r="A1365">
        <v>36.265922000000003</v>
      </c>
      <c r="B1365" t="s">
        <v>143</v>
      </c>
      <c r="C1365" t="s">
        <v>144</v>
      </c>
      <c r="D1365">
        <v>4123.5059069999998</v>
      </c>
      <c r="E1365">
        <f t="shared" si="27"/>
        <v>1495.4274358980126</v>
      </c>
    </row>
    <row r="1366" spans="1:5" x14ac:dyDescent="0.35">
      <c r="A1366">
        <v>36.975541999999997</v>
      </c>
      <c r="B1366" t="s">
        <v>143</v>
      </c>
      <c r="C1366" t="s">
        <v>144</v>
      </c>
      <c r="D1366">
        <v>20036.858349999999</v>
      </c>
      <c r="E1366">
        <f t="shared" si="27"/>
        <v>7408.7369746847553</v>
      </c>
    </row>
    <row r="1367" spans="1:5" x14ac:dyDescent="0.35">
      <c r="A1367">
        <v>30.312719000000001</v>
      </c>
      <c r="B1367" t="s">
        <v>143</v>
      </c>
      <c r="C1367" t="s">
        <v>144</v>
      </c>
      <c r="D1367">
        <v>62500</v>
      </c>
      <c r="E1367">
        <f t="shared" si="27"/>
        <v>18945.449375</v>
      </c>
    </row>
    <row r="1368" spans="1:5" x14ac:dyDescent="0.35">
      <c r="A1368">
        <v>36.582543999999999</v>
      </c>
      <c r="B1368" t="s">
        <v>143</v>
      </c>
      <c r="C1368" t="s">
        <v>144</v>
      </c>
      <c r="D1368">
        <v>705.53041499999995</v>
      </c>
      <c r="E1368">
        <f t="shared" si="27"/>
        <v>258.10097450075756</v>
      </c>
    </row>
    <row r="1369" spans="1:5" x14ac:dyDescent="0.35">
      <c r="A1369">
        <v>37.326658999999999</v>
      </c>
      <c r="B1369" t="s">
        <v>143</v>
      </c>
      <c r="C1369" t="s">
        <v>144</v>
      </c>
      <c r="D1369">
        <v>14797.675685</v>
      </c>
      <c r="E1369">
        <f t="shared" si="27"/>
        <v>5523.477942865864</v>
      </c>
    </row>
    <row r="1370" spans="1:5" x14ac:dyDescent="0.35">
      <c r="A1370">
        <v>42.457749</v>
      </c>
      <c r="B1370" t="s">
        <v>143</v>
      </c>
      <c r="C1370" t="s">
        <v>144</v>
      </c>
      <c r="D1370">
        <v>767.71956699999998</v>
      </c>
      <c r="E1370">
        <f t="shared" si="27"/>
        <v>325.95644678074683</v>
      </c>
    </row>
    <row r="1371" spans="1:5" x14ac:dyDescent="0.35">
      <c r="A1371">
        <v>39.651778999999998</v>
      </c>
      <c r="B1371" t="s">
        <v>143</v>
      </c>
      <c r="C1371" t="s">
        <v>144</v>
      </c>
      <c r="D1371">
        <v>62500</v>
      </c>
      <c r="E1371">
        <f t="shared" si="27"/>
        <v>24782.361874999999</v>
      </c>
    </row>
    <row r="1372" spans="1:5" x14ac:dyDescent="0.35">
      <c r="A1372">
        <v>3.1162329999999998</v>
      </c>
      <c r="B1372" t="s">
        <v>143</v>
      </c>
      <c r="C1372" t="s">
        <v>144</v>
      </c>
      <c r="D1372">
        <v>1414.928735</v>
      </c>
      <c r="E1372">
        <f t="shared" si="27"/>
        <v>44.092476166552544</v>
      </c>
    </row>
    <row r="1373" spans="1:5" x14ac:dyDescent="0.35">
      <c r="A1373">
        <v>41.385173000000002</v>
      </c>
      <c r="B1373" t="s">
        <v>143</v>
      </c>
      <c r="C1373" t="s">
        <v>144</v>
      </c>
      <c r="D1373">
        <v>32447.696812999999</v>
      </c>
      <c r="E1373">
        <f t="shared" si="27"/>
        <v>13428.535460575536</v>
      </c>
    </row>
    <row r="1374" spans="1:5" x14ac:dyDescent="0.35">
      <c r="A1374">
        <v>37.613581000000003</v>
      </c>
      <c r="B1374" t="s">
        <v>143</v>
      </c>
      <c r="C1374" t="s">
        <v>144</v>
      </c>
      <c r="D1374">
        <v>13888.186303</v>
      </c>
      <c r="E1374">
        <f t="shared" si="27"/>
        <v>5223.8442045098109</v>
      </c>
    </row>
    <row r="1375" spans="1:5" x14ac:dyDescent="0.35">
      <c r="A1375">
        <v>41.507129999999997</v>
      </c>
      <c r="B1375" t="s">
        <v>143</v>
      </c>
      <c r="C1375" t="s">
        <v>144</v>
      </c>
      <c r="D1375">
        <v>14618.817391</v>
      </c>
      <c r="E1375">
        <f t="shared" si="27"/>
        <v>6067.8515389449785</v>
      </c>
    </row>
    <row r="1376" spans="1:5" x14ac:dyDescent="0.35">
      <c r="A1376">
        <v>51.235874000000003</v>
      </c>
      <c r="B1376" t="s">
        <v>143</v>
      </c>
      <c r="C1376" t="s">
        <v>144</v>
      </c>
      <c r="D1376">
        <v>53129.103387000003</v>
      </c>
      <c r="E1376">
        <f t="shared" si="27"/>
        <v>27221.160468693055</v>
      </c>
    </row>
    <row r="1377" spans="1:5" x14ac:dyDescent="0.35">
      <c r="A1377">
        <v>27.550469</v>
      </c>
      <c r="B1377" t="s">
        <v>143</v>
      </c>
      <c r="C1377" t="s">
        <v>144</v>
      </c>
      <c r="D1377">
        <v>24620.492767</v>
      </c>
      <c r="E1377">
        <f t="shared" si="27"/>
        <v>6783.0612274195773</v>
      </c>
    </row>
    <row r="1378" spans="1:5" x14ac:dyDescent="0.35">
      <c r="A1378">
        <v>5.8589830000000003</v>
      </c>
      <c r="B1378" t="s">
        <v>143</v>
      </c>
      <c r="C1378" t="s">
        <v>144</v>
      </c>
      <c r="D1378">
        <v>26175.544051000001</v>
      </c>
      <c r="E1378">
        <f t="shared" si="27"/>
        <v>1533.6206761056014</v>
      </c>
    </row>
    <row r="1379" spans="1:5" x14ac:dyDescent="0.35">
      <c r="A1379">
        <v>20.338885000000001</v>
      </c>
      <c r="B1379" t="s">
        <v>143</v>
      </c>
      <c r="C1379" t="s">
        <v>144</v>
      </c>
      <c r="D1379">
        <v>38195.023827999998</v>
      </c>
      <c r="E1379">
        <f t="shared" si="27"/>
        <v>7768.4419720995174</v>
      </c>
    </row>
    <row r="1380" spans="1:5" x14ac:dyDescent="0.35">
      <c r="A1380">
        <v>17.858080999999999</v>
      </c>
      <c r="B1380" t="s">
        <v>143</v>
      </c>
      <c r="C1380" t="s">
        <v>144</v>
      </c>
      <c r="D1380">
        <v>4724.9351749999996</v>
      </c>
      <c r="E1380">
        <f t="shared" si="27"/>
        <v>843.78275074899159</v>
      </c>
    </row>
    <row r="1381" spans="1:5" x14ac:dyDescent="0.35">
      <c r="A1381">
        <v>16.640566</v>
      </c>
      <c r="B1381" t="s">
        <v>255</v>
      </c>
      <c r="C1381" t="s">
        <v>256</v>
      </c>
      <c r="D1381">
        <v>58686.608674000003</v>
      </c>
      <c r="E1381">
        <f t="shared" si="27"/>
        <v>9765.7838495586966</v>
      </c>
    </row>
    <row r="1382" spans="1:5" x14ac:dyDescent="0.35">
      <c r="A1382">
        <v>35.214573999999999</v>
      </c>
      <c r="B1382" t="s">
        <v>255</v>
      </c>
      <c r="C1382" t="s">
        <v>256</v>
      </c>
      <c r="D1382">
        <v>24459.045125000001</v>
      </c>
      <c r="E1382">
        <f t="shared" si="27"/>
        <v>8613.1485452365177</v>
      </c>
    </row>
    <row r="1383" spans="1:5" x14ac:dyDescent="0.35">
      <c r="A1383">
        <v>51.469593000000003</v>
      </c>
      <c r="B1383" t="s">
        <v>255</v>
      </c>
      <c r="C1383" t="s">
        <v>256</v>
      </c>
      <c r="D1383">
        <v>41564.734701000001</v>
      </c>
      <c r="E1383">
        <f t="shared" si="27"/>
        <v>21393.19978213447</v>
      </c>
    </row>
    <row r="1384" spans="1:5" x14ac:dyDescent="0.35">
      <c r="A1384">
        <v>41.507129999999997</v>
      </c>
      <c r="B1384" t="s">
        <v>255</v>
      </c>
      <c r="C1384" t="s">
        <v>256</v>
      </c>
      <c r="D1384">
        <v>44317.629005000003</v>
      </c>
      <c r="E1384">
        <f t="shared" si="27"/>
        <v>18394.975884023057</v>
      </c>
    </row>
    <row r="1385" spans="1:5" x14ac:dyDescent="0.35">
      <c r="A1385">
        <v>27.550469</v>
      </c>
      <c r="B1385" t="s">
        <v>255</v>
      </c>
      <c r="C1385" t="s">
        <v>256</v>
      </c>
      <c r="D1385">
        <v>30631.393110000001</v>
      </c>
      <c r="E1385">
        <f t="shared" si="27"/>
        <v>8439.0924630386853</v>
      </c>
    </row>
    <row r="1386" spans="1:5" x14ac:dyDescent="0.35">
      <c r="A1386">
        <v>41.236792000000001</v>
      </c>
      <c r="B1386" t="s">
        <v>255</v>
      </c>
      <c r="C1386" t="s">
        <v>256</v>
      </c>
      <c r="D1386">
        <v>12931.417764</v>
      </c>
      <c r="E1386">
        <f t="shared" si="27"/>
        <v>5332.501845991731</v>
      </c>
    </row>
    <row r="1387" spans="1:5" x14ac:dyDescent="0.35">
      <c r="A1387">
        <v>39.23677</v>
      </c>
      <c r="B1387" t="s">
        <v>255</v>
      </c>
      <c r="C1387" t="s">
        <v>256</v>
      </c>
      <c r="D1387">
        <v>49691.927004999998</v>
      </c>
      <c r="E1387">
        <f t="shared" si="27"/>
        <v>19497.507107519737</v>
      </c>
    </row>
    <row r="1388" spans="1:5" x14ac:dyDescent="0.35">
      <c r="A1388">
        <v>10.838683</v>
      </c>
      <c r="B1388" t="s">
        <v>255</v>
      </c>
      <c r="C1388" t="s">
        <v>256</v>
      </c>
      <c r="D1388">
        <v>1300.048824</v>
      </c>
      <c r="E1388">
        <f t="shared" si="27"/>
        <v>140.9081708785879</v>
      </c>
    </row>
    <row r="1389" spans="1:5" x14ac:dyDescent="0.35">
      <c r="A1389">
        <v>35.027596000000003</v>
      </c>
      <c r="B1389" t="s">
        <v>255</v>
      </c>
      <c r="C1389" t="s">
        <v>256</v>
      </c>
      <c r="D1389">
        <v>61115.412283999998</v>
      </c>
      <c r="E1389">
        <f t="shared" si="27"/>
        <v>21407.259708573896</v>
      </c>
    </row>
    <row r="1390" spans="1:5" x14ac:dyDescent="0.35">
      <c r="A1390">
        <v>42.116956999999999</v>
      </c>
      <c r="B1390" t="s">
        <v>255</v>
      </c>
      <c r="C1390" t="s">
        <v>256</v>
      </c>
      <c r="D1390">
        <v>11425.337578999999</v>
      </c>
      <c r="E1390">
        <f t="shared" si="27"/>
        <v>4812.0045152522707</v>
      </c>
    </row>
    <row r="1391" spans="1:5" x14ac:dyDescent="0.35">
      <c r="A1391">
        <v>53.320821000000002</v>
      </c>
      <c r="B1391" t="s">
        <v>255</v>
      </c>
      <c r="C1391" t="s">
        <v>256</v>
      </c>
      <c r="D1391">
        <v>10828.394979000001</v>
      </c>
      <c r="E1391">
        <f t="shared" si="27"/>
        <v>5773.7891039255783</v>
      </c>
    </row>
    <row r="1392" spans="1:5" x14ac:dyDescent="0.35">
      <c r="A1392">
        <v>18.998808</v>
      </c>
      <c r="B1392" t="s">
        <v>255</v>
      </c>
      <c r="C1392" t="s">
        <v>256</v>
      </c>
      <c r="D1392">
        <v>33683.181797999998</v>
      </c>
      <c r="E1392">
        <f t="shared" si="27"/>
        <v>6399.4030380929671</v>
      </c>
    </row>
    <row r="1393" spans="1:5" x14ac:dyDescent="0.35">
      <c r="A1393">
        <v>31.14378</v>
      </c>
      <c r="B1393" t="s">
        <v>255</v>
      </c>
      <c r="C1393" t="s">
        <v>256</v>
      </c>
      <c r="D1393">
        <v>48829.802627999998</v>
      </c>
      <c r="E1393">
        <f t="shared" si="27"/>
        <v>15207.446304898536</v>
      </c>
    </row>
    <row r="1394" spans="1:5" x14ac:dyDescent="0.35">
      <c r="A1394">
        <v>40.818350000000002</v>
      </c>
      <c r="B1394" t="s">
        <v>255</v>
      </c>
      <c r="C1394" t="s">
        <v>256</v>
      </c>
      <c r="D1394">
        <v>8088.6575480000001</v>
      </c>
      <c r="E1394">
        <f t="shared" si="27"/>
        <v>3301.6565482440583</v>
      </c>
    </row>
    <row r="1395" spans="1:5" x14ac:dyDescent="0.35">
      <c r="A1395">
        <v>53.320821000000002</v>
      </c>
      <c r="B1395" t="s">
        <v>409</v>
      </c>
      <c r="C1395" t="s">
        <v>410</v>
      </c>
      <c r="D1395">
        <v>38151.338882999997</v>
      </c>
      <c r="E1395">
        <f t="shared" si="27"/>
        <v>20342.607114907831</v>
      </c>
    </row>
    <row r="1396" spans="1:5" x14ac:dyDescent="0.35">
      <c r="A1396">
        <v>16.640566</v>
      </c>
      <c r="B1396" t="s">
        <v>409</v>
      </c>
      <c r="C1396" t="s">
        <v>410</v>
      </c>
      <c r="D1396">
        <v>3524.8974349999999</v>
      </c>
      <c r="E1396">
        <f t="shared" si="27"/>
        <v>586.56288410348213</v>
      </c>
    </row>
    <row r="1397" spans="1:5" x14ac:dyDescent="0.35">
      <c r="A1397">
        <v>31.14378</v>
      </c>
      <c r="B1397" t="s">
        <v>409</v>
      </c>
      <c r="C1397" t="s">
        <v>410</v>
      </c>
      <c r="D1397">
        <v>10795.49862</v>
      </c>
      <c r="E1397">
        <f t="shared" si="27"/>
        <v>3362.1263401158358</v>
      </c>
    </row>
    <row r="1398" spans="1:5" x14ac:dyDescent="0.35">
      <c r="A1398">
        <v>36.589928999999998</v>
      </c>
      <c r="B1398" t="s">
        <v>409</v>
      </c>
      <c r="C1398" t="s">
        <v>410</v>
      </c>
      <c r="D1398">
        <v>47652.587646</v>
      </c>
      <c r="E1398">
        <f t="shared" si="27"/>
        <v>17436.047986334172</v>
      </c>
    </row>
    <row r="1399" spans="1:5" x14ac:dyDescent="0.35">
      <c r="A1399">
        <v>35.677661999999998</v>
      </c>
      <c r="B1399" t="s">
        <v>409</v>
      </c>
      <c r="C1399" t="s">
        <v>410</v>
      </c>
      <c r="D1399">
        <v>23210.057932</v>
      </c>
      <c r="E1399">
        <f t="shared" si="27"/>
        <v>8280.8060189831504</v>
      </c>
    </row>
    <row r="1400" spans="1:5" x14ac:dyDescent="0.35">
      <c r="A1400">
        <v>4.3205280000000004</v>
      </c>
      <c r="B1400" t="s">
        <v>409</v>
      </c>
      <c r="C1400" t="s">
        <v>410</v>
      </c>
      <c r="D1400">
        <v>5563.7026079999996</v>
      </c>
      <c r="E1400">
        <f t="shared" si="27"/>
        <v>240.38132901537026</v>
      </c>
    </row>
    <row r="1401" spans="1:5" x14ac:dyDescent="0.35">
      <c r="A1401">
        <v>10.429898</v>
      </c>
      <c r="B1401" t="s">
        <v>409</v>
      </c>
      <c r="C1401" t="s">
        <v>410</v>
      </c>
      <c r="D1401">
        <v>6035.6759709999997</v>
      </c>
      <c r="E1401">
        <f t="shared" si="27"/>
        <v>629.5148473858095</v>
      </c>
    </row>
    <row r="1402" spans="1:5" x14ac:dyDescent="0.35">
      <c r="A1402">
        <v>5.025182</v>
      </c>
      <c r="B1402" t="s">
        <v>409</v>
      </c>
      <c r="C1402" t="s">
        <v>410</v>
      </c>
      <c r="D1402">
        <v>8260.5547829999996</v>
      </c>
      <c r="E1402">
        <f t="shared" si="27"/>
        <v>415.10791205545507</v>
      </c>
    </row>
    <row r="1403" spans="1:5" x14ac:dyDescent="0.35">
      <c r="A1403">
        <v>6.9742699999999997</v>
      </c>
      <c r="B1403" t="s">
        <v>409</v>
      </c>
      <c r="C1403" t="s">
        <v>410</v>
      </c>
      <c r="D1403">
        <v>58066.515328000001</v>
      </c>
      <c r="E1403">
        <f t="shared" si="27"/>
        <v>4049.7155585661053</v>
      </c>
    </row>
    <row r="1404" spans="1:5" x14ac:dyDescent="0.35">
      <c r="A1404">
        <v>37.657940000000004</v>
      </c>
      <c r="B1404" t="s">
        <v>409</v>
      </c>
      <c r="C1404" t="s">
        <v>410</v>
      </c>
      <c r="D1404">
        <v>60877.746999000003</v>
      </c>
      <c r="E1404">
        <f t="shared" si="27"/>
        <v>22925.305438235224</v>
      </c>
    </row>
    <row r="1405" spans="1:5" x14ac:dyDescent="0.35">
      <c r="A1405">
        <v>3.0560589999999999</v>
      </c>
      <c r="B1405" t="s">
        <v>409</v>
      </c>
      <c r="C1405" t="s">
        <v>410</v>
      </c>
      <c r="D1405">
        <v>798.415616</v>
      </c>
      <c r="E1405">
        <f t="shared" si="27"/>
        <v>24.400052290173438</v>
      </c>
    </row>
    <row r="1406" spans="1:5" x14ac:dyDescent="0.35">
      <c r="A1406">
        <v>27.427261000000001</v>
      </c>
      <c r="B1406" t="s">
        <v>409</v>
      </c>
      <c r="C1406" t="s">
        <v>410</v>
      </c>
      <c r="D1406">
        <v>51491.370554000001</v>
      </c>
      <c r="E1406">
        <f t="shared" si="27"/>
        <v>14122.672594322728</v>
      </c>
    </row>
    <row r="1407" spans="1:5" x14ac:dyDescent="0.35">
      <c r="A1407">
        <v>10.182055999999999</v>
      </c>
      <c r="B1407" t="s">
        <v>409</v>
      </c>
      <c r="C1407" t="s">
        <v>410</v>
      </c>
      <c r="D1407">
        <v>8663.7901999999995</v>
      </c>
      <c r="E1407">
        <f t="shared" si="27"/>
        <v>882.15196988651189</v>
      </c>
    </row>
    <row r="1408" spans="1:5" x14ac:dyDescent="0.35">
      <c r="A1408">
        <v>17.597268</v>
      </c>
      <c r="B1408" t="s">
        <v>409</v>
      </c>
      <c r="C1408" t="s">
        <v>410</v>
      </c>
      <c r="D1408">
        <v>17422.606561000001</v>
      </c>
      <c r="E1408">
        <f t="shared" si="27"/>
        <v>3065.9027691247534</v>
      </c>
    </row>
    <row r="1409" spans="1:5" x14ac:dyDescent="0.35">
      <c r="A1409">
        <v>22.725384999999999</v>
      </c>
      <c r="B1409" t="s">
        <v>249</v>
      </c>
      <c r="C1409" t="s">
        <v>250</v>
      </c>
      <c r="D1409">
        <v>56638.625706999999</v>
      </c>
      <c r="E1409">
        <f t="shared" si="27"/>
        <v>12871.345750624721</v>
      </c>
    </row>
    <row r="1410" spans="1:5" x14ac:dyDescent="0.35">
      <c r="A1410">
        <v>23.296679999999999</v>
      </c>
      <c r="B1410" t="s">
        <v>249</v>
      </c>
      <c r="C1410" t="s">
        <v>250</v>
      </c>
      <c r="D1410">
        <v>12032.457141000001</v>
      </c>
      <c r="E1410">
        <f t="shared" si="27"/>
        <v>2803.1630362759188</v>
      </c>
    </row>
    <row r="1411" spans="1:5" x14ac:dyDescent="0.35">
      <c r="A1411">
        <v>35.692579000000002</v>
      </c>
      <c r="B1411" t="s">
        <v>249</v>
      </c>
      <c r="C1411" t="s">
        <v>250</v>
      </c>
      <c r="D1411">
        <v>26970.508613000002</v>
      </c>
      <c r="E1411">
        <f t="shared" si="27"/>
        <v>9626.4700933968306</v>
      </c>
    </row>
    <row r="1412" spans="1:5" x14ac:dyDescent="0.35">
      <c r="A1412">
        <v>24.822548999999999</v>
      </c>
      <c r="B1412" t="s">
        <v>249</v>
      </c>
      <c r="C1412" t="s">
        <v>250</v>
      </c>
      <c r="D1412">
        <v>10047.674752000001</v>
      </c>
      <c r="E1412">
        <f t="shared" ref="E1412:E1475" si="28">(A1412/100)*D1412</f>
        <v>2494.0889886758287</v>
      </c>
    </row>
    <row r="1413" spans="1:5" x14ac:dyDescent="0.35">
      <c r="A1413">
        <v>8.6024790000000007</v>
      </c>
      <c r="B1413" t="s">
        <v>249</v>
      </c>
      <c r="C1413" t="s">
        <v>250</v>
      </c>
      <c r="D1413">
        <v>59928.344520999999</v>
      </c>
      <c r="E1413">
        <f t="shared" si="28"/>
        <v>5155.3232524666755</v>
      </c>
    </row>
    <row r="1414" spans="1:5" x14ac:dyDescent="0.35">
      <c r="A1414">
        <v>11.69312</v>
      </c>
      <c r="B1414" t="s">
        <v>249</v>
      </c>
      <c r="C1414" t="s">
        <v>250</v>
      </c>
      <c r="D1414">
        <v>195.919804</v>
      </c>
      <c r="E1414">
        <f t="shared" si="28"/>
        <v>22.909137785484798</v>
      </c>
    </row>
    <row r="1415" spans="1:5" x14ac:dyDescent="0.35">
      <c r="A1415">
        <v>14.856051000000001</v>
      </c>
      <c r="B1415" t="s">
        <v>249</v>
      </c>
      <c r="C1415" t="s">
        <v>250</v>
      </c>
      <c r="D1415">
        <v>56968.509542</v>
      </c>
      <c r="E1415">
        <f t="shared" si="28"/>
        <v>8463.270831499387</v>
      </c>
    </row>
    <row r="1416" spans="1:5" x14ac:dyDescent="0.35">
      <c r="A1416">
        <v>37.326658999999999</v>
      </c>
      <c r="B1416" t="s">
        <v>249</v>
      </c>
      <c r="C1416" t="s">
        <v>250</v>
      </c>
      <c r="D1416">
        <v>37689.973362999997</v>
      </c>
      <c r="E1416">
        <f t="shared" si="28"/>
        <v>14068.407834397842</v>
      </c>
    </row>
    <row r="1417" spans="1:5" x14ac:dyDescent="0.35">
      <c r="A1417">
        <v>51.235874000000003</v>
      </c>
      <c r="B1417" t="s">
        <v>249</v>
      </c>
      <c r="C1417" t="s">
        <v>250</v>
      </c>
      <c r="D1417">
        <v>9370.8966130000008</v>
      </c>
      <c r="E1417">
        <f t="shared" si="28"/>
        <v>4801.260781306948</v>
      </c>
    </row>
    <row r="1418" spans="1:5" x14ac:dyDescent="0.35">
      <c r="A1418">
        <v>42.457749</v>
      </c>
      <c r="B1418" t="s">
        <v>249</v>
      </c>
      <c r="C1418" t="s">
        <v>250</v>
      </c>
      <c r="D1418">
        <v>23953.047270999999</v>
      </c>
      <c r="E1418">
        <f t="shared" si="28"/>
        <v>10169.92468817253</v>
      </c>
    </row>
    <row r="1419" spans="1:5" x14ac:dyDescent="0.35">
      <c r="A1419">
        <v>37.613581000000003</v>
      </c>
      <c r="B1419" t="s">
        <v>249</v>
      </c>
      <c r="C1419" t="s">
        <v>250</v>
      </c>
      <c r="D1419">
        <v>48611.838696999999</v>
      </c>
      <c r="E1419">
        <f t="shared" si="28"/>
        <v>18284.653323885439</v>
      </c>
    </row>
    <row r="1420" spans="1:5" x14ac:dyDescent="0.35">
      <c r="A1420">
        <v>3.1162329999999998</v>
      </c>
      <c r="B1420" t="s">
        <v>249</v>
      </c>
      <c r="C1420" t="s">
        <v>250</v>
      </c>
      <c r="D1420">
        <v>1331.471593</v>
      </c>
      <c r="E1420">
        <f t="shared" si="28"/>
        <v>41.491757166691684</v>
      </c>
    </row>
    <row r="1421" spans="1:5" x14ac:dyDescent="0.35">
      <c r="A1421">
        <v>20.338885000000001</v>
      </c>
      <c r="B1421" t="s">
        <v>249</v>
      </c>
      <c r="C1421" t="s">
        <v>250</v>
      </c>
      <c r="D1421">
        <v>22360.946539</v>
      </c>
      <c r="E1421">
        <f t="shared" si="28"/>
        <v>4547.9672014786902</v>
      </c>
    </row>
    <row r="1422" spans="1:5" x14ac:dyDescent="0.35">
      <c r="A1422">
        <v>41.385173000000002</v>
      </c>
      <c r="B1422" t="s">
        <v>249</v>
      </c>
      <c r="C1422" t="s">
        <v>250</v>
      </c>
      <c r="D1422">
        <v>30052.303187000001</v>
      </c>
      <c r="E1422">
        <f t="shared" si="28"/>
        <v>12437.197664424464</v>
      </c>
    </row>
    <row r="1423" spans="1:5" x14ac:dyDescent="0.35">
      <c r="A1423">
        <v>17.858080999999999</v>
      </c>
      <c r="B1423" t="s">
        <v>249</v>
      </c>
      <c r="C1423" t="s">
        <v>250</v>
      </c>
      <c r="D1423">
        <v>50193.872076</v>
      </c>
      <c r="E1423">
        <f t="shared" si="28"/>
        <v>8963.6623323684598</v>
      </c>
    </row>
    <row r="1424" spans="1:5" x14ac:dyDescent="0.35">
      <c r="A1424">
        <v>36.582543999999999</v>
      </c>
      <c r="B1424" t="s">
        <v>249</v>
      </c>
      <c r="C1424" t="s">
        <v>250</v>
      </c>
      <c r="D1424">
        <v>61794.469584999999</v>
      </c>
      <c r="E1424">
        <f t="shared" si="28"/>
        <v>22605.989025499242</v>
      </c>
    </row>
    <row r="1425" spans="1:5" x14ac:dyDescent="0.35">
      <c r="A1425">
        <v>57.138207999999999</v>
      </c>
      <c r="B1425" t="s">
        <v>249</v>
      </c>
      <c r="C1425" t="s">
        <v>250</v>
      </c>
      <c r="D1425">
        <v>55764.733149</v>
      </c>
      <c r="E1425">
        <f t="shared" si="28"/>
        <v>31862.969217320569</v>
      </c>
    </row>
    <row r="1426" spans="1:5" x14ac:dyDescent="0.35">
      <c r="A1426">
        <v>3.1487500000000002</v>
      </c>
      <c r="B1426" t="s">
        <v>249</v>
      </c>
      <c r="C1426" t="s">
        <v>250</v>
      </c>
      <c r="D1426">
        <v>62500</v>
      </c>
      <c r="E1426">
        <f t="shared" si="28"/>
        <v>1967.96875</v>
      </c>
    </row>
    <row r="1427" spans="1:5" x14ac:dyDescent="0.35">
      <c r="A1427">
        <v>11.42328</v>
      </c>
      <c r="B1427" t="s">
        <v>249</v>
      </c>
      <c r="C1427" t="s">
        <v>250</v>
      </c>
      <c r="D1427">
        <v>21296.885124</v>
      </c>
      <c r="E1427">
        <f t="shared" si="28"/>
        <v>2432.8028189928673</v>
      </c>
    </row>
    <row r="1428" spans="1:5" x14ac:dyDescent="0.35">
      <c r="A1428">
        <v>94.140742000000003</v>
      </c>
      <c r="B1428" t="s">
        <v>249</v>
      </c>
      <c r="C1428" t="s">
        <v>250</v>
      </c>
      <c r="D1428">
        <v>62500</v>
      </c>
      <c r="E1428">
        <f t="shared" si="28"/>
        <v>58837.963750000003</v>
      </c>
    </row>
    <row r="1429" spans="1:5" x14ac:dyDescent="0.35">
      <c r="A1429">
        <v>8.2478680000000004</v>
      </c>
      <c r="B1429" t="s">
        <v>249</v>
      </c>
      <c r="C1429" t="s">
        <v>250</v>
      </c>
      <c r="D1429">
        <v>13816.128139</v>
      </c>
      <c r="E1429">
        <f t="shared" si="28"/>
        <v>1139.5360116155766</v>
      </c>
    </row>
    <row r="1430" spans="1:5" x14ac:dyDescent="0.35">
      <c r="A1430">
        <v>27.672743000000001</v>
      </c>
      <c r="B1430" t="s">
        <v>249</v>
      </c>
      <c r="C1430" t="s">
        <v>250</v>
      </c>
      <c r="D1430">
        <v>62500</v>
      </c>
      <c r="E1430">
        <f t="shared" si="28"/>
        <v>17295.464375</v>
      </c>
    </row>
    <row r="1431" spans="1:5" x14ac:dyDescent="0.35">
      <c r="A1431">
        <v>3.2889189999999999</v>
      </c>
      <c r="B1431" t="s">
        <v>249</v>
      </c>
      <c r="C1431" t="s">
        <v>250</v>
      </c>
      <c r="D1431">
        <v>2277.2866720000002</v>
      </c>
      <c r="E1431">
        <f t="shared" si="28"/>
        <v>74.898114039875679</v>
      </c>
    </row>
    <row r="1432" spans="1:5" x14ac:dyDescent="0.35">
      <c r="A1432">
        <v>2.7380999999999999E-2</v>
      </c>
      <c r="B1432" t="s">
        <v>249</v>
      </c>
      <c r="C1432" t="s">
        <v>250</v>
      </c>
      <c r="D1432">
        <v>62500</v>
      </c>
      <c r="E1432">
        <f t="shared" si="28"/>
        <v>17.113125</v>
      </c>
    </row>
    <row r="1433" spans="1:5" x14ac:dyDescent="0.35">
      <c r="A1433">
        <v>12.409497999999999</v>
      </c>
      <c r="B1433" t="s">
        <v>249</v>
      </c>
      <c r="C1433" t="s">
        <v>250</v>
      </c>
      <c r="D1433">
        <v>21670.728911999999</v>
      </c>
      <c r="E1433">
        <f t="shared" si="28"/>
        <v>2689.2286709200616</v>
      </c>
    </row>
    <row r="1434" spans="1:5" x14ac:dyDescent="0.35">
      <c r="A1434">
        <v>20.973386999999999</v>
      </c>
      <c r="B1434" t="s">
        <v>249</v>
      </c>
      <c r="C1434" t="s">
        <v>250</v>
      </c>
      <c r="D1434">
        <v>2919.97505</v>
      </c>
      <c r="E1434">
        <f t="shared" si="28"/>
        <v>612.41766753994352</v>
      </c>
    </row>
    <row r="1435" spans="1:5" x14ac:dyDescent="0.35">
      <c r="A1435">
        <v>94.247893000000005</v>
      </c>
      <c r="B1435" t="s">
        <v>249</v>
      </c>
      <c r="C1435" t="s">
        <v>250</v>
      </c>
      <c r="D1435">
        <v>12181.231594999999</v>
      </c>
      <c r="E1435">
        <f t="shared" si="28"/>
        <v>11480.554119737793</v>
      </c>
    </row>
    <row r="1436" spans="1:5" x14ac:dyDescent="0.35">
      <c r="A1436">
        <v>40.820807000000002</v>
      </c>
      <c r="B1436" t="s">
        <v>249</v>
      </c>
      <c r="C1436" t="s">
        <v>250</v>
      </c>
      <c r="D1436">
        <v>62314.691685999998</v>
      </c>
      <c r="E1436">
        <f t="shared" si="28"/>
        <v>25437.360025787108</v>
      </c>
    </row>
    <row r="1437" spans="1:5" x14ac:dyDescent="0.35">
      <c r="A1437">
        <v>0</v>
      </c>
      <c r="B1437" t="s">
        <v>249</v>
      </c>
      <c r="C1437" t="s">
        <v>250</v>
      </c>
      <c r="D1437">
        <v>62500</v>
      </c>
      <c r="E1437">
        <f t="shared" si="28"/>
        <v>0</v>
      </c>
    </row>
    <row r="1438" spans="1:5" x14ac:dyDescent="0.35">
      <c r="A1438">
        <v>0.40729399999999999</v>
      </c>
      <c r="B1438" t="s">
        <v>249</v>
      </c>
      <c r="C1438" t="s">
        <v>250</v>
      </c>
      <c r="D1438">
        <v>62500</v>
      </c>
      <c r="E1438">
        <f t="shared" si="28"/>
        <v>254.55874999999997</v>
      </c>
    </row>
    <row r="1439" spans="1:5" x14ac:dyDescent="0.35">
      <c r="A1439">
        <v>4.8882649999999996</v>
      </c>
      <c r="B1439" t="s">
        <v>249</v>
      </c>
      <c r="C1439" t="s">
        <v>250</v>
      </c>
      <c r="D1439">
        <v>54823.820544000002</v>
      </c>
      <c r="E1439">
        <f t="shared" si="28"/>
        <v>2679.9336313151616</v>
      </c>
    </row>
    <row r="1440" spans="1:5" x14ac:dyDescent="0.35">
      <c r="A1440">
        <v>25.294754000000001</v>
      </c>
      <c r="B1440" t="s">
        <v>249</v>
      </c>
      <c r="C1440" t="s">
        <v>250</v>
      </c>
      <c r="D1440">
        <v>6203.7031390000002</v>
      </c>
      <c r="E1440">
        <f t="shared" si="28"/>
        <v>1569.2114479003283</v>
      </c>
    </row>
    <row r="1441" spans="1:5" x14ac:dyDescent="0.35">
      <c r="A1441">
        <v>56.268411999999998</v>
      </c>
      <c r="B1441" t="s">
        <v>249</v>
      </c>
      <c r="C1441" t="s">
        <v>250</v>
      </c>
      <c r="D1441">
        <v>2163.998145</v>
      </c>
      <c r="E1441">
        <f t="shared" si="28"/>
        <v>1217.6473919009575</v>
      </c>
    </row>
    <row r="1442" spans="1:5" x14ac:dyDescent="0.35">
      <c r="A1442">
        <v>15.15476</v>
      </c>
      <c r="B1442" t="s">
        <v>249</v>
      </c>
      <c r="C1442" t="s">
        <v>250</v>
      </c>
      <c r="D1442">
        <v>62500</v>
      </c>
      <c r="E1442">
        <f t="shared" si="28"/>
        <v>9471.7250000000004</v>
      </c>
    </row>
    <row r="1443" spans="1:5" x14ac:dyDescent="0.35">
      <c r="A1443">
        <v>8.8800000000000001E-4</v>
      </c>
      <c r="B1443" t="s">
        <v>249</v>
      </c>
      <c r="C1443" t="s">
        <v>250</v>
      </c>
      <c r="D1443">
        <v>62500</v>
      </c>
      <c r="E1443">
        <f t="shared" si="28"/>
        <v>0.55499999999999994</v>
      </c>
    </row>
    <row r="1444" spans="1:5" x14ac:dyDescent="0.35">
      <c r="A1444">
        <v>10.182359</v>
      </c>
      <c r="B1444" t="s">
        <v>249</v>
      </c>
      <c r="C1444" t="s">
        <v>250</v>
      </c>
      <c r="D1444">
        <v>61879.666325999999</v>
      </c>
      <c r="E1444">
        <f t="shared" si="28"/>
        <v>6300.8097733154309</v>
      </c>
    </row>
    <row r="1445" spans="1:5" x14ac:dyDescent="0.35">
      <c r="A1445">
        <v>40.006531000000003</v>
      </c>
      <c r="B1445" t="s">
        <v>249</v>
      </c>
      <c r="C1445" t="s">
        <v>250</v>
      </c>
      <c r="D1445">
        <v>62500</v>
      </c>
      <c r="E1445">
        <f t="shared" si="28"/>
        <v>25004.081875</v>
      </c>
    </row>
    <row r="1446" spans="1:5" x14ac:dyDescent="0.35">
      <c r="A1446">
        <v>15.721746</v>
      </c>
      <c r="B1446" t="s">
        <v>249</v>
      </c>
      <c r="C1446" t="s">
        <v>250</v>
      </c>
      <c r="D1446">
        <v>62500</v>
      </c>
      <c r="E1446">
        <f t="shared" si="28"/>
        <v>9826.0912499999995</v>
      </c>
    </row>
    <row r="1447" spans="1:5" x14ac:dyDescent="0.35">
      <c r="A1447">
        <v>27.873756</v>
      </c>
      <c r="B1447" t="s">
        <v>249</v>
      </c>
      <c r="C1447" t="s">
        <v>250</v>
      </c>
      <c r="D1447">
        <v>62500</v>
      </c>
      <c r="E1447">
        <f t="shared" si="28"/>
        <v>17421.0975</v>
      </c>
    </row>
    <row r="1448" spans="1:5" x14ac:dyDescent="0.35">
      <c r="A1448">
        <v>2.760526</v>
      </c>
      <c r="B1448" t="s">
        <v>249</v>
      </c>
      <c r="C1448" t="s">
        <v>250</v>
      </c>
      <c r="D1448">
        <v>524.85986200000002</v>
      </c>
      <c r="E1448">
        <f t="shared" si="28"/>
        <v>14.488892954074121</v>
      </c>
    </row>
    <row r="1449" spans="1:5" x14ac:dyDescent="0.35">
      <c r="A1449">
        <v>1.8428800000000001</v>
      </c>
      <c r="B1449" t="s">
        <v>249</v>
      </c>
      <c r="C1449" t="s">
        <v>250</v>
      </c>
      <c r="D1449">
        <v>53333.581281999999</v>
      </c>
      <c r="E1449">
        <f t="shared" si="28"/>
        <v>982.87390272972175</v>
      </c>
    </row>
    <row r="1450" spans="1:5" x14ac:dyDescent="0.35">
      <c r="A1450">
        <v>0</v>
      </c>
      <c r="B1450" t="s">
        <v>249</v>
      </c>
      <c r="C1450" t="s">
        <v>250</v>
      </c>
      <c r="D1450">
        <v>307.89662499999997</v>
      </c>
      <c r="E1450">
        <f t="shared" si="28"/>
        <v>0</v>
      </c>
    </row>
    <row r="1451" spans="1:5" x14ac:dyDescent="0.35">
      <c r="A1451">
        <v>23.116951</v>
      </c>
      <c r="B1451" t="s">
        <v>249</v>
      </c>
      <c r="C1451" t="s">
        <v>250</v>
      </c>
      <c r="D1451">
        <v>35449.780698000002</v>
      </c>
      <c r="E1451">
        <f t="shared" si="28"/>
        <v>8194.9084335641182</v>
      </c>
    </row>
    <row r="1452" spans="1:5" x14ac:dyDescent="0.35">
      <c r="A1452">
        <v>2.4263059999999999</v>
      </c>
      <c r="B1452" t="s">
        <v>249</v>
      </c>
      <c r="C1452" t="s">
        <v>250</v>
      </c>
      <c r="D1452">
        <v>5218.4661429999996</v>
      </c>
      <c r="E1452">
        <f t="shared" si="28"/>
        <v>126.61595713557757</v>
      </c>
    </row>
    <row r="1453" spans="1:5" x14ac:dyDescent="0.35">
      <c r="A1453">
        <v>15.277188000000001</v>
      </c>
      <c r="B1453" t="s">
        <v>249</v>
      </c>
      <c r="C1453" t="s">
        <v>250</v>
      </c>
      <c r="D1453">
        <v>62500</v>
      </c>
      <c r="E1453">
        <f t="shared" si="28"/>
        <v>9548.2425000000003</v>
      </c>
    </row>
    <row r="1454" spans="1:5" x14ac:dyDescent="0.35">
      <c r="A1454">
        <v>1.5556000000000001</v>
      </c>
      <c r="B1454" t="s">
        <v>249</v>
      </c>
      <c r="C1454" t="s">
        <v>250</v>
      </c>
      <c r="D1454">
        <v>62500</v>
      </c>
      <c r="E1454">
        <f t="shared" si="28"/>
        <v>972.25</v>
      </c>
    </row>
    <row r="1455" spans="1:5" x14ac:dyDescent="0.35">
      <c r="A1455">
        <v>8.40578</v>
      </c>
      <c r="B1455" t="s">
        <v>249</v>
      </c>
      <c r="C1455" t="s">
        <v>250</v>
      </c>
      <c r="D1455">
        <v>10381.030627</v>
      </c>
      <c r="E1455">
        <f t="shared" si="28"/>
        <v>872.60659623824063</v>
      </c>
    </row>
    <row r="1456" spans="1:5" x14ac:dyDescent="0.35">
      <c r="A1456">
        <v>1.762011</v>
      </c>
      <c r="B1456" t="s">
        <v>249</v>
      </c>
      <c r="C1456" t="s">
        <v>250</v>
      </c>
      <c r="D1456">
        <v>52153.938391000003</v>
      </c>
      <c r="E1456">
        <f t="shared" si="28"/>
        <v>918.95813138264316</v>
      </c>
    </row>
    <row r="1457" spans="1:5" x14ac:dyDescent="0.35">
      <c r="A1457">
        <v>18.310200999999999</v>
      </c>
      <c r="B1457" t="s">
        <v>249</v>
      </c>
      <c r="C1457" t="s">
        <v>250</v>
      </c>
      <c r="D1457">
        <v>62500</v>
      </c>
      <c r="E1457">
        <f t="shared" si="28"/>
        <v>11443.875624999999</v>
      </c>
    </row>
    <row r="1458" spans="1:5" x14ac:dyDescent="0.35">
      <c r="A1458">
        <v>1.1088000000000001E-2</v>
      </c>
      <c r="B1458" t="s">
        <v>249</v>
      </c>
      <c r="C1458" t="s">
        <v>250</v>
      </c>
      <c r="D1458">
        <v>655.73709099999996</v>
      </c>
      <c r="E1458">
        <f t="shared" si="28"/>
        <v>7.2708128650080001E-2</v>
      </c>
    </row>
    <row r="1459" spans="1:5" x14ac:dyDescent="0.35">
      <c r="A1459">
        <v>9.1872299999999996</v>
      </c>
      <c r="B1459" t="s">
        <v>249</v>
      </c>
      <c r="C1459" t="s">
        <v>250</v>
      </c>
      <c r="D1459">
        <v>36716.198847</v>
      </c>
      <c r="E1459">
        <f t="shared" si="28"/>
        <v>3373.2016353312379</v>
      </c>
    </row>
    <row r="1460" spans="1:5" x14ac:dyDescent="0.35">
      <c r="A1460">
        <v>66.265635000000003</v>
      </c>
      <c r="B1460" t="s">
        <v>249</v>
      </c>
      <c r="C1460" t="s">
        <v>250</v>
      </c>
      <c r="D1460">
        <v>62500</v>
      </c>
      <c r="E1460">
        <f t="shared" si="28"/>
        <v>41416.021874999999</v>
      </c>
    </row>
    <row r="1461" spans="1:5" x14ac:dyDescent="0.35">
      <c r="A1461">
        <v>20.574984000000001</v>
      </c>
      <c r="B1461" t="s">
        <v>249</v>
      </c>
      <c r="C1461" t="s">
        <v>250</v>
      </c>
      <c r="D1461">
        <v>62500</v>
      </c>
      <c r="E1461">
        <f t="shared" si="28"/>
        <v>12859.365000000002</v>
      </c>
    </row>
    <row r="1462" spans="1:5" x14ac:dyDescent="0.35">
      <c r="A1462">
        <v>88.667794999999998</v>
      </c>
      <c r="B1462" t="s">
        <v>249</v>
      </c>
      <c r="C1462" t="s">
        <v>250</v>
      </c>
      <c r="D1462">
        <v>62500</v>
      </c>
      <c r="E1462">
        <f t="shared" si="28"/>
        <v>55417.371874999997</v>
      </c>
    </row>
    <row r="1463" spans="1:5" x14ac:dyDescent="0.35">
      <c r="A1463">
        <v>5.9471930000000004</v>
      </c>
      <c r="B1463" t="s">
        <v>249</v>
      </c>
      <c r="C1463" t="s">
        <v>250</v>
      </c>
      <c r="D1463">
        <v>55055.976570999999</v>
      </c>
      <c r="E1463">
        <f t="shared" si="28"/>
        <v>3274.2851847121524</v>
      </c>
    </row>
    <row r="1464" spans="1:5" x14ac:dyDescent="0.35">
      <c r="A1464">
        <v>22.418704999999999</v>
      </c>
      <c r="B1464" t="s">
        <v>249</v>
      </c>
      <c r="C1464" t="s">
        <v>250</v>
      </c>
      <c r="D1464">
        <v>61378.311973999997</v>
      </c>
      <c r="E1464">
        <f t="shared" si="28"/>
        <v>13760.222695430735</v>
      </c>
    </row>
    <row r="1465" spans="1:5" x14ac:dyDescent="0.35">
      <c r="A1465">
        <v>20.197562000000001</v>
      </c>
      <c r="B1465" t="s">
        <v>249</v>
      </c>
      <c r="C1465" t="s">
        <v>250</v>
      </c>
      <c r="D1465">
        <v>62500</v>
      </c>
      <c r="E1465">
        <f t="shared" si="28"/>
        <v>12623.476250000002</v>
      </c>
    </row>
    <row r="1466" spans="1:5" x14ac:dyDescent="0.35">
      <c r="A1466">
        <v>31.831122000000001</v>
      </c>
      <c r="B1466" t="s">
        <v>249</v>
      </c>
      <c r="C1466" t="s">
        <v>250</v>
      </c>
      <c r="D1466">
        <v>55831.367167999997</v>
      </c>
      <c r="E1466">
        <f t="shared" si="28"/>
        <v>17771.750597514023</v>
      </c>
    </row>
    <row r="1467" spans="1:5" x14ac:dyDescent="0.35">
      <c r="A1467">
        <v>3.2862040000000001</v>
      </c>
      <c r="B1467" t="s">
        <v>249</v>
      </c>
      <c r="C1467" t="s">
        <v>250</v>
      </c>
      <c r="D1467">
        <v>238.08043000000001</v>
      </c>
      <c r="E1467">
        <f t="shared" si="28"/>
        <v>7.8238086138772003</v>
      </c>
    </row>
    <row r="1468" spans="1:5" x14ac:dyDescent="0.35">
      <c r="A1468">
        <v>28.556144</v>
      </c>
      <c r="B1468" t="s">
        <v>249</v>
      </c>
      <c r="C1468" t="s">
        <v>250</v>
      </c>
      <c r="D1468">
        <v>60176.708982999997</v>
      </c>
      <c r="E1468">
        <f t="shared" si="28"/>
        <v>17184.147671646413</v>
      </c>
    </row>
    <row r="1469" spans="1:5" x14ac:dyDescent="0.35">
      <c r="A1469">
        <v>35.617773</v>
      </c>
      <c r="B1469" t="s">
        <v>249</v>
      </c>
      <c r="C1469" t="s">
        <v>250</v>
      </c>
      <c r="D1469">
        <v>62500</v>
      </c>
      <c r="E1469">
        <f t="shared" si="28"/>
        <v>22261.108124999999</v>
      </c>
    </row>
    <row r="1470" spans="1:5" x14ac:dyDescent="0.35">
      <c r="A1470">
        <v>28.152526000000002</v>
      </c>
      <c r="B1470" t="s">
        <v>249</v>
      </c>
      <c r="C1470" t="s">
        <v>250</v>
      </c>
      <c r="D1470">
        <v>62500</v>
      </c>
      <c r="E1470">
        <f t="shared" si="28"/>
        <v>17595.328750000001</v>
      </c>
    </row>
    <row r="1471" spans="1:5" x14ac:dyDescent="0.35">
      <c r="A1471">
        <v>0.19210199999999999</v>
      </c>
      <c r="B1471" t="s">
        <v>249</v>
      </c>
      <c r="C1471" t="s">
        <v>250</v>
      </c>
      <c r="D1471">
        <v>62500</v>
      </c>
      <c r="E1471">
        <f t="shared" si="28"/>
        <v>120.06374999999998</v>
      </c>
    </row>
    <row r="1472" spans="1:5" x14ac:dyDescent="0.35">
      <c r="A1472">
        <v>33.564284999999998</v>
      </c>
      <c r="B1472" t="s">
        <v>249</v>
      </c>
      <c r="C1472" t="s">
        <v>250</v>
      </c>
      <c r="D1472">
        <v>62500</v>
      </c>
      <c r="E1472">
        <f t="shared" si="28"/>
        <v>20977.678124999999</v>
      </c>
    </row>
    <row r="1473" spans="1:5" x14ac:dyDescent="0.35">
      <c r="A1473">
        <v>79.744101999999998</v>
      </c>
      <c r="B1473" t="s">
        <v>249</v>
      </c>
      <c r="C1473" t="s">
        <v>250</v>
      </c>
      <c r="D1473">
        <v>62500</v>
      </c>
      <c r="E1473">
        <f t="shared" si="28"/>
        <v>49840.063749999994</v>
      </c>
    </row>
    <row r="1474" spans="1:5" x14ac:dyDescent="0.35">
      <c r="A1474">
        <v>34.312629999999999</v>
      </c>
      <c r="B1474" t="s">
        <v>249</v>
      </c>
      <c r="C1474" t="s">
        <v>250</v>
      </c>
      <c r="D1474">
        <v>17666.366870999998</v>
      </c>
      <c r="E1474">
        <f t="shared" si="28"/>
        <v>6061.7950988888069</v>
      </c>
    </row>
    <row r="1475" spans="1:5" x14ac:dyDescent="0.35">
      <c r="A1475">
        <v>94.247893000000005</v>
      </c>
      <c r="B1475" t="s">
        <v>103</v>
      </c>
      <c r="C1475" t="s">
        <v>104</v>
      </c>
      <c r="D1475">
        <v>42367.849691000003</v>
      </c>
      <c r="E1475">
        <f t="shared" si="28"/>
        <v>39930.805643174514</v>
      </c>
    </row>
    <row r="1476" spans="1:5" x14ac:dyDescent="0.35">
      <c r="A1476">
        <v>23.116951</v>
      </c>
      <c r="B1476" t="s">
        <v>103</v>
      </c>
      <c r="C1476" t="s">
        <v>104</v>
      </c>
      <c r="D1476">
        <v>15713.320784</v>
      </c>
      <c r="E1476">
        <f t="shared" ref="E1476:E1539" si="29">(A1476/100)*D1476</f>
        <v>3632.4406661100957</v>
      </c>
    </row>
    <row r="1477" spans="1:5" x14ac:dyDescent="0.35">
      <c r="A1477">
        <v>34.418641000000001</v>
      </c>
      <c r="B1477" t="s">
        <v>103</v>
      </c>
      <c r="C1477" t="s">
        <v>104</v>
      </c>
      <c r="D1477">
        <v>48585.442696999999</v>
      </c>
      <c r="E1477">
        <f t="shared" si="29"/>
        <v>16722.449100141148</v>
      </c>
    </row>
    <row r="1478" spans="1:5" x14ac:dyDescent="0.35">
      <c r="A1478">
        <v>35.609043</v>
      </c>
      <c r="B1478" t="s">
        <v>103</v>
      </c>
      <c r="C1478" t="s">
        <v>104</v>
      </c>
      <c r="D1478">
        <v>12200.683166999999</v>
      </c>
      <c r="E1478">
        <f t="shared" si="29"/>
        <v>4344.5465152307916</v>
      </c>
    </row>
    <row r="1479" spans="1:5" x14ac:dyDescent="0.35">
      <c r="A1479">
        <v>46.063370999999997</v>
      </c>
      <c r="B1479" t="s">
        <v>103</v>
      </c>
      <c r="C1479" t="s">
        <v>104</v>
      </c>
      <c r="D1479">
        <v>7168.478134</v>
      </c>
      <c r="E1479">
        <f t="shared" si="29"/>
        <v>3302.0426779182972</v>
      </c>
    </row>
    <row r="1480" spans="1:5" x14ac:dyDescent="0.35">
      <c r="A1480">
        <v>40.299833</v>
      </c>
      <c r="B1480" t="s">
        <v>103</v>
      </c>
      <c r="C1480" t="s">
        <v>104</v>
      </c>
      <c r="D1480">
        <v>53449.631221000003</v>
      </c>
      <c r="E1480">
        <f t="shared" si="29"/>
        <v>21540.112121178863</v>
      </c>
    </row>
    <row r="1481" spans="1:5" x14ac:dyDescent="0.35">
      <c r="A1481">
        <v>30.960898</v>
      </c>
      <c r="B1481" t="s">
        <v>103</v>
      </c>
      <c r="C1481" t="s">
        <v>104</v>
      </c>
      <c r="D1481">
        <v>17349.820542000001</v>
      </c>
      <c r="E1481">
        <f t="shared" si="29"/>
        <v>5371.6602411916674</v>
      </c>
    </row>
    <row r="1482" spans="1:5" x14ac:dyDescent="0.35">
      <c r="A1482">
        <v>19.309705999999998</v>
      </c>
      <c r="B1482" t="s">
        <v>103</v>
      </c>
      <c r="C1482" t="s">
        <v>104</v>
      </c>
      <c r="D1482">
        <v>2038.751827</v>
      </c>
      <c r="E1482">
        <f t="shared" si="29"/>
        <v>393.67698386332859</v>
      </c>
    </row>
    <row r="1483" spans="1:5" x14ac:dyDescent="0.35">
      <c r="A1483">
        <v>39.841856</v>
      </c>
      <c r="B1483" t="s">
        <v>103</v>
      </c>
      <c r="C1483" t="s">
        <v>104</v>
      </c>
      <c r="D1483">
        <v>11264.588372</v>
      </c>
      <c r="E1483">
        <f t="shared" si="29"/>
        <v>4488.0210781649839</v>
      </c>
    </row>
    <row r="1484" spans="1:5" x14ac:dyDescent="0.35">
      <c r="A1484">
        <v>63.356242000000002</v>
      </c>
      <c r="B1484" t="s">
        <v>103</v>
      </c>
      <c r="C1484" t="s">
        <v>104</v>
      </c>
      <c r="D1484">
        <v>62500</v>
      </c>
      <c r="E1484">
        <f t="shared" si="29"/>
        <v>39597.651250000003</v>
      </c>
    </row>
    <row r="1485" spans="1:5" x14ac:dyDescent="0.35">
      <c r="A1485">
        <v>44.887315000000001</v>
      </c>
      <c r="B1485" t="s">
        <v>103</v>
      </c>
      <c r="C1485" t="s">
        <v>104</v>
      </c>
      <c r="D1485">
        <v>37179.725495999999</v>
      </c>
      <c r="E1485">
        <f t="shared" si="29"/>
        <v>16688.980499524831</v>
      </c>
    </row>
    <row r="1486" spans="1:5" x14ac:dyDescent="0.35">
      <c r="A1486">
        <v>41.839297000000002</v>
      </c>
      <c r="B1486" t="s">
        <v>103</v>
      </c>
      <c r="C1486" t="s">
        <v>104</v>
      </c>
      <c r="D1486">
        <v>62500</v>
      </c>
      <c r="E1486">
        <f t="shared" si="29"/>
        <v>26149.560625000002</v>
      </c>
    </row>
    <row r="1487" spans="1:5" x14ac:dyDescent="0.35">
      <c r="A1487">
        <v>11.418105000000001</v>
      </c>
      <c r="B1487" t="s">
        <v>103</v>
      </c>
      <c r="C1487" t="s">
        <v>104</v>
      </c>
      <c r="D1487">
        <v>12543.973556999999</v>
      </c>
      <c r="E1487">
        <f t="shared" si="29"/>
        <v>1432.284071910495</v>
      </c>
    </row>
    <row r="1488" spans="1:5" x14ac:dyDescent="0.35">
      <c r="A1488">
        <v>28.149132999999999</v>
      </c>
      <c r="B1488" t="s">
        <v>103</v>
      </c>
      <c r="C1488" t="s">
        <v>104</v>
      </c>
      <c r="D1488">
        <v>8206.1870749999998</v>
      </c>
      <c r="E1488">
        <f t="shared" si="29"/>
        <v>2309.9705139705598</v>
      </c>
    </row>
    <row r="1489" spans="1:5" x14ac:dyDescent="0.35">
      <c r="A1489">
        <v>28.039947999999999</v>
      </c>
      <c r="B1489" t="s">
        <v>103</v>
      </c>
      <c r="C1489" t="s">
        <v>104</v>
      </c>
      <c r="D1489">
        <v>62484.065880000002</v>
      </c>
      <c r="E1489">
        <f t="shared" si="29"/>
        <v>17520.49958103774</v>
      </c>
    </row>
    <row r="1490" spans="1:5" x14ac:dyDescent="0.35">
      <c r="A1490">
        <v>36.636960999999999</v>
      </c>
      <c r="B1490" t="s">
        <v>103</v>
      </c>
      <c r="C1490" t="s">
        <v>104</v>
      </c>
      <c r="D1490">
        <v>46935.674193999999</v>
      </c>
      <c r="E1490">
        <f t="shared" si="29"/>
        <v>17195.804649542846</v>
      </c>
    </row>
    <row r="1491" spans="1:5" x14ac:dyDescent="0.35">
      <c r="A1491">
        <v>16.677811999999999</v>
      </c>
      <c r="B1491" t="s">
        <v>103</v>
      </c>
      <c r="C1491" t="s">
        <v>104</v>
      </c>
      <c r="D1491">
        <v>35641.785080000001</v>
      </c>
      <c r="E1491">
        <f t="shared" si="29"/>
        <v>5944.2699090864498</v>
      </c>
    </row>
    <row r="1492" spans="1:5" x14ac:dyDescent="0.35">
      <c r="A1492">
        <v>64.901182000000006</v>
      </c>
      <c r="B1492" t="s">
        <v>103</v>
      </c>
      <c r="C1492" t="s">
        <v>104</v>
      </c>
      <c r="D1492">
        <v>30395.62832</v>
      </c>
      <c r="E1492">
        <f t="shared" si="29"/>
        <v>19727.122056006741</v>
      </c>
    </row>
    <row r="1493" spans="1:5" x14ac:dyDescent="0.35">
      <c r="A1493">
        <v>36.486598000000001</v>
      </c>
      <c r="B1493" t="s">
        <v>103</v>
      </c>
      <c r="C1493" t="s">
        <v>104</v>
      </c>
      <c r="D1493">
        <v>18437.531444</v>
      </c>
      <c r="E1493">
        <f t="shared" si="29"/>
        <v>6727.2279790958755</v>
      </c>
    </row>
    <row r="1494" spans="1:5" x14ac:dyDescent="0.35">
      <c r="A1494">
        <v>48.902023999999997</v>
      </c>
      <c r="B1494" t="s">
        <v>103</v>
      </c>
      <c r="C1494" t="s">
        <v>104</v>
      </c>
      <c r="D1494">
        <v>61465.817450000002</v>
      </c>
      <c r="E1494">
        <f t="shared" si="29"/>
        <v>30058.028801195189</v>
      </c>
    </row>
    <row r="1495" spans="1:5" x14ac:dyDescent="0.35">
      <c r="A1495">
        <v>94.247893000000005</v>
      </c>
      <c r="B1495" t="s">
        <v>114</v>
      </c>
      <c r="C1495" t="s">
        <v>115</v>
      </c>
      <c r="D1495">
        <v>7950.9187140000004</v>
      </c>
      <c r="E1495">
        <f t="shared" si="29"/>
        <v>7493.5733620876963</v>
      </c>
    </row>
    <row r="1496" spans="1:5" x14ac:dyDescent="0.35">
      <c r="A1496">
        <v>4.8882649999999996</v>
      </c>
      <c r="B1496" t="s">
        <v>114</v>
      </c>
      <c r="C1496" t="s">
        <v>115</v>
      </c>
      <c r="D1496">
        <v>7676.1794559999998</v>
      </c>
      <c r="E1496">
        <f t="shared" si="29"/>
        <v>375.23199368483841</v>
      </c>
    </row>
    <row r="1497" spans="1:5" x14ac:dyDescent="0.35">
      <c r="A1497">
        <v>36.265922000000003</v>
      </c>
      <c r="B1497" t="s">
        <v>114</v>
      </c>
      <c r="C1497" t="s">
        <v>115</v>
      </c>
      <c r="D1497">
        <v>46458.741308999997</v>
      </c>
      <c r="E1497">
        <f t="shared" si="29"/>
        <v>16848.69088530372</v>
      </c>
    </row>
    <row r="1498" spans="1:5" x14ac:dyDescent="0.35">
      <c r="A1498">
        <v>37.326658999999999</v>
      </c>
      <c r="B1498" t="s">
        <v>114</v>
      </c>
      <c r="C1498" t="s">
        <v>115</v>
      </c>
      <c r="D1498">
        <v>10012.350952000001</v>
      </c>
      <c r="E1498">
        <f t="shared" si="29"/>
        <v>3737.2760977362941</v>
      </c>
    </row>
    <row r="1499" spans="1:5" x14ac:dyDescent="0.35">
      <c r="A1499">
        <v>34.418641000000001</v>
      </c>
      <c r="B1499" t="s">
        <v>114</v>
      </c>
      <c r="C1499" t="s">
        <v>115</v>
      </c>
      <c r="D1499">
        <v>9001.0074960000002</v>
      </c>
      <c r="E1499">
        <f t="shared" si="29"/>
        <v>3098.0244564313293</v>
      </c>
    </row>
    <row r="1500" spans="1:5" x14ac:dyDescent="0.35">
      <c r="A1500">
        <v>35.609043</v>
      </c>
      <c r="B1500" t="s">
        <v>114</v>
      </c>
      <c r="C1500" t="s">
        <v>115</v>
      </c>
      <c r="D1500">
        <v>45967.606486999997</v>
      </c>
      <c r="E1500">
        <f t="shared" si="29"/>
        <v>16368.62476002662</v>
      </c>
    </row>
    <row r="1501" spans="1:5" x14ac:dyDescent="0.35">
      <c r="A1501">
        <v>36.636960999999999</v>
      </c>
      <c r="B1501" t="s">
        <v>114</v>
      </c>
      <c r="C1501" t="s">
        <v>115</v>
      </c>
      <c r="D1501">
        <v>15564.325806000001</v>
      </c>
      <c r="E1501">
        <f t="shared" si="29"/>
        <v>5702.2959754571557</v>
      </c>
    </row>
    <row r="1502" spans="1:5" x14ac:dyDescent="0.35">
      <c r="A1502">
        <v>28.149132999999999</v>
      </c>
      <c r="B1502" t="s">
        <v>114</v>
      </c>
      <c r="C1502" t="s">
        <v>115</v>
      </c>
      <c r="D1502">
        <v>54293.812924999998</v>
      </c>
      <c r="E1502">
        <f t="shared" si="29"/>
        <v>15283.237611029439</v>
      </c>
    </row>
    <row r="1503" spans="1:5" x14ac:dyDescent="0.35">
      <c r="A1503">
        <v>42.457749</v>
      </c>
      <c r="B1503" t="s">
        <v>114</v>
      </c>
      <c r="C1503" t="s">
        <v>115</v>
      </c>
      <c r="D1503">
        <v>37779.208163000003</v>
      </c>
      <c r="E1503">
        <f t="shared" si="29"/>
        <v>16040.201376034052</v>
      </c>
    </row>
    <row r="1504" spans="1:5" x14ac:dyDescent="0.35">
      <c r="A1504">
        <v>20.973386999999999</v>
      </c>
      <c r="B1504" t="s">
        <v>114</v>
      </c>
      <c r="C1504" t="s">
        <v>115</v>
      </c>
      <c r="D1504">
        <v>59580.024949999999</v>
      </c>
      <c r="E1504">
        <f t="shared" si="29"/>
        <v>12495.949207460055</v>
      </c>
    </row>
    <row r="1505" spans="1:5" x14ac:dyDescent="0.35">
      <c r="A1505">
        <v>64.901182000000006</v>
      </c>
      <c r="B1505" t="s">
        <v>114</v>
      </c>
      <c r="C1505" t="s">
        <v>115</v>
      </c>
      <c r="D1505">
        <v>32104.37168</v>
      </c>
      <c r="E1505">
        <f t="shared" si="29"/>
        <v>20836.116693993259</v>
      </c>
    </row>
    <row r="1506" spans="1:5" x14ac:dyDescent="0.35">
      <c r="A1506">
        <v>8.40578</v>
      </c>
      <c r="B1506" t="s">
        <v>114</v>
      </c>
      <c r="C1506" t="s">
        <v>115</v>
      </c>
      <c r="D1506">
        <v>52118.969373</v>
      </c>
      <c r="E1506">
        <f t="shared" si="29"/>
        <v>4381.0059037617593</v>
      </c>
    </row>
    <row r="1507" spans="1:5" x14ac:dyDescent="0.35">
      <c r="A1507">
        <v>28.556144</v>
      </c>
      <c r="B1507" t="s">
        <v>114</v>
      </c>
      <c r="C1507" t="s">
        <v>115</v>
      </c>
      <c r="D1507">
        <v>2323.291017</v>
      </c>
      <c r="E1507">
        <f t="shared" si="29"/>
        <v>663.44232835358446</v>
      </c>
    </row>
    <row r="1508" spans="1:5" x14ac:dyDescent="0.35">
      <c r="A1508">
        <v>40.299833</v>
      </c>
      <c r="B1508" t="s">
        <v>114</v>
      </c>
      <c r="C1508" t="s">
        <v>115</v>
      </c>
      <c r="D1508">
        <v>1106.824944</v>
      </c>
      <c r="E1508">
        <f t="shared" si="29"/>
        <v>446.0486040343435</v>
      </c>
    </row>
    <row r="1509" spans="1:5" x14ac:dyDescent="0.35">
      <c r="A1509">
        <v>51.469593000000003</v>
      </c>
      <c r="B1509" t="s">
        <v>114</v>
      </c>
      <c r="C1509" t="s">
        <v>115</v>
      </c>
      <c r="D1509">
        <v>5749.2268969999996</v>
      </c>
      <c r="E1509">
        <f t="shared" si="29"/>
        <v>2959.1036845324293</v>
      </c>
    </row>
    <row r="1510" spans="1:5" x14ac:dyDescent="0.35">
      <c r="A1510">
        <v>30.960898</v>
      </c>
      <c r="B1510" t="s">
        <v>114</v>
      </c>
      <c r="C1510" t="s">
        <v>115</v>
      </c>
      <c r="D1510">
        <v>264.14753899999999</v>
      </c>
      <c r="E1510">
        <f t="shared" si="29"/>
        <v>81.782450119300208</v>
      </c>
    </row>
    <row r="1511" spans="1:5" x14ac:dyDescent="0.35">
      <c r="A1511">
        <v>39.512746</v>
      </c>
      <c r="B1511" t="s">
        <v>114</v>
      </c>
      <c r="C1511" t="s">
        <v>115</v>
      </c>
      <c r="D1511">
        <v>34835.81192</v>
      </c>
      <c r="E1511">
        <f t="shared" si="29"/>
        <v>13764.585880987323</v>
      </c>
    </row>
    <row r="1512" spans="1:5" x14ac:dyDescent="0.35">
      <c r="A1512">
        <v>19.309705999999998</v>
      </c>
      <c r="B1512" t="s">
        <v>114</v>
      </c>
      <c r="C1512" t="s">
        <v>115</v>
      </c>
      <c r="D1512">
        <v>4270.006249</v>
      </c>
      <c r="E1512">
        <f t="shared" si="29"/>
        <v>824.52565286352785</v>
      </c>
    </row>
    <row r="1513" spans="1:5" x14ac:dyDescent="0.35">
      <c r="A1513">
        <v>41.507129999999997</v>
      </c>
      <c r="B1513" t="s">
        <v>114</v>
      </c>
      <c r="C1513" t="s">
        <v>115</v>
      </c>
      <c r="D1513">
        <v>3563.5536040000002</v>
      </c>
      <c r="E1513">
        <f t="shared" si="29"/>
        <v>1479.1288270319651</v>
      </c>
    </row>
    <row r="1514" spans="1:5" x14ac:dyDescent="0.35">
      <c r="A1514">
        <v>36.975541999999997</v>
      </c>
      <c r="B1514" t="s">
        <v>114</v>
      </c>
      <c r="C1514" t="s">
        <v>115</v>
      </c>
      <c r="D1514">
        <v>42062.318851000004</v>
      </c>
      <c r="E1514">
        <f t="shared" si="29"/>
        <v>15552.770372925421</v>
      </c>
    </row>
    <row r="1515" spans="1:5" x14ac:dyDescent="0.35">
      <c r="A1515">
        <v>39.841856</v>
      </c>
      <c r="B1515" t="s">
        <v>114</v>
      </c>
      <c r="C1515" t="s">
        <v>115</v>
      </c>
      <c r="D1515">
        <v>611.02684799999997</v>
      </c>
      <c r="E1515">
        <f t="shared" si="29"/>
        <v>243.44443690149885</v>
      </c>
    </row>
    <row r="1516" spans="1:5" x14ac:dyDescent="0.35">
      <c r="A1516">
        <v>38.048881000000002</v>
      </c>
      <c r="B1516" t="s">
        <v>114</v>
      </c>
      <c r="C1516" t="s">
        <v>115</v>
      </c>
      <c r="D1516">
        <v>62500</v>
      </c>
      <c r="E1516">
        <f t="shared" si="29"/>
        <v>23780.550625</v>
      </c>
    </row>
    <row r="1517" spans="1:5" x14ac:dyDescent="0.35">
      <c r="A1517">
        <v>46.063370999999997</v>
      </c>
      <c r="B1517" t="s">
        <v>171</v>
      </c>
      <c r="C1517" t="s">
        <v>172</v>
      </c>
      <c r="D1517">
        <v>51553.436543999997</v>
      </c>
      <c r="E1517">
        <f t="shared" si="29"/>
        <v>23747.250738512295</v>
      </c>
    </row>
    <row r="1518" spans="1:5" x14ac:dyDescent="0.35">
      <c r="A1518">
        <v>40.299833</v>
      </c>
      <c r="B1518" t="s">
        <v>171</v>
      </c>
      <c r="C1518" t="s">
        <v>172</v>
      </c>
      <c r="D1518">
        <v>236.81388699999999</v>
      </c>
      <c r="E1518">
        <f t="shared" si="29"/>
        <v>95.435600981808705</v>
      </c>
    </row>
    <row r="1519" spans="1:5" x14ac:dyDescent="0.35">
      <c r="A1519">
        <v>44.887315000000001</v>
      </c>
      <c r="B1519" t="s">
        <v>171</v>
      </c>
      <c r="C1519" t="s">
        <v>172</v>
      </c>
      <c r="D1519">
        <v>12607.327814</v>
      </c>
      <c r="E1519">
        <f t="shared" si="29"/>
        <v>5659.090948952794</v>
      </c>
    </row>
    <row r="1520" spans="1:5" x14ac:dyDescent="0.35">
      <c r="A1520">
        <v>36.838845999999997</v>
      </c>
      <c r="B1520" t="s">
        <v>171</v>
      </c>
      <c r="C1520" t="s">
        <v>172</v>
      </c>
      <c r="D1520">
        <v>27037.682456999999</v>
      </c>
      <c r="E1520">
        <f t="shared" si="29"/>
        <v>9960.3702023032456</v>
      </c>
    </row>
    <row r="1521" spans="1:5" x14ac:dyDescent="0.35">
      <c r="A1521">
        <v>52.093428000000003</v>
      </c>
      <c r="B1521" t="s">
        <v>171</v>
      </c>
      <c r="C1521" t="s">
        <v>172</v>
      </c>
      <c r="D1521">
        <v>54216.501443000001</v>
      </c>
      <c r="E1521">
        <f t="shared" si="29"/>
        <v>28243.234143328173</v>
      </c>
    </row>
    <row r="1522" spans="1:5" x14ac:dyDescent="0.35">
      <c r="A1522">
        <v>36.748009000000003</v>
      </c>
      <c r="B1522" t="s">
        <v>171</v>
      </c>
      <c r="C1522" t="s">
        <v>172</v>
      </c>
      <c r="D1522">
        <v>36275.181338000002</v>
      </c>
      <c r="E1522">
        <f t="shared" si="29"/>
        <v>13330.406902854562</v>
      </c>
    </row>
    <row r="1523" spans="1:5" x14ac:dyDescent="0.35">
      <c r="A1523">
        <v>23.556687</v>
      </c>
      <c r="B1523" t="s">
        <v>171</v>
      </c>
      <c r="C1523" t="s">
        <v>172</v>
      </c>
      <c r="D1523">
        <v>6419.3800490000003</v>
      </c>
      <c r="E1523">
        <f t="shared" si="29"/>
        <v>1512.1932654833768</v>
      </c>
    </row>
    <row r="1524" spans="1:5" x14ac:dyDescent="0.35">
      <c r="A1524">
        <v>43.092820000000003</v>
      </c>
      <c r="B1524" t="s">
        <v>171</v>
      </c>
      <c r="C1524" t="s">
        <v>172</v>
      </c>
      <c r="D1524">
        <v>62401.126658000001</v>
      </c>
      <c r="E1524">
        <f t="shared" si="29"/>
        <v>26890.405188703957</v>
      </c>
    </row>
    <row r="1525" spans="1:5" x14ac:dyDescent="0.35">
      <c r="A1525">
        <v>33.922307000000004</v>
      </c>
      <c r="B1525" t="s">
        <v>171</v>
      </c>
      <c r="C1525" t="s">
        <v>172</v>
      </c>
      <c r="D1525">
        <v>25087.223199</v>
      </c>
      <c r="E1525">
        <f t="shared" si="29"/>
        <v>8510.1648713400009</v>
      </c>
    </row>
    <row r="1526" spans="1:5" x14ac:dyDescent="0.35">
      <c r="A1526">
        <v>31.205231999999999</v>
      </c>
      <c r="B1526" t="s">
        <v>171</v>
      </c>
      <c r="C1526" t="s">
        <v>172</v>
      </c>
      <c r="D1526">
        <v>61703.485912999997</v>
      </c>
      <c r="E1526">
        <f t="shared" si="29"/>
        <v>19254.715931238967</v>
      </c>
    </row>
    <row r="1527" spans="1:5" x14ac:dyDescent="0.35">
      <c r="A1527">
        <v>22.365860999999999</v>
      </c>
      <c r="B1527" t="s">
        <v>171</v>
      </c>
      <c r="C1527" t="s">
        <v>172</v>
      </c>
      <c r="D1527">
        <v>10816.056957000001</v>
      </c>
      <c r="E1527">
        <f t="shared" si="29"/>
        <v>2419.1042646834499</v>
      </c>
    </row>
    <row r="1528" spans="1:5" x14ac:dyDescent="0.35">
      <c r="A1528">
        <v>60.129362999999998</v>
      </c>
      <c r="B1528" t="s">
        <v>171</v>
      </c>
      <c r="C1528" t="s">
        <v>172</v>
      </c>
      <c r="D1528">
        <v>31880.181616999998</v>
      </c>
      <c r="E1528">
        <f t="shared" si="29"/>
        <v>19169.350129545201</v>
      </c>
    </row>
    <row r="1529" spans="1:5" x14ac:dyDescent="0.35">
      <c r="A1529">
        <v>39.968353</v>
      </c>
      <c r="B1529" t="s">
        <v>171</v>
      </c>
      <c r="C1529" t="s">
        <v>172</v>
      </c>
      <c r="D1529">
        <v>25532.144838</v>
      </c>
      <c r="E1529">
        <f t="shared" si="29"/>
        <v>10204.777777323119</v>
      </c>
    </row>
    <row r="1530" spans="1:5" x14ac:dyDescent="0.35">
      <c r="A1530">
        <v>47.789507999999998</v>
      </c>
      <c r="B1530" t="s">
        <v>171</v>
      </c>
      <c r="C1530" t="s">
        <v>172</v>
      </c>
      <c r="D1530">
        <v>30921.136259999999</v>
      </c>
      <c r="E1530">
        <f t="shared" si="29"/>
        <v>14777.058886663599</v>
      </c>
    </row>
    <row r="1531" spans="1:5" x14ac:dyDescent="0.35">
      <c r="A1531">
        <v>27.718451999999999</v>
      </c>
      <c r="B1531" t="s">
        <v>147</v>
      </c>
      <c r="C1531" t="s">
        <v>148</v>
      </c>
      <c r="D1531">
        <v>6652.4237880000001</v>
      </c>
      <c r="E1531">
        <f t="shared" si="29"/>
        <v>1843.9488945133617</v>
      </c>
    </row>
    <row r="1532" spans="1:5" x14ac:dyDescent="0.35">
      <c r="A1532">
        <v>49.38982</v>
      </c>
      <c r="B1532" t="s">
        <v>147</v>
      </c>
      <c r="C1532" t="s">
        <v>148</v>
      </c>
      <c r="D1532">
        <v>2992.5417689999999</v>
      </c>
      <c r="E1532">
        <f t="shared" si="29"/>
        <v>1478.0109931339157</v>
      </c>
    </row>
    <row r="1533" spans="1:5" x14ac:dyDescent="0.35">
      <c r="A1533">
        <v>30.261422</v>
      </c>
      <c r="B1533" t="s">
        <v>147</v>
      </c>
      <c r="C1533" t="s">
        <v>148</v>
      </c>
      <c r="D1533">
        <v>40230.492230000003</v>
      </c>
      <c r="E1533">
        <f t="shared" si="29"/>
        <v>12174.319026397512</v>
      </c>
    </row>
    <row r="1534" spans="1:5" x14ac:dyDescent="0.35">
      <c r="A1534">
        <v>44.213372</v>
      </c>
      <c r="B1534" t="s">
        <v>147</v>
      </c>
      <c r="C1534" t="s">
        <v>148</v>
      </c>
      <c r="D1534">
        <v>7385.8714710000004</v>
      </c>
      <c r="E1534">
        <f t="shared" si="29"/>
        <v>3265.5428289151023</v>
      </c>
    </row>
    <row r="1535" spans="1:5" x14ac:dyDescent="0.35">
      <c r="A1535">
        <v>6.3026299999999997</v>
      </c>
      <c r="B1535" t="s">
        <v>147</v>
      </c>
      <c r="C1535" t="s">
        <v>148</v>
      </c>
      <c r="D1535">
        <v>24672.814143</v>
      </c>
      <c r="E1535">
        <f t="shared" si="29"/>
        <v>1555.0361860209607</v>
      </c>
    </row>
    <row r="1536" spans="1:5" x14ac:dyDescent="0.35">
      <c r="A1536">
        <v>23.651968</v>
      </c>
      <c r="B1536" t="s">
        <v>147</v>
      </c>
      <c r="C1536" t="s">
        <v>148</v>
      </c>
      <c r="D1536">
        <v>59527.306775999998</v>
      </c>
      <c r="E1536">
        <f t="shared" si="29"/>
        <v>14079.379549921352</v>
      </c>
    </row>
    <row r="1537" spans="1:5" x14ac:dyDescent="0.35">
      <c r="A1537">
        <v>20.055789999999998</v>
      </c>
      <c r="B1537" t="s">
        <v>147</v>
      </c>
      <c r="C1537" t="s">
        <v>148</v>
      </c>
      <c r="D1537">
        <v>53324.758822000003</v>
      </c>
      <c r="E1537">
        <f t="shared" si="29"/>
        <v>10694.701647346794</v>
      </c>
    </row>
    <row r="1538" spans="1:5" x14ac:dyDescent="0.35">
      <c r="A1538">
        <v>5.4994719999999999</v>
      </c>
      <c r="B1538" t="s">
        <v>147</v>
      </c>
      <c r="C1538" t="s">
        <v>148</v>
      </c>
      <c r="D1538">
        <v>62344.339047000001</v>
      </c>
      <c r="E1538">
        <f t="shared" si="29"/>
        <v>3428.6094694748317</v>
      </c>
    </row>
    <row r="1539" spans="1:5" x14ac:dyDescent="0.35">
      <c r="A1539">
        <v>30.210311000000001</v>
      </c>
      <c r="B1539" t="s">
        <v>147</v>
      </c>
      <c r="C1539" t="s">
        <v>148</v>
      </c>
      <c r="D1539">
        <v>15002.209975</v>
      </c>
      <c r="E1539">
        <f t="shared" si="29"/>
        <v>4532.2142903205222</v>
      </c>
    </row>
    <row r="1540" spans="1:5" x14ac:dyDescent="0.35">
      <c r="A1540">
        <v>27.186416999999999</v>
      </c>
      <c r="B1540" t="s">
        <v>147</v>
      </c>
      <c r="C1540" t="s">
        <v>148</v>
      </c>
      <c r="D1540">
        <v>50425.561127000001</v>
      </c>
      <c r="E1540">
        <f t="shared" ref="E1540:E1603" si="30">(A1540/100)*D1540</f>
        <v>13708.903322576118</v>
      </c>
    </row>
    <row r="1541" spans="1:5" x14ac:dyDescent="0.35">
      <c r="A1541">
        <v>27.773799</v>
      </c>
      <c r="B1541" t="s">
        <v>147</v>
      </c>
      <c r="C1541" t="s">
        <v>148</v>
      </c>
      <c r="D1541">
        <v>4162.0072330000003</v>
      </c>
      <c r="E1541">
        <f t="shared" si="30"/>
        <v>1155.9475232588818</v>
      </c>
    </row>
    <row r="1542" spans="1:5" x14ac:dyDescent="0.35">
      <c r="A1542">
        <v>24.501308999999999</v>
      </c>
      <c r="B1542" t="s">
        <v>147</v>
      </c>
      <c r="C1542" t="s">
        <v>148</v>
      </c>
      <c r="D1542">
        <v>7693.8068990000002</v>
      </c>
      <c r="E1542">
        <f t="shared" si="30"/>
        <v>1885.0834021873079</v>
      </c>
    </row>
    <row r="1543" spans="1:5" x14ac:dyDescent="0.35">
      <c r="A1543">
        <v>12.218055</v>
      </c>
      <c r="B1543" t="s">
        <v>147</v>
      </c>
      <c r="C1543" t="s">
        <v>148</v>
      </c>
      <c r="D1543">
        <v>1320.3287680000001</v>
      </c>
      <c r="E1543">
        <f t="shared" si="30"/>
        <v>161.31849505506241</v>
      </c>
    </row>
    <row r="1544" spans="1:5" x14ac:dyDescent="0.35">
      <c r="A1544">
        <v>10.182359</v>
      </c>
      <c r="B1544" t="s">
        <v>147</v>
      </c>
      <c r="C1544" t="s">
        <v>148</v>
      </c>
      <c r="D1544">
        <v>620.35867399999995</v>
      </c>
      <c r="E1544">
        <f t="shared" si="30"/>
        <v>63.16714727431966</v>
      </c>
    </row>
    <row r="1545" spans="1:5" x14ac:dyDescent="0.35">
      <c r="A1545">
        <v>35.692579000000002</v>
      </c>
      <c r="B1545" t="s">
        <v>147</v>
      </c>
      <c r="C1545" t="s">
        <v>148</v>
      </c>
      <c r="D1545">
        <v>6144.1592909999999</v>
      </c>
      <c r="E1545">
        <f t="shared" si="30"/>
        <v>2193.0089088260152</v>
      </c>
    </row>
    <row r="1546" spans="1:5" x14ac:dyDescent="0.35">
      <c r="A1546">
        <v>11.418105000000001</v>
      </c>
      <c r="B1546" t="s">
        <v>147</v>
      </c>
      <c r="C1546" t="s">
        <v>148</v>
      </c>
      <c r="D1546">
        <v>49956.026443000002</v>
      </c>
      <c r="E1546">
        <f t="shared" si="30"/>
        <v>5704.0315530895059</v>
      </c>
    </row>
    <row r="1547" spans="1:5" x14ac:dyDescent="0.35">
      <c r="A1547">
        <v>23.116951</v>
      </c>
      <c r="B1547" t="s">
        <v>147</v>
      </c>
      <c r="C1547" t="s">
        <v>148</v>
      </c>
      <c r="D1547">
        <v>11336.898518</v>
      </c>
      <c r="E1547">
        <f t="shared" si="30"/>
        <v>2620.7452753257862</v>
      </c>
    </row>
    <row r="1548" spans="1:5" x14ac:dyDescent="0.35">
      <c r="A1548">
        <v>2.4263059999999999</v>
      </c>
      <c r="B1548" t="s">
        <v>147</v>
      </c>
      <c r="C1548" t="s">
        <v>148</v>
      </c>
      <c r="D1548">
        <v>57281.533857000002</v>
      </c>
      <c r="E1548">
        <f t="shared" si="30"/>
        <v>1389.8252928644224</v>
      </c>
    </row>
    <row r="1549" spans="1:5" x14ac:dyDescent="0.35">
      <c r="A1549">
        <v>5.9471930000000004</v>
      </c>
      <c r="B1549" t="s">
        <v>147</v>
      </c>
      <c r="C1549" t="s">
        <v>148</v>
      </c>
      <c r="D1549">
        <v>7444.0234289999999</v>
      </c>
      <c r="E1549">
        <f t="shared" si="30"/>
        <v>442.71044028784803</v>
      </c>
    </row>
    <row r="1550" spans="1:5" x14ac:dyDescent="0.35">
      <c r="A1550">
        <v>8.2478680000000004</v>
      </c>
      <c r="B1550" t="s">
        <v>147</v>
      </c>
      <c r="C1550" t="s">
        <v>148</v>
      </c>
      <c r="D1550">
        <v>48683.846860999998</v>
      </c>
      <c r="E1550">
        <f t="shared" si="30"/>
        <v>4015.3794264174235</v>
      </c>
    </row>
    <row r="1551" spans="1:5" x14ac:dyDescent="0.35">
      <c r="A1551">
        <v>28.039947999999999</v>
      </c>
      <c r="B1551" t="s">
        <v>147</v>
      </c>
      <c r="C1551" t="s">
        <v>148</v>
      </c>
      <c r="D1551">
        <v>15.93412</v>
      </c>
      <c r="E1551">
        <f t="shared" si="30"/>
        <v>4.4679189622575999</v>
      </c>
    </row>
    <row r="1552" spans="1:5" x14ac:dyDescent="0.35">
      <c r="A1552">
        <v>16.677811999999999</v>
      </c>
      <c r="B1552" t="s">
        <v>147</v>
      </c>
      <c r="C1552" t="s">
        <v>148</v>
      </c>
      <c r="D1552">
        <v>26858.214919999999</v>
      </c>
      <c r="E1552">
        <f t="shared" si="30"/>
        <v>4479.3625909135499</v>
      </c>
    </row>
    <row r="1553" spans="1:5" x14ac:dyDescent="0.35">
      <c r="A1553">
        <v>48.902023999999997</v>
      </c>
      <c r="B1553" t="s">
        <v>147</v>
      </c>
      <c r="C1553" t="s">
        <v>148</v>
      </c>
      <c r="D1553">
        <v>1034.18255</v>
      </c>
      <c r="E1553">
        <f t="shared" si="30"/>
        <v>505.73619880481198</v>
      </c>
    </row>
    <row r="1554" spans="1:5" x14ac:dyDescent="0.35">
      <c r="A1554">
        <v>36.748009000000003</v>
      </c>
      <c r="B1554" t="s">
        <v>147</v>
      </c>
      <c r="C1554" t="s">
        <v>148</v>
      </c>
      <c r="D1554">
        <v>8301.5977239999993</v>
      </c>
      <c r="E1554">
        <f t="shared" si="30"/>
        <v>3050.6718787593154</v>
      </c>
    </row>
    <row r="1555" spans="1:5" x14ac:dyDescent="0.35">
      <c r="A1555">
        <v>33.922307000000004</v>
      </c>
      <c r="B1555" t="s">
        <v>147</v>
      </c>
      <c r="C1555" t="s">
        <v>148</v>
      </c>
      <c r="D1555">
        <v>37412.776801</v>
      </c>
      <c r="E1555">
        <f t="shared" si="30"/>
        <v>12691.27700366</v>
      </c>
    </row>
    <row r="1556" spans="1:5" x14ac:dyDescent="0.35">
      <c r="A1556">
        <v>43.092820000000003</v>
      </c>
      <c r="B1556" t="s">
        <v>147</v>
      </c>
      <c r="C1556" t="s">
        <v>148</v>
      </c>
      <c r="D1556">
        <v>98.873341999999994</v>
      </c>
      <c r="E1556">
        <f t="shared" si="30"/>
        <v>42.607311296044401</v>
      </c>
    </row>
    <row r="1557" spans="1:5" x14ac:dyDescent="0.35">
      <c r="A1557">
        <v>44.887315000000001</v>
      </c>
      <c r="B1557" t="s">
        <v>147</v>
      </c>
      <c r="C1557" t="s">
        <v>148</v>
      </c>
      <c r="D1557">
        <v>12712.946690000001</v>
      </c>
      <c r="E1557">
        <f t="shared" si="30"/>
        <v>5706.5004265223733</v>
      </c>
    </row>
    <row r="1558" spans="1:5" x14ac:dyDescent="0.35">
      <c r="A1558">
        <v>22.365860999999999</v>
      </c>
      <c r="B1558" t="s">
        <v>147</v>
      </c>
      <c r="C1558" t="s">
        <v>148</v>
      </c>
      <c r="D1558">
        <v>51683.943042999999</v>
      </c>
      <c r="E1558">
        <f t="shared" si="30"/>
        <v>11559.558860316549</v>
      </c>
    </row>
    <row r="1559" spans="1:5" x14ac:dyDescent="0.35">
      <c r="A1559">
        <v>36.486598000000001</v>
      </c>
      <c r="B1559" t="s">
        <v>147</v>
      </c>
      <c r="C1559" t="s">
        <v>148</v>
      </c>
      <c r="D1559">
        <v>44062.468556</v>
      </c>
      <c r="E1559">
        <f t="shared" si="30"/>
        <v>16076.895770904126</v>
      </c>
    </row>
    <row r="1560" spans="1:5" x14ac:dyDescent="0.35">
      <c r="A1560">
        <v>5.0390819999999996</v>
      </c>
      <c r="B1560" t="s">
        <v>147</v>
      </c>
      <c r="C1560" t="s">
        <v>148</v>
      </c>
      <c r="D1560">
        <v>62500</v>
      </c>
      <c r="E1560">
        <f t="shared" si="30"/>
        <v>3149.4262499999995</v>
      </c>
    </row>
    <row r="1561" spans="1:5" x14ac:dyDescent="0.35">
      <c r="A1561">
        <v>3.8794249999999999</v>
      </c>
      <c r="B1561" t="s">
        <v>147</v>
      </c>
      <c r="C1561" t="s">
        <v>148</v>
      </c>
      <c r="D1561">
        <v>25899.751391999998</v>
      </c>
      <c r="E1561">
        <f t="shared" si="30"/>
        <v>1004.761430439096</v>
      </c>
    </row>
    <row r="1562" spans="1:5" x14ac:dyDescent="0.35">
      <c r="A1562">
        <v>59.689680000000003</v>
      </c>
      <c r="B1562" t="s">
        <v>147</v>
      </c>
      <c r="C1562" t="s">
        <v>148</v>
      </c>
      <c r="D1562">
        <v>1378.1811259999999</v>
      </c>
      <c r="E1562">
        <f t="shared" si="30"/>
        <v>822.63190392979675</v>
      </c>
    </row>
    <row r="1563" spans="1:5" x14ac:dyDescent="0.35">
      <c r="A1563">
        <v>0.20763300000000001</v>
      </c>
      <c r="B1563" t="s">
        <v>147</v>
      </c>
      <c r="C1563" t="s">
        <v>148</v>
      </c>
      <c r="D1563">
        <v>62500</v>
      </c>
      <c r="E1563">
        <f t="shared" si="30"/>
        <v>129.770625</v>
      </c>
    </row>
    <row r="1564" spans="1:5" x14ac:dyDescent="0.35">
      <c r="A1564">
        <v>3.045998</v>
      </c>
      <c r="B1564" t="s">
        <v>147</v>
      </c>
      <c r="C1564" t="s">
        <v>148</v>
      </c>
      <c r="D1564">
        <v>3333.1469649999999</v>
      </c>
      <c r="E1564">
        <f t="shared" si="30"/>
        <v>101.5275898909607</v>
      </c>
    </row>
    <row r="1565" spans="1:5" x14ac:dyDescent="0.35">
      <c r="A1565">
        <v>0.49791600000000003</v>
      </c>
      <c r="B1565" t="s">
        <v>147</v>
      </c>
      <c r="C1565" t="s">
        <v>148</v>
      </c>
      <c r="D1565">
        <v>62500</v>
      </c>
      <c r="E1565">
        <f t="shared" si="30"/>
        <v>311.19749999999999</v>
      </c>
    </row>
    <row r="1566" spans="1:5" x14ac:dyDescent="0.35">
      <c r="A1566">
        <v>0.91193599999999997</v>
      </c>
      <c r="B1566" t="s">
        <v>147</v>
      </c>
      <c r="C1566" t="s">
        <v>148</v>
      </c>
      <c r="D1566">
        <v>62500</v>
      </c>
      <c r="E1566">
        <f t="shared" si="30"/>
        <v>569.96</v>
      </c>
    </row>
    <row r="1567" spans="1:5" x14ac:dyDescent="0.35">
      <c r="A1567">
        <v>58.234350999999997</v>
      </c>
      <c r="B1567" t="s">
        <v>147</v>
      </c>
      <c r="C1567" t="s">
        <v>148</v>
      </c>
      <c r="D1567">
        <v>59636.000099999997</v>
      </c>
      <c r="E1567">
        <f t="shared" si="30"/>
        <v>34728.637620594345</v>
      </c>
    </row>
    <row r="1568" spans="1:5" x14ac:dyDescent="0.35">
      <c r="A1568">
        <v>0</v>
      </c>
      <c r="B1568" t="s">
        <v>147</v>
      </c>
      <c r="C1568" t="s">
        <v>148</v>
      </c>
      <c r="D1568">
        <v>62500</v>
      </c>
      <c r="E1568">
        <f t="shared" si="30"/>
        <v>0</v>
      </c>
    </row>
    <row r="1569" spans="1:5" x14ac:dyDescent="0.35">
      <c r="A1569">
        <v>41.626542999999998</v>
      </c>
      <c r="B1569" t="s">
        <v>147</v>
      </c>
      <c r="C1569" t="s">
        <v>148</v>
      </c>
      <c r="D1569">
        <v>62500</v>
      </c>
      <c r="E1569">
        <f t="shared" si="30"/>
        <v>26016.589375</v>
      </c>
    </row>
    <row r="1570" spans="1:5" x14ac:dyDescent="0.35">
      <c r="A1570">
        <v>54.918976000000001</v>
      </c>
      <c r="B1570" t="s">
        <v>147</v>
      </c>
      <c r="C1570" t="s">
        <v>148</v>
      </c>
      <c r="D1570">
        <v>62500</v>
      </c>
      <c r="E1570">
        <f t="shared" si="30"/>
        <v>34324.36</v>
      </c>
    </row>
    <row r="1571" spans="1:5" x14ac:dyDescent="0.35">
      <c r="A1571">
        <v>2.6679979999999999</v>
      </c>
      <c r="B1571" t="s">
        <v>147</v>
      </c>
      <c r="C1571" t="s">
        <v>148</v>
      </c>
      <c r="D1571">
        <v>62500</v>
      </c>
      <c r="E1571">
        <f t="shared" si="30"/>
        <v>1667.49875</v>
      </c>
    </row>
    <row r="1572" spans="1:5" x14ac:dyDescent="0.35">
      <c r="A1572">
        <v>27.521844999999999</v>
      </c>
      <c r="B1572" t="s">
        <v>147</v>
      </c>
      <c r="C1572" t="s">
        <v>148</v>
      </c>
      <c r="D1572">
        <v>62500</v>
      </c>
      <c r="E1572">
        <f t="shared" si="30"/>
        <v>17201.153125000001</v>
      </c>
    </row>
    <row r="1573" spans="1:5" x14ac:dyDescent="0.35">
      <c r="A1573">
        <v>2.7301410000000002</v>
      </c>
      <c r="B1573" t="s">
        <v>147</v>
      </c>
      <c r="C1573" t="s">
        <v>148</v>
      </c>
      <c r="D1573">
        <v>17560.814939</v>
      </c>
      <c r="E1573">
        <f t="shared" si="30"/>
        <v>479.43500858376399</v>
      </c>
    </row>
    <row r="1574" spans="1:5" x14ac:dyDescent="0.35">
      <c r="A1574">
        <v>4.1134709999999997</v>
      </c>
      <c r="B1574" t="s">
        <v>147</v>
      </c>
      <c r="C1574" t="s">
        <v>148</v>
      </c>
      <c r="D1574">
        <v>62500</v>
      </c>
      <c r="E1574">
        <f t="shared" si="30"/>
        <v>2570.9193749999999</v>
      </c>
    </row>
    <row r="1575" spans="1:5" x14ac:dyDescent="0.35">
      <c r="A1575">
        <v>7.7140240000000002</v>
      </c>
      <c r="B1575" t="s">
        <v>147</v>
      </c>
      <c r="C1575" t="s">
        <v>148</v>
      </c>
      <c r="D1575">
        <v>62500</v>
      </c>
      <c r="E1575">
        <f t="shared" si="30"/>
        <v>4821.2650000000003</v>
      </c>
    </row>
    <row r="1576" spans="1:5" x14ac:dyDescent="0.35">
      <c r="A1576">
        <v>3.948922</v>
      </c>
      <c r="B1576" t="s">
        <v>147</v>
      </c>
      <c r="C1576" t="s">
        <v>148</v>
      </c>
      <c r="D1576">
        <v>47312.402475000003</v>
      </c>
      <c r="E1576">
        <f t="shared" si="30"/>
        <v>1868.3298700638195</v>
      </c>
    </row>
    <row r="1577" spans="1:5" x14ac:dyDescent="0.35">
      <c r="A1577">
        <v>18.401599999999998</v>
      </c>
      <c r="B1577" t="s">
        <v>147</v>
      </c>
      <c r="C1577" t="s">
        <v>148</v>
      </c>
      <c r="D1577">
        <v>62500</v>
      </c>
      <c r="E1577">
        <f t="shared" si="30"/>
        <v>11500.999999999998</v>
      </c>
    </row>
    <row r="1578" spans="1:5" x14ac:dyDescent="0.35">
      <c r="A1578">
        <v>0</v>
      </c>
      <c r="B1578" t="s">
        <v>147</v>
      </c>
      <c r="C1578" t="s">
        <v>148</v>
      </c>
      <c r="D1578">
        <v>62500</v>
      </c>
      <c r="E1578">
        <f t="shared" si="30"/>
        <v>0</v>
      </c>
    </row>
    <row r="1579" spans="1:5" x14ac:dyDescent="0.35">
      <c r="A1579">
        <v>56.076779000000002</v>
      </c>
      <c r="B1579" t="s">
        <v>147</v>
      </c>
      <c r="C1579" t="s">
        <v>148</v>
      </c>
      <c r="D1579">
        <v>46831.624331999999</v>
      </c>
      <c r="E1579">
        <f t="shared" si="30"/>
        <v>26261.666478765866</v>
      </c>
    </row>
    <row r="1580" spans="1:5" x14ac:dyDescent="0.35">
      <c r="A1580">
        <v>39.360587000000002</v>
      </c>
      <c r="B1580" t="s">
        <v>147</v>
      </c>
      <c r="C1580" t="s">
        <v>148</v>
      </c>
      <c r="D1580">
        <v>62500</v>
      </c>
      <c r="E1580">
        <f t="shared" si="30"/>
        <v>24600.366875</v>
      </c>
    </row>
    <row r="1581" spans="1:5" x14ac:dyDescent="0.35">
      <c r="A1581">
        <v>0</v>
      </c>
      <c r="B1581" t="s">
        <v>147</v>
      </c>
      <c r="C1581" t="s">
        <v>148</v>
      </c>
      <c r="D1581">
        <v>62500</v>
      </c>
      <c r="E1581">
        <f t="shared" si="30"/>
        <v>0</v>
      </c>
    </row>
    <row r="1582" spans="1:5" x14ac:dyDescent="0.35">
      <c r="A1582">
        <v>4.096838</v>
      </c>
      <c r="B1582" t="s">
        <v>147</v>
      </c>
      <c r="C1582" t="s">
        <v>148</v>
      </c>
      <c r="D1582">
        <v>38394.327459</v>
      </c>
      <c r="E1582">
        <f t="shared" si="30"/>
        <v>1572.9533971847463</v>
      </c>
    </row>
    <row r="1583" spans="1:5" x14ac:dyDescent="0.35">
      <c r="A1583">
        <v>4.5858540000000003</v>
      </c>
      <c r="B1583" t="s">
        <v>147</v>
      </c>
      <c r="C1583" t="s">
        <v>148</v>
      </c>
      <c r="D1583">
        <v>62500</v>
      </c>
      <c r="E1583">
        <f t="shared" si="30"/>
        <v>2866.1587500000001</v>
      </c>
    </row>
    <row r="1584" spans="1:5" x14ac:dyDescent="0.35">
      <c r="A1584">
        <v>83.794111999999998</v>
      </c>
      <c r="B1584" t="s">
        <v>147</v>
      </c>
      <c r="C1584" t="s">
        <v>148</v>
      </c>
      <c r="D1584">
        <v>58076.383894999999</v>
      </c>
      <c r="E1584">
        <f t="shared" si="30"/>
        <v>48664.590166526257</v>
      </c>
    </row>
    <row r="1585" spans="1:5" x14ac:dyDescent="0.35">
      <c r="A1585">
        <v>0</v>
      </c>
      <c r="B1585" t="s">
        <v>147</v>
      </c>
      <c r="C1585" t="s">
        <v>148</v>
      </c>
      <c r="D1585">
        <v>62500</v>
      </c>
      <c r="E1585">
        <f t="shared" si="30"/>
        <v>0</v>
      </c>
    </row>
    <row r="1586" spans="1:5" x14ac:dyDescent="0.35">
      <c r="A1586">
        <v>13.028954000000001</v>
      </c>
      <c r="B1586" t="s">
        <v>147</v>
      </c>
      <c r="C1586" t="s">
        <v>148</v>
      </c>
      <c r="D1586">
        <v>59984.397140000001</v>
      </c>
      <c r="E1586">
        <f t="shared" si="30"/>
        <v>7815.3395105479167</v>
      </c>
    </row>
    <row r="1587" spans="1:5" x14ac:dyDescent="0.35">
      <c r="A1587">
        <v>13.420311</v>
      </c>
      <c r="B1587" t="s">
        <v>147</v>
      </c>
      <c r="C1587" t="s">
        <v>148</v>
      </c>
      <c r="D1587">
        <v>62500</v>
      </c>
      <c r="E1587">
        <f t="shared" si="30"/>
        <v>8387.6943749999991</v>
      </c>
    </row>
    <row r="1588" spans="1:5" x14ac:dyDescent="0.35">
      <c r="A1588">
        <v>3.390698</v>
      </c>
      <c r="B1588" t="s">
        <v>147</v>
      </c>
      <c r="C1588" t="s">
        <v>148</v>
      </c>
      <c r="D1588">
        <v>62010.259738000001</v>
      </c>
      <c r="E1588">
        <f t="shared" si="30"/>
        <v>2102.5806367311716</v>
      </c>
    </row>
    <row r="1589" spans="1:5" x14ac:dyDescent="0.35">
      <c r="A1589">
        <v>34.588718</v>
      </c>
      <c r="B1589" t="s">
        <v>147</v>
      </c>
      <c r="C1589" t="s">
        <v>148</v>
      </c>
      <c r="D1589">
        <v>62063.247025999997</v>
      </c>
      <c r="E1589">
        <f t="shared" si="30"/>
        <v>21466.881495466525</v>
      </c>
    </row>
    <row r="1590" spans="1:5" x14ac:dyDescent="0.35">
      <c r="A1590">
        <v>0</v>
      </c>
      <c r="B1590" t="s">
        <v>147</v>
      </c>
      <c r="C1590" t="s">
        <v>148</v>
      </c>
      <c r="D1590">
        <v>62500</v>
      </c>
      <c r="E1590">
        <f t="shared" si="30"/>
        <v>0</v>
      </c>
    </row>
    <row r="1591" spans="1:5" x14ac:dyDescent="0.35">
      <c r="A1591">
        <v>15.732283000000001</v>
      </c>
      <c r="B1591" t="s">
        <v>147</v>
      </c>
      <c r="C1591" t="s">
        <v>148</v>
      </c>
      <c r="D1591">
        <v>62500</v>
      </c>
      <c r="E1591">
        <f t="shared" si="30"/>
        <v>9832.6768749999992</v>
      </c>
    </row>
    <row r="1592" spans="1:5" x14ac:dyDescent="0.35">
      <c r="A1592">
        <v>0</v>
      </c>
      <c r="B1592" t="s">
        <v>147</v>
      </c>
      <c r="C1592" t="s">
        <v>148</v>
      </c>
      <c r="D1592">
        <v>62500</v>
      </c>
      <c r="E1592">
        <f t="shared" si="30"/>
        <v>0</v>
      </c>
    </row>
    <row r="1593" spans="1:5" x14ac:dyDescent="0.35">
      <c r="A1593">
        <v>4.0869540000000004</v>
      </c>
      <c r="B1593" t="s">
        <v>147</v>
      </c>
      <c r="C1593" t="s">
        <v>148</v>
      </c>
      <c r="D1593">
        <v>62500</v>
      </c>
      <c r="E1593">
        <f t="shared" si="30"/>
        <v>2554.3462500000001</v>
      </c>
    </row>
    <row r="1594" spans="1:5" x14ac:dyDescent="0.35">
      <c r="A1594">
        <v>18.801010999999999</v>
      </c>
      <c r="B1594" t="s">
        <v>147</v>
      </c>
      <c r="C1594" t="s">
        <v>148</v>
      </c>
      <c r="D1594">
        <v>22255.269681999998</v>
      </c>
      <c r="E1594">
        <f t="shared" si="30"/>
        <v>4184.215700992484</v>
      </c>
    </row>
    <row r="1595" spans="1:5" x14ac:dyDescent="0.35">
      <c r="A1595">
        <v>0</v>
      </c>
      <c r="B1595" t="s">
        <v>147</v>
      </c>
      <c r="C1595" t="s">
        <v>148</v>
      </c>
      <c r="D1595">
        <v>62500</v>
      </c>
      <c r="E1595">
        <f t="shared" si="30"/>
        <v>0</v>
      </c>
    </row>
    <row r="1596" spans="1:5" x14ac:dyDescent="0.35">
      <c r="A1596">
        <v>18.500069</v>
      </c>
      <c r="B1596" t="s">
        <v>147</v>
      </c>
      <c r="C1596" t="s">
        <v>148</v>
      </c>
      <c r="D1596">
        <v>23857.035974999999</v>
      </c>
      <c r="E1596">
        <f t="shared" si="30"/>
        <v>4413.5681167298226</v>
      </c>
    </row>
    <row r="1597" spans="1:5" x14ac:dyDescent="0.35">
      <c r="A1597">
        <v>16.886839999999999</v>
      </c>
      <c r="B1597" t="s">
        <v>147</v>
      </c>
      <c r="C1597" t="s">
        <v>148</v>
      </c>
      <c r="D1597">
        <v>62500</v>
      </c>
      <c r="E1597">
        <f t="shared" si="30"/>
        <v>10554.275</v>
      </c>
    </row>
    <row r="1598" spans="1:5" x14ac:dyDescent="0.35">
      <c r="A1598">
        <v>24.957417</v>
      </c>
      <c r="B1598" t="s">
        <v>147</v>
      </c>
      <c r="C1598" t="s">
        <v>148</v>
      </c>
      <c r="D1598">
        <v>9411.1546799999996</v>
      </c>
      <c r="E1598">
        <f t="shared" si="30"/>
        <v>2348.7811180026156</v>
      </c>
    </row>
    <row r="1599" spans="1:5" x14ac:dyDescent="0.35">
      <c r="A1599">
        <v>45.967154999999998</v>
      </c>
      <c r="B1599" t="s">
        <v>147</v>
      </c>
      <c r="C1599" t="s">
        <v>148</v>
      </c>
      <c r="D1599">
        <v>20520.016024</v>
      </c>
      <c r="E1599">
        <f t="shared" si="30"/>
        <v>9432.4675717769169</v>
      </c>
    </row>
    <row r="1600" spans="1:5" x14ac:dyDescent="0.35">
      <c r="A1600">
        <v>61.042524999999998</v>
      </c>
      <c r="B1600" t="s">
        <v>147</v>
      </c>
      <c r="C1600" t="s">
        <v>148</v>
      </c>
      <c r="D1600">
        <v>24400.02692</v>
      </c>
      <c r="E1600">
        <f t="shared" si="30"/>
        <v>14894.392532647731</v>
      </c>
    </row>
    <row r="1601" spans="1:5" x14ac:dyDescent="0.35">
      <c r="A1601">
        <v>2.9900859999999998</v>
      </c>
      <c r="B1601" t="s">
        <v>147</v>
      </c>
      <c r="C1601" t="s">
        <v>148</v>
      </c>
      <c r="D1601">
        <v>62500</v>
      </c>
      <c r="E1601">
        <f t="shared" si="30"/>
        <v>1868.8037499999998</v>
      </c>
    </row>
    <row r="1602" spans="1:5" x14ac:dyDescent="0.35">
      <c r="A1602">
        <v>63.432948000000003</v>
      </c>
      <c r="B1602" t="s">
        <v>147</v>
      </c>
      <c r="C1602" t="s">
        <v>148</v>
      </c>
      <c r="D1602">
        <v>42097.937838999998</v>
      </c>
      <c r="E1602">
        <f t="shared" si="30"/>
        <v>26703.963018485192</v>
      </c>
    </row>
    <row r="1603" spans="1:5" x14ac:dyDescent="0.35">
      <c r="A1603">
        <v>7.116123</v>
      </c>
      <c r="B1603" t="s">
        <v>147</v>
      </c>
      <c r="C1603" t="s">
        <v>148</v>
      </c>
      <c r="D1603">
        <v>62500</v>
      </c>
      <c r="E1603">
        <f t="shared" si="30"/>
        <v>4447.5768750000007</v>
      </c>
    </row>
    <row r="1604" spans="1:5" x14ac:dyDescent="0.35">
      <c r="A1604">
        <v>8.6489039999999999</v>
      </c>
      <c r="B1604" t="s">
        <v>147</v>
      </c>
      <c r="C1604" t="s">
        <v>148</v>
      </c>
      <c r="D1604">
        <v>62500</v>
      </c>
      <c r="E1604">
        <f t="shared" ref="E1604:E1667" si="31">(A1604/100)*D1604</f>
        <v>5405.5650000000005</v>
      </c>
    </row>
    <row r="1605" spans="1:5" x14ac:dyDescent="0.35">
      <c r="A1605">
        <v>7.5043240000000004</v>
      </c>
      <c r="B1605" t="s">
        <v>147</v>
      </c>
      <c r="C1605" t="s">
        <v>148</v>
      </c>
      <c r="D1605">
        <v>62500</v>
      </c>
      <c r="E1605">
        <f t="shared" si="31"/>
        <v>4690.2025000000003</v>
      </c>
    </row>
    <row r="1606" spans="1:5" x14ac:dyDescent="0.35">
      <c r="A1606">
        <v>7.9798989999999996</v>
      </c>
      <c r="B1606" t="s">
        <v>147</v>
      </c>
      <c r="C1606" t="s">
        <v>148</v>
      </c>
      <c r="D1606">
        <v>62500</v>
      </c>
      <c r="E1606">
        <f t="shared" si="31"/>
        <v>4987.4368750000003</v>
      </c>
    </row>
    <row r="1607" spans="1:5" x14ac:dyDescent="0.35">
      <c r="A1607">
        <v>5.5511609999999996</v>
      </c>
      <c r="B1607" t="s">
        <v>147</v>
      </c>
      <c r="C1607" t="s">
        <v>148</v>
      </c>
      <c r="D1607">
        <v>62500</v>
      </c>
      <c r="E1607">
        <f t="shared" si="31"/>
        <v>3469.4756249999996</v>
      </c>
    </row>
    <row r="1608" spans="1:5" x14ac:dyDescent="0.35">
      <c r="A1608">
        <v>7.8555E-2</v>
      </c>
      <c r="B1608" t="s">
        <v>147</v>
      </c>
      <c r="C1608" t="s">
        <v>148</v>
      </c>
      <c r="D1608">
        <v>62500</v>
      </c>
      <c r="E1608">
        <f t="shared" si="31"/>
        <v>49.096874999999997</v>
      </c>
    </row>
    <row r="1609" spans="1:5" x14ac:dyDescent="0.35">
      <c r="A1609">
        <v>2.1584340000000002</v>
      </c>
      <c r="B1609" t="s">
        <v>147</v>
      </c>
      <c r="C1609" t="s">
        <v>148</v>
      </c>
      <c r="D1609">
        <v>62500</v>
      </c>
      <c r="E1609">
        <f t="shared" si="31"/>
        <v>1349.02125</v>
      </c>
    </row>
    <row r="1610" spans="1:5" x14ac:dyDescent="0.35">
      <c r="A1610">
        <v>0</v>
      </c>
      <c r="B1610" t="s">
        <v>147</v>
      </c>
      <c r="C1610" t="s">
        <v>148</v>
      </c>
      <c r="D1610">
        <v>62500</v>
      </c>
      <c r="E1610">
        <f t="shared" si="31"/>
        <v>0</v>
      </c>
    </row>
    <row r="1611" spans="1:5" x14ac:dyDescent="0.35">
      <c r="A1611">
        <v>1.645567</v>
      </c>
      <c r="B1611" t="s">
        <v>147</v>
      </c>
      <c r="C1611" t="s">
        <v>148</v>
      </c>
      <c r="D1611">
        <v>62485.011663999998</v>
      </c>
      <c r="E1611">
        <f t="shared" si="31"/>
        <v>1028.2327318889347</v>
      </c>
    </row>
    <row r="1612" spans="1:5" x14ac:dyDescent="0.35">
      <c r="A1612">
        <v>34.862552999999998</v>
      </c>
      <c r="B1612" t="s">
        <v>147</v>
      </c>
      <c r="C1612" t="s">
        <v>148</v>
      </c>
      <c r="D1612">
        <v>60619.955873999999</v>
      </c>
      <c r="E1612">
        <f t="shared" si="31"/>
        <v>21133.664245149859</v>
      </c>
    </row>
    <row r="1613" spans="1:5" x14ac:dyDescent="0.35">
      <c r="A1613">
        <v>9.6394730000000006</v>
      </c>
      <c r="B1613" t="s">
        <v>147</v>
      </c>
      <c r="C1613" t="s">
        <v>148</v>
      </c>
      <c r="D1613">
        <v>62500</v>
      </c>
      <c r="E1613">
        <f t="shared" si="31"/>
        <v>6024.6706250000007</v>
      </c>
    </row>
    <row r="1614" spans="1:5" x14ac:dyDescent="0.35">
      <c r="A1614">
        <v>0</v>
      </c>
      <c r="B1614" t="s">
        <v>147</v>
      </c>
      <c r="C1614" t="s">
        <v>148</v>
      </c>
      <c r="D1614">
        <v>62500</v>
      </c>
      <c r="E1614">
        <f t="shared" si="31"/>
        <v>0</v>
      </c>
    </row>
    <row r="1615" spans="1:5" x14ac:dyDescent="0.35">
      <c r="A1615">
        <v>35.096187999999998</v>
      </c>
      <c r="B1615" t="s">
        <v>147</v>
      </c>
      <c r="C1615" t="s">
        <v>148</v>
      </c>
      <c r="D1615">
        <v>62500</v>
      </c>
      <c r="E1615">
        <f t="shared" si="31"/>
        <v>21935.1175</v>
      </c>
    </row>
    <row r="1616" spans="1:5" x14ac:dyDescent="0.35">
      <c r="A1616">
        <v>1.827272</v>
      </c>
      <c r="B1616" t="s">
        <v>147</v>
      </c>
      <c r="C1616" t="s">
        <v>148</v>
      </c>
      <c r="D1616">
        <v>62500</v>
      </c>
      <c r="E1616">
        <f t="shared" si="31"/>
        <v>1142.0449999999998</v>
      </c>
    </row>
    <row r="1617" spans="1:5" x14ac:dyDescent="0.35">
      <c r="A1617">
        <v>0</v>
      </c>
      <c r="B1617" t="s">
        <v>147</v>
      </c>
      <c r="C1617" t="s">
        <v>148</v>
      </c>
      <c r="D1617">
        <v>62500</v>
      </c>
      <c r="E1617">
        <f t="shared" si="31"/>
        <v>0</v>
      </c>
    </row>
    <row r="1618" spans="1:5" x14ac:dyDescent="0.35">
      <c r="A1618">
        <v>8.1011790000000001</v>
      </c>
      <c r="B1618" t="s">
        <v>147</v>
      </c>
      <c r="C1618" t="s">
        <v>148</v>
      </c>
      <c r="D1618">
        <v>62500</v>
      </c>
      <c r="E1618">
        <f t="shared" si="31"/>
        <v>5063.2368749999996</v>
      </c>
    </row>
    <row r="1619" spans="1:5" x14ac:dyDescent="0.35">
      <c r="A1619">
        <v>20.162835999999999</v>
      </c>
      <c r="B1619" t="s">
        <v>147</v>
      </c>
      <c r="C1619" t="s">
        <v>148</v>
      </c>
      <c r="D1619">
        <v>62500</v>
      </c>
      <c r="E1619">
        <f t="shared" si="31"/>
        <v>12601.772499999999</v>
      </c>
    </row>
    <row r="1620" spans="1:5" x14ac:dyDescent="0.35">
      <c r="A1620">
        <v>42.116956999999999</v>
      </c>
      <c r="B1620" t="s">
        <v>387</v>
      </c>
      <c r="C1620" t="s">
        <v>388</v>
      </c>
      <c r="D1620">
        <v>17341.419368999999</v>
      </c>
      <c r="E1620">
        <f t="shared" si="31"/>
        <v>7303.6781388314012</v>
      </c>
    </row>
    <row r="1621" spans="1:5" x14ac:dyDescent="0.35">
      <c r="A1621">
        <v>31.14378</v>
      </c>
      <c r="B1621" t="s">
        <v>387</v>
      </c>
      <c r="C1621" t="s">
        <v>388</v>
      </c>
      <c r="D1621">
        <v>2874.6987509999999</v>
      </c>
      <c r="E1621">
        <f t="shared" si="31"/>
        <v>895.28985467418772</v>
      </c>
    </row>
    <row r="1622" spans="1:5" x14ac:dyDescent="0.35">
      <c r="A1622">
        <v>5.025182</v>
      </c>
      <c r="B1622" t="s">
        <v>387</v>
      </c>
      <c r="C1622" t="s">
        <v>388</v>
      </c>
      <c r="D1622">
        <v>54239.445217</v>
      </c>
      <c r="E1622">
        <f t="shared" si="31"/>
        <v>2725.630837944545</v>
      </c>
    </row>
    <row r="1623" spans="1:5" x14ac:dyDescent="0.35">
      <c r="A1623">
        <v>10.182055999999999</v>
      </c>
      <c r="B1623" t="s">
        <v>387</v>
      </c>
      <c r="C1623" t="s">
        <v>388</v>
      </c>
      <c r="D1623">
        <v>53836.209799999997</v>
      </c>
      <c r="E1623">
        <f t="shared" si="31"/>
        <v>5481.6330301134876</v>
      </c>
    </row>
    <row r="1624" spans="1:5" x14ac:dyDescent="0.35">
      <c r="A1624">
        <v>10.429898</v>
      </c>
      <c r="B1624" t="s">
        <v>387</v>
      </c>
      <c r="C1624" t="s">
        <v>388</v>
      </c>
      <c r="D1624">
        <v>31788.931435999999</v>
      </c>
      <c r="E1624">
        <f t="shared" si="31"/>
        <v>3315.5531240647351</v>
      </c>
    </row>
    <row r="1625" spans="1:5" x14ac:dyDescent="0.35">
      <c r="A1625">
        <v>6.9742699999999997</v>
      </c>
      <c r="B1625" t="s">
        <v>387</v>
      </c>
      <c r="C1625" t="s">
        <v>388</v>
      </c>
      <c r="D1625">
        <v>4433.4846719999996</v>
      </c>
      <c r="E1625">
        <f t="shared" si="31"/>
        <v>309.20319143389435</v>
      </c>
    </row>
    <row r="1626" spans="1:5" x14ac:dyDescent="0.35">
      <c r="A1626">
        <v>35.677661999999998</v>
      </c>
      <c r="B1626" t="s">
        <v>387</v>
      </c>
      <c r="C1626" t="s">
        <v>388</v>
      </c>
      <c r="D1626">
        <v>39289.942067999997</v>
      </c>
      <c r="E1626">
        <f t="shared" si="31"/>
        <v>14017.732731016849</v>
      </c>
    </row>
    <row r="1627" spans="1:5" x14ac:dyDescent="0.35">
      <c r="A1627">
        <v>37.657940000000004</v>
      </c>
      <c r="B1627" t="s">
        <v>387</v>
      </c>
      <c r="C1627" t="s">
        <v>388</v>
      </c>
      <c r="D1627">
        <v>1622.253001</v>
      </c>
      <c r="E1627">
        <f t="shared" si="31"/>
        <v>610.90706176477943</v>
      </c>
    </row>
    <row r="1628" spans="1:5" x14ac:dyDescent="0.35">
      <c r="A1628">
        <v>36.589928999999998</v>
      </c>
      <c r="B1628" t="s">
        <v>387</v>
      </c>
      <c r="C1628" t="s">
        <v>388</v>
      </c>
      <c r="D1628">
        <v>14847.412354</v>
      </c>
      <c r="E1628">
        <f t="shared" si="31"/>
        <v>5432.6576386658289</v>
      </c>
    </row>
    <row r="1629" spans="1:5" x14ac:dyDescent="0.35">
      <c r="A1629">
        <v>2.2831640000000002</v>
      </c>
      <c r="B1629" t="s">
        <v>387</v>
      </c>
      <c r="C1629" t="s">
        <v>388</v>
      </c>
      <c r="D1629">
        <v>60761.892049000002</v>
      </c>
      <c r="E1629">
        <f t="shared" si="31"/>
        <v>1387.2936449816305</v>
      </c>
    </row>
    <row r="1630" spans="1:5" x14ac:dyDescent="0.35">
      <c r="A1630">
        <v>3.7698619999999998</v>
      </c>
      <c r="B1630" t="s">
        <v>387</v>
      </c>
      <c r="C1630" t="s">
        <v>388</v>
      </c>
      <c r="D1630">
        <v>1997.6867030000001</v>
      </c>
      <c r="E1630">
        <f t="shared" si="31"/>
        <v>75.310031895449853</v>
      </c>
    </row>
    <row r="1631" spans="1:5" x14ac:dyDescent="0.35">
      <c r="A1631">
        <v>1.1051880000000001</v>
      </c>
      <c r="B1631" t="s">
        <v>387</v>
      </c>
      <c r="C1631" t="s">
        <v>388</v>
      </c>
      <c r="D1631">
        <v>3581.2040569999999</v>
      </c>
      <c r="E1631">
        <f t="shared" si="31"/>
        <v>39.579037493477159</v>
      </c>
    </row>
    <row r="1632" spans="1:5" x14ac:dyDescent="0.35">
      <c r="A1632">
        <v>34.109721999999998</v>
      </c>
      <c r="B1632" t="s">
        <v>387</v>
      </c>
      <c r="C1632" t="s">
        <v>388</v>
      </c>
      <c r="D1632">
        <v>667.18989699999997</v>
      </c>
      <c r="E1632">
        <f t="shared" si="31"/>
        <v>227.57661907878631</v>
      </c>
    </row>
    <row r="1633" spans="1:5" x14ac:dyDescent="0.35">
      <c r="A1633">
        <v>2.9231229999999999</v>
      </c>
      <c r="B1633" t="s">
        <v>387</v>
      </c>
      <c r="C1633" t="s">
        <v>388</v>
      </c>
      <c r="D1633">
        <v>52621.734241999999</v>
      </c>
      <c r="E1633">
        <f t="shared" si="31"/>
        <v>1538.1980166267776</v>
      </c>
    </row>
    <row r="1634" spans="1:5" x14ac:dyDescent="0.35">
      <c r="A1634">
        <v>4.2869020000000004</v>
      </c>
      <c r="B1634" t="s">
        <v>387</v>
      </c>
      <c r="C1634" t="s">
        <v>388</v>
      </c>
      <c r="D1634">
        <v>16560.078228999999</v>
      </c>
      <c r="E1634">
        <f t="shared" si="31"/>
        <v>709.91432480056562</v>
      </c>
    </row>
    <row r="1635" spans="1:5" x14ac:dyDescent="0.35">
      <c r="A1635">
        <v>10.514512</v>
      </c>
      <c r="B1635" t="s">
        <v>387</v>
      </c>
      <c r="C1635" t="s">
        <v>388</v>
      </c>
      <c r="D1635">
        <v>36573.096977000001</v>
      </c>
      <c r="E1635">
        <f t="shared" si="31"/>
        <v>3845.482670418302</v>
      </c>
    </row>
    <row r="1636" spans="1:5" x14ac:dyDescent="0.35">
      <c r="A1636">
        <v>31.000816</v>
      </c>
      <c r="B1636" t="s">
        <v>387</v>
      </c>
      <c r="C1636" t="s">
        <v>388</v>
      </c>
      <c r="D1636">
        <v>53602.488433999999</v>
      </c>
      <c r="E1636">
        <f t="shared" si="31"/>
        <v>16617.208810845619</v>
      </c>
    </row>
    <row r="1637" spans="1:5" x14ac:dyDescent="0.35">
      <c r="A1637">
        <v>7.5500889999999998</v>
      </c>
      <c r="B1637" t="s">
        <v>387</v>
      </c>
      <c r="C1637" t="s">
        <v>388</v>
      </c>
      <c r="D1637">
        <v>62500</v>
      </c>
      <c r="E1637">
        <f t="shared" si="31"/>
        <v>4718.805625</v>
      </c>
    </row>
    <row r="1638" spans="1:5" x14ac:dyDescent="0.35">
      <c r="A1638">
        <v>0</v>
      </c>
      <c r="B1638" t="s">
        <v>387</v>
      </c>
      <c r="C1638" t="s">
        <v>388</v>
      </c>
      <c r="D1638">
        <v>62500</v>
      </c>
      <c r="E1638">
        <f t="shared" si="31"/>
        <v>0</v>
      </c>
    </row>
    <row r="1639" spans="1:5" x14ac:dyDescent="0.35">
      <c r="A1639">
        <v>11.278423</v>
      </c>
      <c r="B1639" t="s">
        <v>387</v>
      </c>
      <c r="C1639" t="s">
        <v>388</v>
      </c>
      <c r="D1639">
        <v>10587.001666</v>
      </c>
      <c r="E1639">
        <f t="shared" si="31"/>
        <v>1194.0468309085272</v>
      </c>
    </row>
    <row r="1640" spans="1:5" x14ac:dyDescent="0.35">
      <c r="A1640">
        <v>1.152576</v>
      </c>
      <c r="B1640" t="s">
        <v>387</v>
      </c>
      <c r="C1640" t="s">
        <v>388</v>
      </c>
      <c r="D1640">
        <v>33749.067036</v>
      </c>
      <c r="E1640">
        <f t="shared" si="31"/>
        <v>388.9836468808474</v>
      </c>
    </row>
    <row r="1641" spans="1:5" x14ac:dyDescent="0.35">
      <c r="A1641">
        <v>25.537609</v>
      </c>
      <c r="B1641" t="s">
        <v>387</v>
      </c>
      <c r="C1641" t="s">
        <v>388</v>
      </c>
      <c r="D1641">
        <v>1207.1217569999999</v>
      </c>
      <c r="E1641">
        <f t="shared" si="31"/>
        <v>308.27003445659011</v>
      </c>
    </row>
    <row r="1642" spans="1:5" x14ac:dyDescent="0.35">
      <c r="A1642">
        <v>41.522722000000002</v>
      </c>
      <c r="B1642" t="s">
        <v>387</v>
      </c>
      <c r="C1642" t="s">
        <v>388</v>
      </c>
      <c r="D1642">
        <v>62500</v>
      </c>
      <c r="E1642">
        <f t="shared" si="31"/>
        <v>25951.701250000002</v>
      </c>
    </row>
    <row r="1643" spans="1:5" x14ac:dyDescent="0.35">
      <c r="A1643">
        <v>4.6929939999999997</v>
      </c>
      <c r="B1643" t="s">
        <v>387</v>
      </c>
      <c r="C1643" t="s">
        <v>388</v>
      </c>
      <c r="D1643">
        <v>16467.927296000002</v>
      </c>
      <c r="E1643">
        <f t="shared" si="31"/>
        <v>772.83883992564222</v>
      </c>
    </row>
    <row r="1644" spans="1:5" x14ac:dyDescent="0.35">
      <c r="A1644">
        <v>18.009412999999999</v>
      </c>
      <c r="B1644" t="s">
        <v>387</v>
      </c>
      <c r="C1644" t="s">
        <v>388</v>
      </c>
      <c r="D1644">
        <v>60161.810076000002</v>
      </c>
      <c r="E1644">
        <f t="shared" si="31"/>
        <v>10834.788844862454</v>
      </c>
    </row>
    <row r="1645" spans="1:5" x14ac:dyDescent="0.35">
      <c r="A1645">
        <v>24.122862999999999</v>
      </c>
      <c r="B1645" t="s">
        <v>387</v>
      </c>
      <c r="C1645" t="s">
        <v>388</v>
      </c>
      <c r="D1645">
        <v>11780.444293</v>
      </c>
      <c r="E1645">
        <f t="shared" si="31"/>
        <v>2841.7804375917085</v>
      </c>
    </row>
    <row r="1646" spans="1:5" x14ac:dyDescent="0.35">
      <c r="A1646">
        <v>39.968353</v>
      </c>
      <c r="B1646" t="s">
        <v>307</v>
      </c>
      <c r="C1646" t="s">
        <v>308</v>
      </c>
      <c r="D1646">
        <v>11144.261386</v>
      </c>
      <c r="E1646">
        <f t="shared" si="31"/>
        <v>4454.1777299991727</v>
      </c>
    </row>
    <row r="1647" spans="1:5" x14ac:dyDescent="0.35">
      <c r="A1647">
        <v>47.789507999999998</v>
      </c>
      <c r="B1647" t="s">
        <v>307</v>
      </c>
      <c r="C1647" t="s">
        <v>308</v>
      </c>
      <c r="D1647">
        <v>31578.863740000001</v>
      </c>
      <c r="E1647">
        <f t="shared" si="31"/>
        <v>15091.383613336398</v>
      </c>
    </row>
    <row r="1648" spans="1:5" x14ac:dyDescent="0.35">
      <c r="A1648">
        <v>31.205231999999999</v>
      </c>
      <c r="B1648" t="s">
        <v>307</v>
      </c>
      <c r="C1648" t="s">
        <v>308</v>
      </c>
      <c r="D1648">
        <v>796.51408700000002</v>
      </c>
      <c r="E1648">
        <f t="shared" si="31"/>
        <v>248.55406876103183</v>
      </c>
    </row>
    <row r="1649" spans="1:5" x14ac:dyDescent="0.35">
      <c r="A1649">
        <v>63.432948000000003</v>
      </c>
      <c r="B1649" t="s">
        <v>307</v>
      </c>
      <c r="C1649" t="s">
        <v>308</v>
      </c>
      <c r="D1649">
        <v>12363.096477999999</v>
      </c>
      <c r="E1649">
        <f t="shared" si="31"/>
        <v>7842.276560079571</v>
      </c>
    </row>
    <row r="1650" spans="1:5" x14ac:dyDescent="0.35">
      <c r="A1650">
        <v>61.042524999999998</v>
      </c>
      <c r="B1650" t="s">
        <v>307</v>
      </c>
      <c r="C1650" t="s">
        <v>308</v>
      </c>
      <c r="D1650">
        <v>14493.939253</v>
      </c>
      <c r="E1650">
        <f t="shared" si="31"/>
        <v>8847.4664919973384</v>
      </c>
    </row>
    <row r="1651" spans="1:5" x14ac:dyDescent="0.35">
      <c r="A1651">
        <v>60.129362999999998</v>
      </c>
      <c r="B1651" t="s">
        <v>307</v>
      </c>
      <c r="C1651" t="s">
        <v>308</v>
      </c>
      <c r="D1651">
        <v>16583.435049</v>
      </c>
      <c r="E1651">
        <f t="shared" si="31"/>
        <v>9971.5138584824381</v>
      </c>
    </row>
    <row r="1652" spans="1:5" x14ac:dyDescent="0.35">
      <c r="A1652">
        <v>45.806297000000001</v>
      </c>
      <c r="B1652" t="s">
        <v>307</v>
      </c>
      <c r="C1652" t="s">
        <v>308</v>
      </c>
      <c r="D1652">
        <v>41445.354168999998</v>
      </c>
      <c r="E1652">
        <f t="shared" si="31"/>
        <v>18984.582023354022</v>
      </c>
    </row>
    <row r="1653" spans="1:5" x14ac:dyDescent="0.35">
      <c r="A1653">
        <v>23.062349000000001</v>
      </c>
      <c r="B1653" t="s">
        <v>307</v>
      </c>
      <c r="C1653" t="s">
        <v>308</v>
      </c>
      <c r="D1653">
        <v>44394.429593000001</v>
      </c>
      <c r="E1653">
        <f t="shared" si="31"/>
        <v>10238.39828929694</v>
      </c>
    </row>
    <row r="1654" spans="1:5" x14ac:dyDescent="0.35">
      <c r="A1654">
        <v>32.891508000000002</v>
      </c>
      <c r="B1654" t="s">
        <v>307</v>
      </c>
      <c r="C1654" t="s">
        <v>308</v>
      </c>
      <c r="D1654">
        <v>27074.713237</v>
      </c>
      <c r="E1654">
        <f t="shared" si="31"/>
        <v>8905.2814703249151</v>
      </c>
    </row>
    <row r="1655" spans="1:5" x14ac:dyDescent="0.35">
      <c r="A1655">
        <v>5.5814690000000002</v>
      </c>
      <c r="B1655" t="s">
        <v>307</v>
      </c>
      <c r="C1655" t="s">
        <v>308</v>
      </c>
      <c r="D1655">
        <v>30197.471893000002</v>
      </c>
      <c r="E1655">
        <f t="shared" si="31"/>
        <v>1685.4625324915082</v>
      </c>
    </row>
    <row r="1656" spans="1:5" x14ac:dyDescent="0.35">
      <c r="A1656">
        <v>52.791322999999998</v>
      </c>
      <c r="B1656" t="s">
        <v>307</v>
      </c>
      <c r="C1656" t="s">
        <v>308</v>
      </c>
      <c r="D1656">
        <v>47798.925646999996</v>
      </c>
      <c r="E1656">
        <f t="shared" si="31"/>
        <v>25233.685228837607</v>
      </c>
    </row>
    <row r="1657" spans="1:5" x14ac:dyDescent="0.35">
      <c r="A1657">
        <v>39.067534000000002</v>
      </c>
      <c r="B1657" t="s">
        <v>307</v>
      </c>
      <c r="C1657" t="s">
        <v>308</v>
      </c>
      <c r="D1657">
        <v>10746.109173999999</v>
      </c>
      <c r="E1657">
        <f t="shared" si="31"/>
        <v>4198.239855229569</v>
      </c>
    </row>
    <row r="1658" spans="1:5" x14ac:dyDescent="0.35">
      <c r="A1658">
        <v>15.224204</v>
      </c>
      <c r="B1658" t="s">
        <v>307</v>
      </c>
      <c r="C1658" t="s">
        <v>308</v>
      </c>
      <c r="D1658">
        <v>907.78658099999996</v>
      </c>
      <c r="E1658">
        <f t="shared" si="31"/>
        <v>138.20328097606523</v>
      </c>
    </row>
    <row r="1659" spans="1:5" x14ac:dyDescent="0.35">
      <c r="A1659">
        <v>59.353028999999999</v>
      </c>
      <c r="B1659" t="s">
        <v>307</v>
      </c>
      <c r="C1659" t="s">
        <v>308</v>
      </c>
      <c r="D1659">
        <v>37336.669489</v>
      </c>
      <c r="E1659">
        <f t="shared" si="31"/>
        <v>22160.444269440322</v>
      </c>
    </row>
    <row r="1660" spans="1:5" x14ac:dyDescent="0.35">
      <c r="A1660">
        <v>39.825074000000001</v>
      </c>
      <c r="B1660" t="s">
        <v>307</v>
      </c>
      <c r="C1660" t="s">
        <v>308</v>
      </c>
      <c r="D1660">
        <v>31756.841904000001</v>
      </c>
      <c r="E1660">
        <f t="shared" si="31"/>
        <v>12647.185788331009</v>
      </c>
    </row>
    <row r="1661" spans="1:5" x14ac:dyDescent="0.35">
      <c r="A1661">
        <v>17.624300999999999</v>
      </c>
      <c r="B1661" t="s">
        <v>307</v>
      </c>
      <c r="C1661" t="s">
        <v>308</v>
      </c>
      <c r="D1661">
        <v>54919.795980000003</v>
      </c>
      <c r="E1661">
        <f t="shared" si="31"/>
        <v>9679.2301521010995</v>
      </c>
    </row>
    <row r="1662" spans="1:5" x14ac:dyDescent="0.35">
      <c r="A1662">
        <v>40.547446999999998</v>
      </c>
      <c r="B1662" t="s">
        <v>307</v>
      </c>
      <c r="C1662" t="s">
        <v>308</v>
      </c>
      <c r="D1662">
        <v>62072.04797</v>
      </c>
      <c r="E1662">
        <f t="shared" si="31"/>
        <v>25168.630752450325</v>
      </c>
    </row>
    <row r="1663" spans="1:5" x14ac:dyDescent="0.35">
      <c r="A1663">
        <v>45.967154999999998</v>
      </c>
      <c r="B1663" t="s">
        <v>277</v>
      </c>
      <c r="C1663" t="s">
        <v>278</v>
      </c>
      <c r="D1663">
        <v>14238.862822999999</v>
      </c>
      <c r="E1663">
        <f t="shared" si="31"/>
        <v>6545.2001440857848</v>
      </c>
    </row>
    <row r="1664" spans="1:5" x14ac:dyDescent="0.35">
      <c r="A1664">
        <v>59.353028999999999</v>
      </c>
      <c r="B1664" t="s">
        <v>277</v>
      </c>
      <c r="C1664" t="s">
        <v>278</v>
      </c>
      <c r="D1664">
        <v>25163.330511</v>
      </c>
      <c r="E1664">
        <f t="shared" si="31"/>
        <v>14935.198855559678</v>
      </c>
    </row>
    <row r="1665" spans="1:5" x14ac:dyDescent="0.35">
      <c r="A1665">
        <v>45.806297000000001</v>
      </c>
      <c r="B1665" t="s">
        <v>277</v>
      </c>
      <c r="C1665" t="s">
        <v>278</v>
      </c>
      <c r="D1665">
        <v>3173.384716</v>
      </c>
      <c r="E1665">
        <f t="shared" si="31"/>
        <v>1453.6100279635666</v>
      </c>
    </row>
    <row r="1666" spans="1:5" x14ac:dyDescent="0.35">
      <c r="A1666">
        <v>63.432948000000003</v>
      </c>
      <c r="B1666" t="s">
        <v>277</v>
      </c>
      <c r="C1666" t="s">
        <v>278</v>
      </c>
      <c r="D1666">
        <v>3277.9846090000001</v>
      </c>
      <c r="E1666">
        <f t="shared" si="31"/>
        <v>2079.3222724749735</v>
      </c>
    </row>
    <row r="1667" spans="1:5" x14ac:dyDescent="0.35">
      <c r="A1667">
        <v>15.224204</v>
      </c>
      <c r="B1667" t="s">
        <v>277</v>
      </c>
      <c r="C1667" t="s">
        <v>278</v>
      </c>
      <c r="D1667">
        <v>12347.587529</v>
      </c>
      <c r="E1667">
        <f t="shared" si="31"/>
        <v>1879.8219144935192</v>
      </c>
    </row>
    <row r="1668" spans="1:5" x14ac:dyDescent="0.35">
      <c r="A1668">
        <v>5.5814690000000002</v>
      </c>
      <c r="B1668" t="s">
        <v>277</v>
      </c>
      <c r="C1668" t="s">
        <v>278</v>
      </c>
      <c r="D1668">
        <v>124.20775500000001</v>
      </c>
      <c r="E1668">
        <f t="shared" ref="E1668:E1731" si="32">(A1668/100)*D1668</f>
        <v>6.9326173409209506</v>
      </c>
    </row>
    <row r="1669" spans="1:5" x14ac:dyDescent="0.35">
      <c r="A1669">
        <v>17.624300999999999</v>
      </c>
      <c r="B1669" t="s">
        <v>277</v>
      </c>
      <c r="C1669" t="s">
        <v>278</v>
      </c>
      <c r="D1669">
        <v>7580.2040200000001</v>
      </c>
      <c r="E1669">
        <f t="shared" si="32"/>
        <v>1335.9579728989002</v>
      </c>
    </row>
    <row r="1670" spans="1:5" x14ac:dyDescent="0.35">
      <c r="A1670">
        <v>32.891508000000002</v>
      </c>
      <c r="B1670" t="s">
        <v>277</v>
      </c>
      <c r="C1670" t="s">
        <v>278</v>
      </c>
      <c r="D1670">
        <v>28503.599652000001</v>
      </c>
      <c r="E1670">
        <f t="shared" si="32"/>
        <v>9375.2637598255533</v>
      </c>
    </row>
    <row r="1671" spans="1:5" x14ac:dyDescent="0.35">
      <c r="A1671">
        <v>28.009474999999998</v>
      </c>
      <c r="B1671" t="s">
        <v>277</v>
      </c>
      <c r="C1671" t="s">
        <v>278</v>
      </c>
      <c r="D1671">
        <v>11570.967056</v>
      </c>
      <c r="E1671">
        <f t="shared" si="32"/>
        <v>3240.967124808556</v>
      </c>
    </row>
    <row r="1672" spans="1:5" x14ac:dyDescent="0.35">
      <c r="A1672">
        <v>61.116905000000003</v>
      </c>
      <c r="B1672" t="s">
        <v>277</v>
      </c>
      <c r="C1672" t="s">
        <v>278</v>
      </c>
      <c r="D1672">
        <v>56402.939028000001</v>
      </c>
      <c r="E1672">
        <f t="shared" si="32"/>
        <v>34471.730662950686</v>
      </c>
    </row>
    <row r="1673" spans="1:5" x14ac:dyDescent="0.35">
      <c r="A1673">
        <v>7.7699930000000004</v>
      </c>
      <c r="B1673" t="s">
        <v>277</v>
      </c>
      <c r="C1673" t="s">
        <v>278</v>
      </c>
      <c r="D1673">
        <v>8955.773819</v>
      </c>
      <c r="E1673">
        <f t="shared" si="32"/>
        <v>695.86299883213269</v>
      </c>
    </row>
    <row r="1674" spans="1:5" x14ac:dyDescent="0.35">
      <c r="A1674">
        <v>19.416187999999998</v>
      </c>
      <c r="B1674" t="s">
        <v>277</v>
      </c>
      <c r="C1674" t="s">
        <v>278</v>
      </c>
      <c r="D1674">
        <v>51566.841589000003</v>
      </c>
      <c r="E1674">
        <f t="shared" si="32"/>
        <v>10012.314908582426</v>
      </c>
    </row>
    <row r="1675" spans="1:5" x14ac:dyDescent="0.35">
      <c r="A1675">
        <v>29.070425</v>
      </c>
      <c r="B1675" t="s">
        <v>277</v>
      </c>
      <c r="C1675" t="s">
        <v>278</v>
      </c>
      <c r="D1675">
        <v>39303.608975000003</v>
      </c>
      <c r="E1675">
        <f t="shared" si="32"/>
        <v>11425.726169370644</v>
      </c>
    </row>
    <row r="1676" spans="1:5" x14ac:dyDescent="0.35">
      <c r="A1676">
        <v>51.626877</v>
      </c>
      <c r="B1676" t="s">
        <v>277</v>
      </c>
      <c r="C1676" t="s">
        <v>278</v>
      </c>
      <c r="D1676">
        <v>34047.104655000003</v>
      </c>
      <c r="E1676">
        <f t="shared" si="32"/>
        <v>17577.456842298128</v>
      </c>
    </row>
    <row r="1677" spans="1:5" x14ac:dyDescent="0.35">
      <c r="A1677">
        <v>16.071580000000001</v>
      </c>
      <c r="B1677" t="s">
        <v>277</v>
      </c>
      <c r="C1677" t="s">
        <v>278</v>
      </c>
      <c r="D1677">
        <v>3585.017472</v>
      </c>
      <c r="E1677">
        <f t="shared" si="32"/>
        <v>576.16895102645765</v>
      </c>
    </row>
    <row r="1678" spans="1:5" x14ac:dyDescent="0.35">
      <c r="A1678">
        <v>9.8969509999999996</v>
      </c>
      <c r="B1678" t="s">
        <v>277</v>
      </c>
      <c r="C1678" t="s">
        <v>278</v>
      </c>
      <c r="D1678">
        <v>1209.877504</v>
      </c>
      <c r="E1678">
        <f t="shared" si="32"/>
        <v>119.74098373090304</v>
      </c>
    </row>
    <row r="1679" spans="1:5" x14ac:dyDescent="0.35">
      <c r="A1679">
        <v>21.719677000000001</v>
      </c>
      <c r="B1679" t="s">
        <v>277</v>
      </c>
      <c r="C1679" t="s">
        <v>278</v>
      </c>
      <c r="D1679">
        <v>870.88751300000001</v>
      </c>
      <c r="E1679">
        <f t="shared" si="32"/>
        <v>189.15395485693301</v>
      </c>
    </row>
    <row r="1680" spans="1:5" x14ac:dyDescent="0.35">
      <c r="A1680">
        <v>13.302187999999999</v>
      </c>
      <c r="B1680" t="s">
        <v>277</v>
      </c>
      <c r="C1680" t="s">
        <v>278</v>
      </c>
      <c r="D1680">
        <v>10178.749432000001</v>
      </c>
      <c r="E1680">
        <f t="shared" si="32"/>
        <v>1353.996385493572</v>
      </c>
    </row>
    <row r="1681" spans="1:5" x14ac:dyDescent="0.35">
      <c r="A1681">
        <v>48.462383000000003</v>
      </c>
      <c r="B1681" t="s">
        <v>277</v>
      </c>
      <c r="C1681" t="s">
        <v>278</v>
      </c>
      <c r="D1681">
        <v>61540.699602000001</v>
      </c>
      <c r="E1681">
        <f t="shared" si="32"/>
        <v>29824.089542000718</v>
      </c>
    </row>
    <row r="1682" spans="1:5" x14ac:dyDescent="0.35">
      <c r="A1682">
        <v>37.947043000000001</v>
      </c>
      <c r="B1682" t="s">
        <v>277</v>
      </c>
      <c r="C1682" t="s">
        <v>278</v>
      </c>
      <c r="D1682">
        <v>62500</v>
      </c>
      <c r="E1682">
        <f t="shared" si="32"/>
        <v>23716.901875000003</v>
      </c>
    </row>
    <row r="1683" spans="1:5" x14ac:dyDescent="0.35">
      <c r="A1683">
        <v>27.767571</v>
      </c>
      <c r="B1683" t="s">
        <v>277</v>
      </c>
      <c r="C1683" t="s">
        <v>278</v>
      </c>
      <c r="D1683">
        <v>58763.196042000003</v>
      </c>
      <c r="E1683">
        <f t="shared" si="32"/>
        <v>16317.112182831543</v>
      </c>
    </row>
    <row r="1684" spans="1:5" x14ac:dyDescent="0.35">
      <c r="A1684">
        <v>25.537609</v>
      </c>
      <c r="B1684" t="s">
        <v>315</v>
      </c>
      <c r="C1684" t="s">
        <v>316</v>
      </c>
      <c r="D1684">
        <v>17984.841389000001</v>
      </c>
      <c r="E1684">
        <f t="shared" si="32"/>
        <v>4592.8984731929895</v>
      </c>
    </row>
    <row r="1685" spans="1:5" x14ac:dyDescent="0.35">
      <c r="A1685">
        <v>2.2831640000000002</v>
      </c>
      <c r="B1685" t="s">
        <v>315</v>
      </c>
      <c r="C1685" t="s">
        <v>316</v>
      </c>
      <c r="D1685">
        <v>1706.3100059999999</v>
      </c>
      <c r="E1685">
        <f t="shared" si="32"/>
        <v>38.957855785389839</v>
      </c>
    </row>
    <row r="1686" spans="1:5" x14ac:dyDescent="0.35">
      <c r="A1686">
        <v>13.302187999999999</v>
      </c>
      <c r="B1686" t="s">
        <v>315</v>
      </c>
      <c r="C1686" t="s">
        <v>316</v>
      </c>
      <c r="D1686">
        <v>2331.920271</v>
      </c>
      <c r="E1686">
        <f t="shared" si="32"/>
        <v>310.19641845852942</v>
      </c>
    </row>
    <row r="1687" spans="1:5" x14ac:dyDescent="0.35">
      <c r="A1687">
        <v>9.8969509999999996</v>
      </c>
      <c r="B1687" t="s">
        <v>315</v>
      </c>
      <c r="C1687" t="s">
        <v>316</v>
      </c>
      <c r="D1687">
        <v>7211.056431</v>
      </c>
      <c r="E1687">
        <f t="shared" si="32"/>
        <v>713.67472155841881</v>
      </c>
    </row>
    <row r="1688" spans="1:5" x14ac:dyDescent="0.35">
      <c r="A1688">
        <v>11.278423</v>
      </c>
      <c r="B1688" t="s">
        <v>315</v>
      </c>
      <c r="C1688" t="s">
        <v>316</v>
      </c>
      <c r="D1688">
        <v>18521.941437000001</v>
      </c>
      <c r="E1688">
        <f t="shared" si="32"/>
        <v>2088.9829030771384</v>
      </c>
    </row>
    <row r="1689" spans="1:5" x14ac:dyDescent="0.35">
      <c r="A1689">
        <v>2.9231229999999999</v>
      </c>
      <c r="B1689" t="s">
        <v>315</v>
      </c>
      <c r="C1689" t="s">
        <v>316</v>
      </c>
      <c r="D1689">
        <v>1726.766087</v>
      </c>
      <c r="E1689">
        <f t="shared" si="32"/>
        <v>50.475496645297007</v>
      </c>
    </row>
    <row r="1690" spans="1:5" x14ac:dyDescent="0.35">
      <c r="A1690">
        <v>1.1051880000000001</v>
      </c>
      <c r="B1690" t="s">
        <v>315</v>
      </c>
      <c r="C1690" t="s">
        <v>316</v>
      </c>
      <c r="D1690">
        <v>58918.795942999997</v>
      </c>
      <c r="E1690">
        <f t="shared" si="32"/>
        <v>651.16346250652282</v>
      </c>
    </row>
    <row r="1691" spans="1:5" x14ac:dyDescent="0.35">
      <c r="A1691">
        <v>1.152576</v>
      </c>
      <c r="B1691" t="s">
        <v>315</v>
      </c>
      <c r="C1691" t="s">
        <v>316</v>
      </c>
      <c r="D1691">
        <v>28750.932964</v>
      </c>
      <c r="E1691">
        <f t="shared" si="32"/>
        <v>331.37635311915267</v>
      </c>
    </row>
    <row r="1692" spans="1:5" x14ac:dyDescent="0.35">
      <c r="A1692">
        <v>4.1023870000000002</v>
      </c>
      <c r="B1692" t="s">
        <v>315</v>
      </c>
      <c r="C1692" t="s">
        <v>316</v>
      </c>
      <c r="D1692">
        <v>34623.196000999997</v>
      </c>
      <c r="E1692">
        <f t="shared" si="32"/>
        <v>1420.3774917295439</v>
      </c>
    </row>
    <row r="1693" spans="1:5" x14ac:dyDescent="0.35">
      <c r="A1693">
        <v>40.015712000000001</v>
      </c>
      <c r="B1693" t="s">
        <v>315</v>
      </c>
      <c r="C1693" t="s">
        <v>316</v>
      </c>
      <c r="D1693">
        <v>61181.705534000001</v>
      </c>
      <c r="E1693">
        <f t="shared" si="32"/>
        <v>24482.295083173503</v>
      </c>
    </row>
    <row r="1694" spans="1:5" x14ac:dyDescent="0.35">
      <c r="A1694">
        <v>2.3857390000000001</v>
      </c>
      <c r="B1694" t="s">
        <v>315</v>
      </c>
      <c r="C1694" t="s">
        <v>316</v>
      </c>
      <c r="D1694">
        <v>62500</v>
      </c>
      <c r="E1694">
        <f t="shared" si="32"/>
        <v>1491.086875</v>
      </c>
    </row>
    <row r="1695" spans="1:5" x14ac:dyDescent="0.35">
      <c r="A1695">
        <v>1.9760329999999999</v>
      </c>
      <c r="B1695" t="s">
        <v>315</v>
      </c>
      <c r="C1695" t="s">
        <v>316</v>
      </c>
      <c r="D1695">
        <v>23537.481682000001</v>
      </c>
      <c r="E1695">
        <f t="shared" si="32"/>
        <v>465.10840540527505</v>
      </c>
    </row>
    <row r="1696" spans="1:5" x14ac:dyDescent="0.35">
      <c r="A1696">
        <v>14.795921</v>
      </c>
      <c r="B1696" t="s">
        <v>315</v>
      </c>
      <c r="C1696" t="s">
        <v>316</v>
      </c>
      <c r="D1696">
        <v>62500</v>
      </c>
      <c r="E1696">
        <f t="shared" si="32"/>
        <v>9247.4506250000013</v>
      </c>
    </row>
    <row r="1697" spans="1:5" x14ac:dyDescent="0.35">
      <c r="A1697">
        <v>25.623619000000001</v>
      </c>
      <c r="B1697" t="s">
        <v>315</v>
      </c>
      <c r="C1697" t="s">
        <v>316</v>
      </c>
      <c r="D1697">
        <v>42367.966971000002</v>
      </c>
      <c r="E1697">
        <f t="shared" si="32"/>
        <v>10856.206434694883</v>
      </c>
    </row>
    <row r="1698" spans="1:5" x14ac:dyDescent="0.35">
      <c r="A1698">
        <v>4.5429969999999997</v>
      </c>
      <c r="B1698" t="s">
        <v>315</v>
      </c>
      <c r="C1698" t="s">
        <v>316</v>
      </c>
      <c r="D1698">
        <v>39975.341044000001</v>
      </c>
      <c r="E1698">
        <f t="shared" si="32"/>
        <v>1816.0785443686887</v>
      </c>
    </row>
    <row r="1699" spans="1:5" x14ac:dyDescent="0.35">
      <c r="A1699">
        <v>47.399290999999998</v>
      </c>
      <c r="B1699" t="s">
        <v>315</v>
      </c>
      <c r="C1699" t="s">
        <v>316</v>
      </c>
      <c r="D1699">
        <v>24788.737656000001</v>
      </c>
      <c r="E1699">
        <f t="shared" si="32"/>
        <v>11749.685896794019</v>
      </c>
    </row>
    <row r="1700" spans="1:5" x14ac:dyDescent="0.35">
      <c r="A1700">
        <v>5.1597999999999998E-2</v>
      </c>
      <c r="B1700" t="s">
        <v>315</v>
      </c>
      <c r="C1700" t="s">
        <v>316</v>
      </c>
      <c r="D1700">
        <v>20414.830902000002</v>
      </c>
      <c r="E1700">
        <f t="shared" si="32"/>
        <v>10.533644448813961</v>
      </c>
    </row>
    <row r="1701" spans="1:5" x14ac:dyDescent="0.35">
      <c r="A1701">
        <v>27.497195000000001</v>
      </c>
      <c r="B1701" t="s">
        <v>315</v>
      </c>
      <c r="C1701" t="s">
        <v>316</v>
      </c>
      <c r="D1701">
        <v>22765.289679000001</v>
      </c>
      <c r="E1701">
        <f t="shared" si="32"/>
        <v>6259.8160953495053</v>
      </c>
    </row>
    <row r="1702" spans="1:5" x14ac:dyDescent="0.35">
      <c r="A1702">
        <v>5.9028049999999999</v>
      </c>
      <c r="B1702" t="s">
        <v>315</v>
      </c>
      <c r="C1702" t="s">
        <v>316</v>
      </c>
      <c r="D1702">
        <v>12921.436248</v>
      </c>
      <c r="E1702">
        <f t="shared" si="32"/>
        <v>762.72718491875639</v>
      </c>
    </row>
    <row r="1703" spans="1:5" x14ac:dyDescent="0.35">
      <c r="A1703">
        <v>5.496213</v>
      </c>
      <c r="B1703" t="s">
        <v>315</v>
      </c>
      <c r="C1703" t="s">
        <v>316</v>
      </c>
      <c r="D1703">
        <v>29560.820466000001</v>
      </c>
      <c r="E1703">
        <f t="shared" si="32"/>
        <v>1624.7256573589525</v>
      </c>
    </row>
    <row r="1704" spans="1:5" x14ac:dyDescent="0.35">
      <c r="A1704">
        <v>10.907235999999999</v>
      </c>
      <c r="B1704" t="s">
        <v>315</v>
      </c>
      <c r="C1704" t="s">
        <v>316</v>
      </c>
      <c r="D1704">
        <v>57233.012090999997</v>
      </c>
      <c r="E1704">
        <f t="shared" si="32"/>
        <v>6242.5396986739042</v>
      </c>
    </row>
    <row r="1705" spans="1:5" x14ac:dyDescent="0.35">
      <c r="A1705">
        <v>10.248073</v>
      </c>
      <c r="B1705" t="s">
        <v>315</v>
      </c>
      <c r="C1705" t="s">
        <v>316</v>
      </c>
      <c r="D1705">
        <v>57282.656406000002</v>
      </c>
      <c r="E1705">
        <f t="shared" si="32"/>
        <v>5870.3684448260565</v>
      </c>
    </row>
    <row r="1706" spans="1:5" x14ac:dyDescent="0.35">
      <c r="A1706">
        <v>16.441466999999999</v>
      </c>
      <c r="B1706" t="s">
        <v>315</v>
      </c>
      <c r="C1706" t="s">
        <v>316</v>
      </c>
      <c r="D1706">
        <v>62500</v>
      </c>
      <c r="E1706">
        <f t="shared" si="32"/>
        <v>10275.916874999999</v>
      </c>
    </row>
    <row r="1707" spans="1:5" x14ac:dyDescent="0.35">
      <c r="A1707">
        <v>0.803176</v>
      </c>
      <c r="B1707" t="s">
        <v>315</v>
      </c>
      <c r="C1707" t="s">
        <v>316</v>
      </c>
      <c r="D1707">
        <v>7536.0266609999999</v>
      </c>
      <c r="E1707">
        <f t="shared" si="32"/>
        <v>60.527557494753367</v>
      </c>
    </row>
    <row r="1708" spans="1:5" x14ac:dyDescent="0.35">
      <c r="A1708">
        <v>14.707710000000001</v>
      </c>
      <c r="B1708" t="s">
        <v>315</v>
      </c>
      <c r="C1708" t="s">
        <v>316</v>
      </c>
      <c r="D1708">
        <v>564.23254899999995</v>
      </c>
      <c r="E1708">
        <f t="shared" si="32"/>
        <v>82.985687032527906</v>
      </c>
    </row>
    <row r="1709" spans="1:5" x14ac:dyDescent="0.35">
      <c r="A1709">
        <v>26.978299</v>
      </c>
      <c r="B1709" t="s">
        <v>315</v>
      </c>
      <c r="C1709" t="s">
        <v>316</v>
      </c>
      <c r="D1709">
        <v>47771.215390999998</v>
      </c>
      <c r="E1709">
        <f t="shared" si="32"/>
        <v>12887.861324117999</v>
      </c>
    </row>
    <row r="1710" spans="1:5" x14ac:dyDescent="0.35">
      <c r="A1710">
        <v>37.696964999999999</v>
      </c>
      <c r="B1710" t="s">
        <v>315</v>
      </c>
      <c r="C1710" t="s">
        <v>316</v>
      </c>
      <c r="D1710">
        <v>17697.474387999999</v>
      </c>
      <c r="E1710">
        <f t="shared" si="32"/>
        <v>6671.4107259283237</v>
      </c>
    </row>
    <row r="1711" spans="1:5" x14ac:dyDescent="0.35">
      <c r="A1711">
        <v>2.9555790000000002</v>
      </c>
      <c r="B1711" t="s">
        <v>315</v>
      </c>
      <c r="C1711" t="s">
        <v>316</v>
      </c>
      <c r="D1711">
        <v>62500</v>
      </c>
      <c r="E1711">
        <f t="shared" si="32"/>
        <v>1847.2368750000001</v>
      </c>
    </row>
    <row r="1712" spans="1:5" x14ac:dyDescent="0.35">
      <c r="A1712">
        <v>38.455810999999997</v>
      </c>
      <c r="B1712" t="s">
        <v>315</v>
      </c>
      <c r="C1712" t="s">
        <v>316</v>
      </c>
      <c r="D1712">
        <v>1168.1131909999999</v>
      </c>
      <c r="E1712">
        <f t="shared" si="32"/>
        <v>449.20740099702891</v>
      </c>
    </row>
    <row r="1713" spans="1:5" x14ac:dyDescent="0.35">
      <c r="A1713">
        <v>28.775145999999999</v>
      </c>
      <c r="B1713" t="s">
        <v>315</v>
      </c>
      <c r="C1713" t="s">
        <v>316</v>
      </c>
      <c r="D1713">
        <v>3931.849209</v>
      </c>
      <c r="E1713">
        <f t="shared" si="32"/>
        <v>1131.3953503895953</v>
      </c>
    </row>
    <row r="1714" spans="1:5" x14ac:dyDescent="0.35">
      <c r="A1714">
        <v>1.370309</v>
      </c>
      <c r="B1714" t="s">
        <v>315</v>
      </c>
      <c r="C1714" t="s">
        <v>316</v>
      </c>
      <c r="D1714">
        <v>62500</v>
      </c>
      <c r="E1714">
        <f t="shared" si="32"/>
        <v>856.44312500000001</v>
      </c>
    </row>
    <row r="1715" spans="1:5" x14ac:dyDescent="0.35">
      <c r="A1715">
        <v>14.221653999999999</v>
      </c>
      <c r="B1715" t="s">
        <v>315</v>
      </c>
      <c r="C1715" t="s">
        <v>316</v>
      </c>
      <c r="D1715">
        <v>3820.9418009999999</v>
      </c>
      <c r="E1715">
        <f t="shared" si="32"/>
        <v>543.40112247958859</v>
      </c>
    </row>
    <row r="1716" spans="1:5" x14ac:dyDescent="0.35">
      <c r="A1716">
        <v>3.0016780000000001</v>
      </c>
      <c r="B1716" t="s">
        <v>315</v>
      </c>
      <c r="C1716" t="s">
        <v>316</v>
      </c>
      <c r="D1716">
        <v>30350.274163999999</v>
      </c>
      <c r="E1716">
        <f t="shared" si="32"/>
        <v>911.01750252047191</v>
      </c>
    </row>
    <row r="1717" spans="1:5" x14ac:dyDescent="0.35">
      <c r="A1717">
        <v>1.894482</v>
      </c>
      <c r="B1717" t="s">
        <v>315</v>
      </c>
      <c r="C1717" t="s">
        <v>316</v>
      </c>
      <c r="D1717">
        <v>62500</v>
      </c>
      <c r="E1717">
        <f t="shared" si="32"/>
        <v>1184.05125</v>
      </c>
    </row>
    <row r="1718" spans="1:5" x14ac:dyDescent="0.35">
      <c r="A1718">
        <v>35.425767999999998</v>
      </c>
      <c r="B1718" t="s">
        <v>315</v>
      </c>
      <c r="C1718" t="s">
        <v>316</v>
      </c>
      <c r="D1718">
        <v>32760.759466</v>
      </c>
      <c r="E1718">
        <f t="shared" si="32"/>
        <v>11605.750643463198</v>
      </c>
    </row>
    <row r="1719" spans="1:5" x14ac:dyDescent="0.35">
      <c r="A1719">
        <v>14.994007999999999</v>
      </c>
      <c r="B1719" t="s">
        <v>315</v>
      </c>
      <c r="C1719" t="s">
        <v>316</v>
      </c>
      <c r="D1719">
        <v>46969.752041</v>
      </c>
      <c r="E1719">
        <f t="shared" si="32"/>
        <v>7042.6483786077033</v>
      </c>
    </row>
    <row r="1720" spans="1:5" x14ac:dyDescent="0.35">
      <c r="A1720">
        <v>17.745206</v>
      </c>
      <c r="B1720" t="s">
        <v>315</v>
      </c>
      <c r="C1720" t="s">
        <v>316</v>
      </c>
      <c r="D1720">
        <v>53561.080324000002</v>
      </c>
      <c r="E1720">
        <f t="shared" si="32"/>
        <v>9504.5240393192671</v>
      </c>
    </row>
    <row r="1721" spans="1:5" x14ac:dyDescent="0.35">
      <c r="A1721">
        <v>13.156559</v>
      </c>
      <c r="B1721" t="s">
        <v>315</v>
      </c>
      <c r="C1721" t="s">
        <v>316</v>
      </c>
      <c r="D1721">
        <v>33040.372646999997</v>
      </c>
      <c r="E1721">
        <f t="shared" si="32"/>
        <v>4346.9761211224168</v>
      </c>
    </row>
    <row r="1722" spans="1:5" x14ac:dyDescent="0.35">
      <c r="A1722">
        <v>39.067534000000002</v>
      </c>
      <c r="B1722" t="s">
        <v>133</v>
      </c>
      <c r="C1722" t="s">
        <v>134</v>
      </c>
      <c r="D1722">
        <v>7169.1235029999998</v>
      </c>
      <c r="E1722">
        <f t="shared" si="32"/>
        <v>2800.7997620365163</v>
      </c>
    </row>
    <row r="1723" spans="1:5" x14ac:dyDescent="0.35">
      <c r="A1723">
        <v>40.547446999999998</v>
      </c>
      <c r="B1723" t="s">
        <v>133</v>
      </c>
      <c r="C1723" t="s">
        <v>134</v>
      </c>
      <c r="D1723">
        <v>427.95202999999998</v>
      </c>
      <c r="E1723">
        <f t="shared" si="32"/>
        <v>173.52362254967409</v>
      </c>
    </row>
    <row r="1724" spans="1:5" x14ac:dyDescent="0.35">
      <c r="A1724">
        <v>34.109721999999998</v>
      </c>
      <c r="B1724" t="s">
        <v>133</v>
      </c>
      <c r="C1724" t="s">
        <v>134</v>
      </c>
      <c r="D1724">
        <v>50128.952305999999</v>
      </c>
      <c r="E1724">
        <f t="shared" si="32"/>
        <v>17098.846273089188</v>
      </c>
    </row>
    <row r="1725" spans="1:5" x14ac:dyDescent="0.35">
      <c r="A1725">
        <v>52.791322999999998</v>
      </c>
      <c r="B1725" t="s">
        <v>133</v>
      </c>
      <c r="C1725" t="s">
        <v>134</v>
      </c>
      <c r="D1725">
        <v>14701.074353</v>
      </c>
      <c r="E1725">
        <f t="shared" si="32"/>
        <v>7760.8916461623903</v>
      </c>
    </row>
    <row r="1726" spans="1:5" x14ac:dyDescent="0.35">
      <c r="A1726">
        <v>23.556687</v>
      </c>
      <c r="B1726" t="s">
        <v>133</v>
      </c>
      <c r="C1726" t="s">
        <v>134</v>
      </c>
      <c r="D1726">
        <v>56080.619951000001</v>
      </c>
      <c r="E1726">
        <f t="shared" si="32"/>
        <v>13210.736109516623</v>
      </c>
    </row>
    <row r="1727" spans="1:5" x14ac:dyDescent="0.35">
      <c r="A1727">
        <v>60.129362999999998</v>
      </c>
      <c r="B1727" t="s">
        <v>133</v>
      </c>
      <c r="C1727" t="s">
        <v>134</v>
      </c>
      <c r="D1727">
        <v>14036.383334</v>
      </c>
      <c r="E1727">
        <f t="shared" si="32"/>
        <v>8439.9878869723634</v>
      </c>
    </row>
    <row r="1728" spans="1:5" x14ac:dyDescent="0.35">
      <c r="A1728">
        <v>42.116956999999999</v>
      </c>
      <c r="B1728" t="s">
        <v>133</v>
      </c>
      <c r="C1728" t="s">
        <v>134</v>
      </c>
      <c r="D1728">
        <v>33733.243051999998</v>
      </c>
      <c r="E1728">
        <f t="shared" si="32"/>
        <v>14207.415470916327</v>
      </c>
    </row>
    <row r="1729" spans="1:5" x14ac:dyDescent="0.35">
      <c r="A1729">
        <v>41.236792000000001</v>
      </c>
      <c r="B1729" t="s">
        <v>133</v>
      </c>
      <c r="C1729" t="s">
        <v>134</v>
      </c>
      <c r="D1729">
        <v>49464.60211</v>
      </c>
      <c r="E1729">
        <f t="shared" si="32"/>
        <v>20397.61508572831</v>
      </c>
    </row>
    <row r="1730" spans="1:5" x14ac:dyDescent="0.35">
      <c r="A1730">
        <v>36.838845999999997</v>
      </c>
      <c r="B1730" t="s">
        <v>133</v>
      </c>
      <c r="C1730" t="s">
        <v>134</v>
      </c>
      <c r="D1730">
        <v>30716.370144</v>
      </c>
      <c r="E1730">
        <f t="shared" si="32"/>
        <v>11315.556294138138</v>
      </c>
    </row>
    <row r="1731" spans="1:5" x14ac:dyDescent="0.35">
      <c r="A1731">
        <v>52.093428000000003</v>
      </c>
      <c r="B1731" t="s">
        <v>133</v>
      </c>
      <c r="C1731" t="s">
        <v>134</v>
      </c>
      <c r="D1731">
        <v>60.255068000000001</v>
      </c>
      <c r="E1731">
        <f t="shared" si="32"/>
        <v>31.388930464931047</v>
      </c>
    </row>
    <row r="1732" spans="1:5" x14ac:dyDescent="0.35">
      <c r="A1732">
        <v>31.000816</v>
      </c>
      <c r="B1732" t="s">
        <v>133</v>
      </c>
      <c r="C1732" t="s">
        <v>134</v>
      </c>
      <c r="D1732">
        <v>905.83998799999995</v>
      </c>
      <c r="E1732">
        <f t="shared" ref="E1732:E1795" si="33">(A1732/100)*D1732</f>
        <v>280.81778793430203</v>
      </c>
    </row>
    <row r="1733" spans="1:5" x14ac:dyDescent="0.35">
      <c r="A1733">
        <v>29.528563999999999</v>
      </c>
      <c r="B1733" t="s">
        <v>133</v>
      </c>
      <c r="C1733" t="s">
        <v>134</v>
      </c>
      <c r="D1733">
        <v>46847.693269000003</v>
      </c>
      <c r="E1733">
        <f t="shared" si="33"/>
        <v>13833.451089460359</v>
      </c>
    </row>
    <row r="1734" spans="1:5" x14ac:dyDescent="0.35">
      <c r="A1734">
        <v>41.744261999999999</v>
      </c>
      <c r="B1734" t="s">
        <v>133</v>
      </c>
      <c r="C1734" t="s">
        <v>134</v>
      </c>
      <c r="D1734">
        <v>9687.1578489999993</v>
      </c>
      <c r="E1734">
        <f t="shared" si="33"/>
        <v>4043.8325528401238</v>
      </c>
    </row>
    <row r="1735" spans="1:5" x14ac:dyDescent="0.35">
      <c r="A1735">
        <v>28.445450000000001</v>
      </c>
      <c r="B1735" t="s">
        <v>133</v>
      </c>
      <c r="C1735" t="s">
        <v>134</v>
      </c>
      <c r="D1735">
        <v>316.846452</v>
      </c>
      <c r="E1735">
        <f t="shared" si="33"/>
        <v>90.128399080433994</v>
      </c>
    </row>
    <row r="1736" spans="1:5" x14ac:dyDescent="0.35">
      <c r="A1736">
        <v>30.230599999999999</v>
      </c>
      <c r="B1736" t="s">
        <v>133</v>
      </c>
      <c r="C1736" t="s">
        <v>134</v>
      </c>
      <c r="D1736">
        <v>58466.264973999998</v>
      </c>
      <c r="E1736">
        <f t="shared" si="33"/>
        <v>17674.702699230042</v>
      </c>
    </row>
    <row r="1737" spans="1:5" x14ac:dyDescent="0.35">
      <c r="A1737">
        <v>24.786743999999999</v>
      </c>
      <c r="B1737" t="s">
        <v>133</v>
      </c>
      <c r="C1737" t="s">
        <v>134</v>
      </c>
      <c r="D1737">
        <v>46331.087159000002</v>
      </c>
      <c r="E1737">
        <f t="shared" si="33"/>
        <v>11483.967966518203</v>
      </c>
    </row>
    <row r="1738" spans="1:5" x14ac:dyDescent="0.35">
      <c r="A1738">
        <v>41.744261999999999</v>
      </c>
      <c r="B1738" t="s">
        <v>327</v>
      </c>
      <c r="C1738" t="s">
        <v>328</v>
      </c>
      <c r="D1738">
        <v>52812.842150999997</v>
      </c>
      <c r="E1738">
        <f t="shared" si="33"/>
        <v>22046.331197159874</v>
      </c>
    </row>
    <row r="1739" spans="1:5" x14ac:dyDescent="0.35">
      <c r="A1739">
        <v>39.067534000000002</v>
      </c>
      <c r="B1739" t="s">
        <v>327</v>
      </c>
      <c r="C1739" t="s">
        <v>328</v>
      </c>
      <c r="D1739">
        <v>44584.767323</v>
      </c>
      <c r="E1739">
        <f t="shared" si="33"/>
        <v>17418.169132733918</v>
      </c>
    </row>
    <row r="1740" spans="1:5" x14ac:dyDescent="0.35">
      <c r="A1740">
        <v>24.786743999999999</v>
      </c>
      <c r="B1740" t="s">
        <v>327</v>
      </c>
      <c r="C1740" t="s">
        <v>328</v>
      </c>
      <c r="D1740">
        <v>16168.912840999999</v>
      </c>
      <c r="E1740">
        <f t="shared" si="33"/>
        <v>4007.7470334817967</v>
      </c>
    </row>
    <row r="1741" spans="1:5" x14ac:dyDescent="0.35">
      <c r="A1741">
        <v>34.109721999999998</v>
      </c>
      <c r="B1741" t="s">
        <v>327</v>
      </c>
      <c r="C1741" t="s">
        <v>328</v>
      </c>
      <c r="D1741">
        <v>11703.857796</v>
      </c>
      <c r="E1741">
        <f t="shared" si="33"/>
        <v>3992.1533574909267</v>
      </c>
    </row>
    <row r="1742" spans="1:5" x14ac:dyDescent="0.35">
      <c r="A1742">
        <v>30.230599999999999</v>
      </c>
      <c r="B1742" t="s">
        <v>327</v>
      </c>
      <c r="C1742" t="s">
        <v>328</v>
      </c>
      <c r="D1742">
        <v>4033.7350259999998</v>
      </c>
      <c r="E1742">
        <f t="shared" si="33"/>
        <v>1219.4223007699559</v>
      </c>
    </row>
    <row r="1743" spans="1:5" x14ac:dyDescent="0.35">
      <c r="A1743">
        <v>29.528563999999999</v>
      </c>
      <c r="B1743" t="s">
        <v>327</v>
      </c>
      <c r="C1743" t="s">
        <v>328</v>
      </c>
      <c r="D1743">
        <v>15652.306731000001</v>
      </c>
      <c r="E1743">
        <f t="shared" si="33"/>
        <v>4621.9014105396436</v>
      </c>
    </row>
    <row r="1744" spans="1:5" x14ac:dyDescent="0.35">
      <c r="A1744">
        <v>25.537609</v>
      </c>
      <c r="B1744" t="s">
        <v>327</v>
      </c>
      <c r="C1744" t="s">
        <v>328</v>
      </c>
      <c r="D1744">
        <v>43308.036853999998</v>
      </c>
      <c r="E1744">
        <f t="shared" si="33"/>
        <v>11059.83711735042</v>
      </c>
    </row>
    <row r="1745" spans="1:5" x14ac:dyDescent="0.35">
      <c r="A1745">
        <v>2.2831640000000002</v>
      </c>
      <c r="B1745" t="s">
        <v>327</v>
      </c>
      <c r="C1745" t="s">
        <v>328</v>
      </c>
      <c r="D1745">
        <v>31.797944999999999</v>
      </c>
      <c r="E1745">
        <f t="shared" si="33"/>
        <v>0.72599923297979996</v>
      </c>
    </row>
    <row r="1746" spans="1:5" x14ac:dyDescent="0.35">
      <c r="A1746">
        <v>24.122862999999999</v>
      </c>
      <c r="B1746" t="s">
        <v>327</v>
      </c>
      <c r="C1746" t="s">
        <v>328</v>
      </c>
      <c r="D1746">
        <v>50719.555707</v>
      </c>
      <c r="E1746">
        <f t="shared" si="33"/>
        <v>12235.008937408291</v>
      </c>
    </row>
    <row r="1747" spans="1:5" x14ac:dyDescent="0.35">
      <c r="A1747">
        <v>31.000816</v>
      </c>
      <c r="B1747" t="s">
        <v>327</v>
      </c>
      <c r="C1747" t="s">
        <v>328</v>
      </c>
      <c r="D1747">
        <v>7991.6715780000004</v>
      </c>
      <c r="E1747">
        <f t="shared" si="33"/>
        <v>2477.4834012200763</v>
      </c>
    </row>
    <row r="1748" spans="1:5" x14ac:dyDescent="0.35">
      <c r="A1748">
        <v>28.445450000000001</v>
      </c>
      <c r="B1748" t="s">
        <v>327</v>
      </c>
      <c r="C1748" t="s">
        <v>328</v>
      </c>
      <c r="D1748">
        <v>62183.153548000002</v>
      </c>
      <c r="E1748">
        <f t="shared" si="33"/>
        <v>17688.277850919567</v>
      </c>
    </row>
    <row r="1749" spans="1:5" x14ac:dyDescent="0.35">
      <c r="A1749">
        <v>17.745206</v>
      </c>
      <c r="B1749" t="s">
        <v>327</v>
      </c>
      <c r="C1749" t="s">
        <v>328</v>
      </c>
      <c r="D1749">
        <v>8478.320361</v>
      </c>
      <c r="E1749">
        <f t="shared" si="33"/>
        <v>1504.4954133993936</v>
      </c>
    </row>
    <row r="1750" spans="1:5" x14ac:dyDescent="0.35">
      <c r="A1750">
        <v>9.8969509999999996</v>
      </c>
      <c r="B1750" t="s">
        <v>327</v>
      </c>
      <c r="C1750" t="s">
        <v>328</v>
      </c>
      <c r="D1750">
        <v>2123.0067829999998</v>
      </c>
      <c r="E1750">
        <f t="shared" si="33"/>
        <v>210.11294104018631</v>
      </c>
    </row>
    <row r="1751" spans="1:5" x14ac:dyDescent="0.35">
      <c r="A1751">
        <v>27.497195000000001</v>
      </c>
      <c r="B1751" t="s">
        <v>327</v>
      </c>
      <c r="C1751" t="s">
        <v>328</v>
      </c>
      <c r="D1751">
        <v>39734.710320999999</v>
      </c>
      <c r="E1751">
        <f t="shared" si="33"/>
        <v>10925.930779650496</v>
      </c>
    </row>
    <row r="1752" spans="1:5" x14ac:dyDescent="0.35">
      <c r="A1752">
        <v>14.221653999999999</v>
      </c>
      <c r="B1752" t="s">
        <v>327</v>
      </c>
      <c r="C1752" t="s">
        <v>328</v>
      </c>
      <c r="D1752">
        <v>58679.058198999999</v>
      </c>
      <c r="E1752">
        <f t="shared" si="33"/>
        <v>8345.1326275204119</v>
      </c>
    </row>
    <row r="1753" spans="1:5" x14ac:dyDescent="0.35">
      <c r="A1753">
        <v>15.224204</v>
      </c>
      <c r="B1753" t="s">
        <v>327</v>
      </c>
      <c r="C1753" t="s">
        <v>328</v>
      </c>
      <c r="D1753">
        <v>36128.969935000001</v>
      </c>
      <c r="E1753">
        <f t="shared" si="33"/>
        <v>5500.3480860030677</v>
      </c>
    </row>
    <row r="1754" spans="1:5" x14ac:dyDescent="0.35">
      <c r="A1754">
        <v>5.5814690000000002</v>
      </c>
      <c r="B1754" t="s">
        <v>327</v>
      </c>
      <c r="C1754" t="s">
        <v>328</v>
      </c>
      <c r="D1754">
        <v>32178.320351999999</v>
      </c>
      <c r="E1754">
        <f t="shared" si="33"/>
        <v>1796.0229751675708</v>
      </c>
    </row>
    <row r="1755" spans="1:5" x14ac:dyDescent="0.35">
      <c r="A1755">
        <v>10.248073</v>
      </c>
      <c r="B1755" t="s">
        <v>327</v>
      </c>
      <c r="C1755" t="s">
        <v>328</v>
      </c>
      <c r="D1755">
        <v>5217.3435939999999</v>
      </c>
      <c r="E1755">
        <f t="shared" si="33"/>
        <v>534.67718017394361</v>
      </c>
    </row>
    <row r="1756" spans="1:5" x14ac:dyDescent="0.35">
      <c r="A1756">
        <v>13.156559</v>
      </c>
      <c r="B1756" t="s">
        <v>327</v>
      </c>
      <c r="C1756" t="s">
        <v>328</v>
      </c>
      <c r="D1756">
        <v>29459.627353</v>
      </c>
      <c r="E1756">
        <f t="shared" si="33"/>
        <v>3875.8732538775835</v>
      </c>
    </row>
    <row r="1757" spans="1:5" x14ac:dyDescent="0.35">
      <c r="A1757">
        <v>35.425767999999998</v>
      </c>
      <c r="B1757" t="s">
        <v>327</v>
      </c>
      <c r="C1757" t="s">
        <v>328</v>
      </c>
      <c r="D1757">
        <v>29739.240534</v>
      </c>
      <c r="E1757">
        <f t="shared" si="33"/>
        <v>10535.3543565368</v>
      </c>
    </row>
    <row r="1758" spans="1:5" x14ac:dyDescent="0.35">
      <c r="A1758">
        <v>30.558333999999999</v>
      </c>
      <c r="B1758" t="s">
        <v>327</v>
      </c>
      <c r="C1758" t="s">
        <v>328</v>
      </c>
      <c r="D1758">
        <v>62500</v>
      </c>
      <c r="E1758">
        <f t="shared" si="33"/>
        <v>19098.958749999998</v>
      </c>
    </row>
    <row r="1759" spans="1:5" x14ac:dyDescent="0.35">
      <c r="A1759">
        <v>30.663401</v>
      </c>
      <c r="B1759" t="s">
        <v>327</v>
      </c>
      <c r="C1759" t="s">
        <v>328</v>
      </c>
      <c r="D1759">
        <v>62500</v>
      </c>
      <c r="E1759">
        <f t="shared" si="33"/>
        <v>19164.625625000001</v>
      </c>
    </row>
    <row r="1760" spans="1:5" x14ac:dyDescent="0.35">
      <c r="A1760">
        <v>51.331507000000002</v>
      </c>
      <c r="B1760" t="s">
        <v>206</v>
      </c>
      <c r="C1760" t="s">
        <v>207</v>
      </c>
      <c r="D1760">
        <v>26030.343432000001</v>
      </c>
      <c r="E1760">
        <f t="shared" si="33"/>
        <v>13361.76756092112</v>
      </c>
    </row>
    <row r="1761" spans="1:5" x14ac:dyDescent="0.35">
      <c r="A1761">
        <v>55.314422</v>
      </c>
      <c r="B1761" t="s">
        <v>206</v>
      </c>
      <c r="C1761" t="s">
        <v>207</v>
      </c>
      <c r="D1761">
        <v>41026.754027000003</v>
      </c>
      <c r="E1761">
        <f t="shared" si="33"/>
        <v>22693.711855396774</v>
      </c>
    </row>
    <row r="1762" spans="1:5" x14ac:dyDescent="0.35">
      <c r="A1762">
        <v>49.639105999999998</v>
      </c>
      <c r="B1762" t="s">
        <v>206</v>
      </c>
      <c r="C1762" t="s">
        <v>207</v>
      </c>
      <c r="D1762">
        <v>17.816628000000001</v>
      </c>
      <c r="E1762">
        <f t="shared" si="33"/>
        <v>8.8440148585456804</v>
      </c>
    </row>
    <row r="1763" spans="1:5" x14ac:dyDescent="0.35">
      <c r="A1763">
        <v>65.738641999999999</v>
      </c>
      <c r="B1763" t="s">
        <v>206</v>
      </c>
      <c r="C1763" t="s">
        <v>207</v>
      </c>
      <c r="D1763">
        <v>38702.215297000002</v>
      </c>
      <c r="E1763">
        <f t="shared" si="33"/>
        <v>25442.31076016407</v>
      </c>
    </row>
    <row r="1764" spans="1:5" x14ac:dyDescent="0.35">
      <c r="A1764">
        <v>62.091965000000002</v>
      </c>
      <c r="B1764" t="s">
        <v>206</v>
      </c>
      <c r="C1764" t="s">
        <v>207</v>
      </c>
      <c r="D1764">
        <v>4655.1760329999997</v>
      </c>
      <c r="E1764">
        <f t="shared" si="33"/>
        <v>2890.4902730987483</v>
      </c>
    </row>
    <row r="1765" spans="1:5" x14ac:dyDescent="0.35">
      <c r="A1765">
        <v>76.557642000000001</v>
      </c>
      <c r="B1765" t="s">
        <v>206</v>
      </c>
      <c r="C1765" t="s">
        <v>207</v>
      </c>
      <c r="D1765">
        <v>10504.967817000001</v>
      </c>
      <c r="E1765">
        <f t="shared" si="33"/>
        <v>8042.3556535540756</v>
      </c>
    </row>
    <row r="1766" spans="1:5" x14ac:dyDescent="0.35">
      <c r="A1766">
        <v>69.988746000000006</v>
      </c>
      <c r="B1766" t="s">
        <v>206</v>
      </c>
      <c r="C1766" t="s">
        <v>207</v>
      </c>
      <c r="D1766">
        <v>26674.543641</v>
      </c>
      <c r="E1766">
        <f t="shared" si="33"/>
        <v>18669.178595558642</v>
      </c>
    </row>
    <row r="1767" spans="1:5" x14ac:dyDescent="0.35">
      <c r="A1767">
        <v>62.091965000000002</v>
      </c>
      <c r="B1767" t="s">
        <v>361</v>
      </c>
      <c r="C1767" t="s">
        <v>362</v>
      </c>
      <c r="D1767">
        <v>30026.499754</v>
      </c>
      <c r="E1767">
        <f t="shared" si="33"/>
        <v>18644.043717978766</v>
      </c>
    </row>
    <row r="1768" spans="1:5" x14ac:dyDescent="0.35">
      <c r="A1768">
        <v>51.331507000000002</v>
      </c>
      <c r="B1768" t="s">
        <v>361</v>
      </c>
      <c r="C1768" t="s">
        <v>362</v>
      </c>
      <c r="D1768">
        <v>22013.275792</v>
      </c>
      <c r="E1768">
        <f t="shared" si="33"/>
        <v>11299.746204099785</v>
      </c>
    </row>
    <row r="1769" spans="1:5" x14ac:dyDescent="0.35">
      <c r="A1769">
        <v>53.310408000000002</v>
      </c>
      <c r="B1769" t="s">
        <v>361</v>
      </c>
      <c r="C1769" t="s">
        <v>362</v>
      </c>
      <c r="D1769">
        <v>58020.635277000001</v>
      </c>
      <c r="E1769">
        <f t="shared" si="33"/>
        <v>30931.037390360631</v>
      </c>
    </row>
    <row r="1770" spans="1:5" x14ac:dyDescent="0.35">
      <c r="A1770">
        <v>33.408482999999997</v>
      </c>
      <c r="B1770" t="s">
        <v>361</v>
      </c>
      <c r="C1770" t="s">
        <v>362</v>
      </c>
      <c r="D1770">
        <v>42476.733877999999</v>
      </c>
      <c r="E1770">
        <f t="shared" si="33"/>
        <v>14190.832416586869</v>
      </c>
    </row>
    <row r="1771" spans="1:5" x14ac:dyDescent="0.35">
      <c r="A1771">
        <v>43.432110000000002</v>
      </c>
      <c r="B1771" t="s">
        <v>361</v>
      </c>
      <c r="C1771" t="s">
        <v>362</v>
      </c>
      <c r="D1771">
        <v>5282.0934159999997</v>
      </c>
      <c r="E1771">
        <f t="shared" si="33"/>
        <v>2294.1246227398774</v>
      </c>
    </row>
    <row r="1772" spans="1:5" x14ac:dyDescent="0.35">
      <c r="A1772">
        <v>3.3594300000000001</v>
      </c>
      <c r="B1772" t="s">
        <v>361</v>
      </c>
      <c r="C1772" t="s">
        <v>362</v>
      </c>
      <c r="D1772">
        <v>2054.56945</v>
      </c>
      <c r="E1772">
        <f t="shared" si="33"/>
        <v>69.021822474134993</v>
      </c>
    </row>
    <row r="1773" spans="1:5" x14ac:dyDescent="0.35">
      <c r="A1773">
        <v>61.431075</v>
      </c>
      <c r="B1773" t="s">
        <v>361</v>
      </c>
      <c r="C1773" t="s">
        <v>362</v>
      </c>
      <c r="D1773">
        <v>157.22242800000001</v>
      </c>
      <c r="E1773">
        <f t="shared" si="33"/>
        <v>96.583427661501005</v>
      </c>
    </row>
    <row r="1774" spans="1:5" x14ac:dyDescent="0.35">
      <c r="A1774">
        <v>44.384169</v>
      </c>
      <c r="B1774" t="s">
        <v>361</v>
      </c>
      <c r="C1774" t="s">
        <v>362</v>
      </c>
      <c r="D1774">
        <v>26596.928434000001</v>
      </c>
      <c r="E1774">
        <f t="shared" si="33"/>
        <v>11804.825664955615</v>
      </c>
    </row>
    <row r="1775" spans="1:5" x14ac:dyDescent="0.35">
      <c r="A1775">
        <v>37.371229</v>
      </c>
      <c r="B1775" t="s">
        <v>361</v>
      </c>
      <c r="C1775" t="s">
        <v>362</v>
      </c>
      <c r="D1775">
        <v>42215.640022</v>
      </c>
      <c r="E1775">
        <f t="shared" si="33"/>
        <v>15776.50350643727</v>
      </c>
    </row>
    <row r="1776" spans="1:5" x14ac:dyDescent="0.35">
      <c r="A1776">
        <v>70.323459</v>
      </c>
      <c r="B1776" t="s">
        <v>361</v>
      </c>
      <c r="C1776" t="s">
        <v>362</v>
      </c>
      <c r="D1776">
        <v>5491.1870449999997</v>
      </c>
      <c r="E1776">
        <f t="shared" si="33"/>
        <v>3861.5926702038864</v>
      </c>
    </row>
    <row r="1777" spans="1:5" x14ac:dyDescent="0.35">
      <c r="A1777">
        <v>54.645094999999998</v>
      </c>
      <c r="B1777" t="s">
        <v>361</v>
      </c>
      <c r="C1777" t="s">
        <v>362</v>
      </c>
      <c r="D1777">
        <v>9864.2501830000001</v>
      </c>
      <c r="E1777">
        <f t="shared" si="33"/>
        <v>5390.3288835380235</v>
      </c>
    </row>
    <row r="1778" spans="1:5" x14ac:dyDescent="0.35">
      <c r="A1778">
        <v>39.482246000000004</v>
      </c>
      <c r="B1778" t="s">
        <v>361</v>
      </c>
      <c r="C1778" t="s">
        <v>362</v>
      </c>
      <c r="D1778">
        <v>61418.521016999999</v>
      </c>
      <c r="E1778">
        <f t="shared" si="33"/>
        <v>24249.411557493644</v>
      </c>
    </row>
    <row r="1779" spans="1:5" x14ac:dyDescent="0.35">
      <c r="A1779">
        <v>44.384169</v>
      </c>
      <c r="B1779" t="s">
        <v>345</v>
      </c>
      <c r="C1779" t="s">
        <v>346</v>
      </c>
      <c r="D1779">
        <v>18005.911125999999</v>
      </c>
      <c r="E1779">
        <f t="shared" si="33"/>
        <v>7991.774024153643</v>
      </c>
    </row>
    <row r="1780" spans="1:5" x14ac:dyDescent="0.35">
      <c r="A1780">
        <v>62.091965000000002</v>
      </c>
      <c r="B1780" t="s">
        <v>345</v>
      </c>
      <c r="C1780" t="s">
        <v>346</v>
      </c>
      <c r="D1780">
        <v>27818.324213</v>
      </c>
      <c r="E1780">
        <f t="shared" si="33"/>
        <v>17272.944133922487</v>
      </c>
    </row>
    <row r="1781" spans="1:5" x14ac:dyDescent="0.35">
      <c r="A1781">
        <v>51.331507000000002</v>
      </c>
      <c r="B1781" t="s">
        <v>345</v>
      </c>
      <c r="C1781" t="s">
        <v>346</v>
      </c>
      <c r="D1781">
        <v>3911.50092</v>
      </c>
      <c r="E1781">
        <f t="shared" si="33"/>
        <v>2007.8323685548644</v>
      </c>
    </row>
    <row r="1782" spans="1:5" x14ac:dyDescent="0.35">
      <c r="A1782">
        <v>76.557642000000001</v>
      </c>
      <c r="B1782" t="s">
        <v>345</v>
      </c>
      <c r="C1782" t="s">
        <v>346</v>
      </c>
      <c r="D1782">
        <v>4303.621322</v>
      </c>
      <c r="E1782">
        <f t="shared" si="33"/>
        <v>3294.7510047324272</v>
      </c>
    </row>
    <row r="1783" spans="1:5" x14ac:dyDescent="0.35">
      <c r="A1783">
        <v>61.431075</v>
      </c>
      <c r="B1783" t="s">
        <v>345</v>
      </c>
      <c r="C1783" t="s">
        <v>346</v>
      </c>
      <c r="D1783">
        <v>60351.027071999997</v>
      </c>
      <c r="E1783">
        <f t="shared" si="33"/>
        <v>37074.284703870624</v>
      </c>
    </row>
    <row r="1784" spans="1:5" x14ac:dyDescent="0.35">
      <c r="A1784">
        <v>69.988746000000006</v>
      </c>
      <c r="B1784" t="s">
        <v>345</v>
      </c>
      <c r="C1784" t="s">
        <v>346</v>
      </c>
      <c r="D1784">
        <v>35825.456359000003</v>
      </c>
      <c r="E1784">
        <f t="shared" si="33"/>
        <v>25073.787654441359</v>
      </c>
    </row>
    <row r="1785" spans="1:5" x14ac:dyDescent="0.35">
      <c r="A1785">
        <v>73.302909999999997</v>
      </c>
      <c r="B1785" t="s">
        <v>345</v>
      </c>
      <c r="C1785" t="s">
        <v>346</v>
      </c>
      <c r="D1785">
        <v>6405.8486629999998</v>
      </c>
      <c r="E1785">
        <f t="shared" si="33"/>
        <v>4695.6734801750927</v>
      </c>
    </row>
    <row r="1786" spans="1:5" x14ac:dyDescent="0.35">
      <c r="A1786">
        <v>73.823528999999994</v>
      </c>
      <c r="B1786" t="s">
        <v>345</v>
      </c>
      <c r="C1786" t="s">
        <v>346</v>
      </c>
      <c r="D1786">
        <v>762.585463</v>
      </c>
      <c r="E1786">
        <f t="shared" si="33"/>
        <v>562.96750042758924</v>
      </c>
    </row>
    <row r="1787" spans="1:5" x14ac:dyDescent="0.35">
      <c r="A1787">
        <v>74.777725000000004</v>
      </c>
      <c r="B1787" t="s">
        <v>345</v>
      </c>
      <c r="C1787" t="s">
        <v>346</v>
      </c>
      <c r="D1787">
        <v>20130.380866</v>
      </c>
      <c r="E1787">
        <f t="shared" si="33"/>
        <v>15053.0408454301</v>
      </c>
    </row>
    <row r="1788" spans="1:5" x14ac:dyDescent="0.35">
      <c r="A1788">
        <v>70.323459</v>
      </c>
      <c r="B1788" t="s">
        <v>253</v>
      </c>
      <c r="C1788" t="s">
        <v>254</v>
      </c>
      <c r="D1788">
        <v>57008.812955000001</v>
      </c>
      <c r="E1788">
        <f t="shared" si="33"/>
        <v>40090.569204796113</v>
      </c>
    </row>
    <row r="1789" spans="1:5" x14ac:dyDescent="0.35">
      <c r="A1789">
        <v>44.384169</v>
      </c>
      <c r="B1789" t="s">
        <v>253</v>
      </c>
      <c r="C1789" t="s">
        <v>254</v>
      </c>
      <c r="D1789">
        <v>17897.160438999999</v>
      </c>
      <c r="E1789">
        <f t="shared" si="33"/>
        <v>7943.5059354469022</v>
      </c>
    </row>
    <row r="1790" spans="1:5" x14ac:dyDescent="0.35">
      <c r="A1790">
        <v>54.645094999999998</v>
      </c>
      <c r="B1790" t="s">
        <v>253</v>
      </c>
      <c r="C1790" t="s">
        <v>254</v>
      </c>
      <c r="D1790">
        <v>52635.749817000004</v>
      </c>
      <c r="E1790">
        <f t="shared" si="33"/>
        <v>28762.855491461978</v>
      </c>
    </row>
    <row r="1791" spans="1:5" x14ac:dyDescent="0.35">
      <c r="A1791">
        <v>39.482246000000004</v>
      </c>
      <c r="B1791" t="s">
        <v>253</v>
      </c>
      <c r="C1791" t="s">
        <v>254</v>
      </c>
      <c r="D1791">
        <v>1081.478983</v>
      </c>
      <c r="E1791">
        <f t="shared" si="33"/>
        <v>426.99219250635821</v>
      </c>
    </row>
    <row r="1792" spans="1:5" x14ac:dyDescent="0.35">
      <c r="A1792">
        <v>37.371229</v>
      </c>
      <c r="B1792" t="s">
        <v>253</v>
      </c>
      <c r="C1792" t="s">
        <v>254</v>
      </c>
      <c r="D1792">
        <v>19464.962867999999</v>
      </c>
      <c r="E1792">
        <f t="shared" si="33"/>
        <v>7274.2958481652477</v>
      </c>
    </row>
    <row r="1793" spans="1:5" x14ac:dyDescent="0.35">
      <c r="A1793">
        <v>33.408482999999997</v>
      </c>
      <c r="B1793" t="s">
        <v>253</v>
      </c>
      <c r="C1793" t="s">
        <v>254</v>
      </c>
      <c r="D1793">
        <v>10768.114011</v>
      </c>
      <c r="E1793">
        <f t="shared" si="33"/>
        <v>3597.4635387855524</v>
      </c>
    </row>
    <row r="1794" spans="1:5" x14ac:dyDescent="0.35">
      <c r="A1794">
        <v>3.3594300000000001</v>
      </c>
      <c r="B1794" t="s">
        <v>253</v>
      </c>
      <c r="C1794" t="s">
        <v>254</v>
      </c>
      <c r="D1794">
        <v>6083.6750599999996</v>
      </c>
      <c r="E1794">
        <f t="shared" si="33"/>
        <v>204.37680506815798</v>
      </c>
    </row>
    <row r="1795" spans="1:5" x14ac:dyDescent="0.35">
      <c r="A1795">
        <v>43.432110000000002</v>
      </c>
      <c r="B1795" t="s">
        <v>253</v>
      </c>
      <c r="C1795" t="s">
        <v>254</v>
      </c>
      <c r="D1795">
        <v>25941.548191999998</v>
      </c>
      <c r="E1795">
        <f t="shared" si="33"/>
        <v>11266.961746452451</v>
      </c>
    </row>
    <row r="1796" spans="1:5" x14ac:dyDescent="0.35">
      <c r="A1796">
        <v>73.302909999999997</v>
      </c>
      <c r="B1796" t="s">
        <v>253</v>
      </c>
      <c r="C1796" t="s">
        <v>254</v>
      </c>
      <c r="D1796">
        <v>17752.286957</v>
      </c>
      <c r="E1796">
        <f t="shared" ref="E1796:E1859" si="34">(A1796/100)*D1796</f>
        <v>13012.942931031448</v>
      </c>
    </row>
    <row r="1797" spans="1:5" x14ac:dyDescent="0.35">
      <c r="A1797">
        <v>61.431075</v>
      </c>
      <c r="B1797" t="s">
        <v>253</v>
      </c>
      <c r="C1797" t="s">
        <v>254</v>
      </c>
      <c r="D1797">
        <v>1743.840526</v>
      </c>
      <c r="E1797">
        <f t="shared" si="34"/>
        <v>1071.2599814074545</v>
      </c>
    </row>
    <row r="1798" spans="1:5" x14ac:dyDescent="0.35">
      <c r="A1798">
        <v>77.511720999999994</v>
      </c>
      <c r="B1798" t="s">
        <v>253</v>
      </c>
      <c r="C1798" t="s">
        <v>254</v>
      </c>
      <c r="D1798">
        <v>12785.082351999999</v>
      </c>
      <c r="E1798">
        <f t="shared" si="34"/>
        <v>9909.9373623024767</v>
      </c>
    </row>
    <row r="1799" spans="1:5" x14ac:dyDescent="0.35">
      <c r="A1799">
        <v>83.862729000000002</v>
      </c>
      <c r="B1799" t="s">
        <v>253</v>
      </c>
      <c r="C1799" t="s">
        <v>254</v>
      </c>
      <c r="D1799">
        <v>62055.355155999998</v>
      </c>
      <c r="E1799">
        <f t="shared" si="34"/>
        <v>52041.314324463805</v>
      </c>
    </row>
    <row r="1800" spans="1:5" x14ac:dyDescent="0.35">
      <c r="A1800">
        <v>35.217495999999997</v>
      </c>
      <c r="B1800" t="s">
        <v>253</v>
      </c>
      <c r="C1800" t="s">
        <v>254</v>
      </c>
      <c r="D1800">
        <v>47773.192000000003</v>
      </c>
      <c r="E1800">
        <f t="shared" si="34"/>
        <v>16824.521981672318</v>
      </c>
    </row>
    <row r="1801" spans="1:5" x14ac:dyDescent="0.35">
      <c r="A1801">
        <v>14.936723000000001</v>
      </c>
      <c r="B1801" t="s">
        <v>253</v>
      </c>
      <c r="C1801" t="s">
        <v>254</v>
      </c>
      <c r="D1801">
        <v>10158.151538</v>
      </c>
      <c r="E1801">
        <f t="shared" si="34"/>
        <v>1517.2949571513</v>
      </c>
    </row>
    <row r="1802" spans="1:5" x14ac:dyDescent="0.35">
      <c r="A1802">
        <v>49.762365000000003</v>
      </c>
      <c r="B1802" t="s">
        <v>253</v>
      </c>
      <c r="C1802" t="s">
        <v>254</v>
      </c>
      <c r="D1802">
        <v>62500</v>
      </c>
      <c r="E1802">
        <f t="shared" si="34"/>
        <v>31101.478125000001</v>
      </c>
    </row>
    <row r="1803" spans="1:5" x14ac:dyDescent="0.35">
      <c r="A1803">
        <v>78.653513000000004</v>
      </c>
      <c r="B1803" t="s">
        <v>253</v>
      </c>
      <c r="C1803" t="s">
        <v>254</v>
      </c>
      <c r="D1803">
        <v>52964.581715</v>
      </c>
      <c r="E1803">
        <f t="shared" si="34"/>
        <v>41658.504164603153</v>
      </c>
    </row>
    <row r="1804" spans="1:5" x14ac:dyDescent="0.35">
      <c r="A1804">
        <v>71.499986000000007</v>
      </c>
      <c r="B1804" t="s">
        <v>253</v>
      </c>
      <c r="C1804" t="s">
        <v>254</v>
      </c>
      <c r="D1804">
        <v>11972.354611000001</v>
      </c>
      <c r="E1804">
        <f t="shared" si="34"/>
        <v>8560.2318707353552</v>
      </c>
    </row>
    <row r="1805" spans="1:5" x14ac:dyDescent="0.35">
      <c r="A1805">
        <v>13.783127</v>
      </c>
      <c r="B1805" t="s">
        <v>253</v>
      </c>
      <c r="C1805" t="s">
        <v>254</v>
      </c>
      <c r="D1805">
        <v>6695.735385</v>
      </c>
      <c r="E1805">
        <f t="shared" si="34"/>
        <v>922.88171169848897</v>
      </c>
    </row>
    <row r="1806" spans="1:5" x14ac:dyDescent="0.35">
      <c r="A1806">
        <v>59.689680000000003</v>
      </c>
      <c r="B1806" t="s">
        <v>287</v>
      </c>
      <c r="C1806" t="s">
        <v>288</v>
      </c>
      <c r="D1806">
        <v>61121.818873999997</v>
      </c>
      <c r="E1806">
        <f t="shared" si="34"/>
        <v>36483.4180960702</v>
      </c>
    </row>
    <row r="1807" spans="1:5" x14ac:dyDescent="0.35">
      <c r="A1807">
        <v>58.234350999999997</v>
      </c>
      <c r="B1807" t="s">
        <v>287</v>
      </c>
      <c r="C1807" t="s">
        <v>288</v>
      </c>
      <c r="D1807">
        <v>2863.9998999999998</v>
      </c>
      <c r="E1807">
        <f t="shared" si="34"/>
        <v>1667.8317544056488</v>
      </c>
    </row>
    <row r="1808" spans="1:5" x14ac:dyDescent="0.35">
      <c r="A1808">
        <v>39.968353</v>
      </c>
      <c r="B1808" t="s">
        <v>287</v>
      </c>
      <c r="C1808" t="s">
        <v>288</v>
      </c>
      <c r="D1808">
        <v>25823.593776000002</v>
      </c>
      <c r="E1808">
        <f t="shared" si="34"/>
        <v>10321.265117677711</v>
      </c>
    </row>
    <row r="1809" spans="1:5" x14ac:dyDescent="0.35">
      <c r="A1809">
        <v>36.748009000000003</v>
      </c>
      <c r="B1809" t="s">
        <v>287</v>
      </c>
      <c r="C1809" t="s">
        <v>288</v>
      </c>
      <c r="D1809">
        <v>17923.220938999999</v>
      </c>
      <c r="E1809">
        <f t="shared" si="34"/>
        <v>6586.4268437536048</v>
      </c>
    </row>
    <row r="1810" spans="1:5" x14ac:dyDescent="0.35">
      <c r="A1810">
        <v>34.862552999999998</v>
      </c>
      <c r="B1810" t="s">
        <v>287</v>
      </c>
      <c r="C1810" t="s">
        <v>288</v>
      </c>
      <c r="D1810">
        <v>1880.044126</v>
      </c>
      <c r="E1810">
        <f t="shared" si="34"/>
        <v>655.43137985013675</v>
      </c>
    </row>
    <row r="1811" spans="1:5" x14ac:dyDescent="0.35">
      <c r="A1811">
        <v>45.806297000000001</v>
      </c>
      <c r="B1811" t="s">
        <v>287</v>
      </c>
      <c r="C1811" t="s">
        <v>288</v>
      </c>
      <c r="D1811">
        <v>17881.261115000001</v>
      </c>
      <c r="E1811">
        <f t="shared" si="34"/>
        <v>8190.7435736824127</v>
      </c>
    </row>
    <row r="1812" spans="1:5" x14ac:dyDescent="0.35">
      <c r="A1812">
        <v>61.042524999999998</v>
      </c>
      <c r="B1812" t="s">
        <v>287</v>
      </c>
      <c r="C1812" t="s">
        <v>288</v>
      </c>
      <c r="D1812">
        <v>16983.004154999999</v>
      </c>
      <c r="E1812">
        <f t="shared" si="34"/>
        <v>10366.854557066914</v>
      </c>
    </row>
    <row r="1813" spans="1:5" x14ac:dyDescent="0.35">
      <c r="A1813">
        <v>39.825074000000001</v>
      </c>
      <c r="B1813" t="s">
        <v>287</v>
      </c>
      <c r="C1813" t="s">
        <v>288</v>
      </c>
      <c r="D1813">
        <v>30743.158095999999</v>
      </c>
      <c r="E1813">
        <f t="shared" si="34"/>
        <v>12243.48546166899</v>
      </c>
    </row>
    <row r="1814" spans="1:5" x14ac:dyDescent="0.35">
      <c r="A1814">
        <v>23.062349000000001</v>
      </c>
      <c r="B1814" t="s">
        <v>287</v>
      </c>
      <c r="C1814" t="s">
        <v>288</v>
      </c>
      <c r="D1814">
        <v>18105.570406999999</v>
      </c>
      <c r="E1814">
        <f t="shared" si="34"/>
        <v>4175.5698357030606</v>
      </c>
    </row>
    <row r="1815" spans="1:5" x14ac:dyDescent="0.35">
      <c r="A1815">
        <v>32.891508000000002</v>
      </c>
      <c r="B1815" t="s">
        <v>287</v>
      </c>
      <c r="C1815" t="s">
        <v>288</v>
      </c>
      <c r="D1815">
        <v>6921.6871119999996</v>
      </c>
      <c r="E1815">
        <f t="shared" si="34"/>
        <v>2276.6472701784492</v>
      </c>
    </row>
    <row r="1816" spans="1:5" x14ac:dyDescent="0.35">
      <c r="A1816">
        <v>38.632153000000002</v>
      </c>
      <c r="B1816" t="s">
        <v>287</v>
      </c>
      <c r="C1816" t="s">
        <v>288</v>
      </c>
      <c r="D1816">
        <v>62500</v>
      </c>
      <c r="E1816">
        <f t="shared" si="34"/>
        <v>24145.095625000002</v>
      </c>
    </row>
    <row r="1817" spans="1:5" x14ac:dyDescent="0.35">
      <c r="A1817">
        <v>31.864080000000001</v>
      </c>
      <c r="B1817" t="s">
        <v>184</v>
      </c>
      <c r="C1817" t="s">
        <v>185</v>
      </c>
      <c r="D1817">
        <v>14.017571999999999</v>
      </c>
      <c r="E1817">
        <f t="shared" si="34"/>
        <v>4.4665703561376002</v>
      </c>
    </row>
    <row r="1818" spans="1:5" x14ac:dyDescent="0.35">
      <c r="A1818">
        <v>40.591045999999999</v>
      </c>
      <c r="B1818" t="s">
        <v>184</v>
      </c>
      <c r="C1818" t="s">
        <v>185</v>
      </c>
      <c r="D1818">
        <v>39255.292909999996</v>
      </c>
      <c r="E1818">
        <f t="shared" si="34"/>
        <v>15934.134002532835</v>
      </c>
    </row>
    <row r="1819" spans="1:5" x14ac:dyDescent="0.35">
      <c r="A1819">
        <v>50.098508000000002</v>
      </c>
      <c r="B1819" t="s">
        <v>184</v>
      </c>
      <c r="C1819" t="s">
        <v>185</v>
      </c>
      <c r="D1819">
        <v>7062.9951209999999</v>
      </c>
      <c r="E1819">
        <f t="shared" si="34"/>
        <v>3538.4551757337945</v>
      </c>
    </row>
    <row r="1820" spans="1:5" x14ac:dyDescent="0.35">
      <c r="A1820">
        <v>58.620550999999999</v>
      </c>
      <c r="B1820" t="s">
        <v>184</v>
      </c>
      <c r="C1820" t="s">
        <v>185</v>
      </c>
      <c r="D1820">
        <v>20612.845554</v>
      </c>
      <c r="E1820">
        <f t="shared" si="34"/>
        <v>12083.363640533802</v>
      </c>
    </row>
    <row r="1821" spans="1:5" x14ac:dyDescent="0.35">
      <c r="A1821">
        <v>62.517116999999999</v>
      </c>
      <c r="B1821" t="s">
        <v>184</v>
      </c>
      <c r="C1821" t="s">
        <v>185</v>
      </c>
      <c r="D1821">
        <v>51368.175042000003</v>
      </c>
      <c r="E1821">
        <f t="shared" si="34"/>
        <v>32113.902091771939</v>
      </c>
    </row>
    <row r="1822" spans="1:5" x14ac:dyDescent="0.35">
      <c r="A1822">
        <v>44.500360999999998</v>
      </c>
      <c r="B1822" t="s">
        <v>184</v>
      </c>
      <c r="C1822" t="s">
        <v>185</v>
      </c>
      <c r="D1822">
        <v>57360.662014000001</v>
      </c>
      <c r="E1822">
        <f t="shared" si="34"/>
        <v>25525.70166821987</v>
      </c>
    </row>
    <row r="1823" spans="1:5" x14ac:dyDescent="0.35">
      <c r="A1823">
        <v>57.335577000000001</v>
      </c>
      <c r="B1823" t="s">
        <v>184</v>
      </c>
      <c r="C1823" t="s">
        <v>185</v>
      </c>
      <c r="D1823">
        <v>6574.042066</v>
      </c>
      <c r="E1823">
        <f t="shared" si="34"/>
        <v>3769.2649507638212</v>
      </c>
    </row>
    <row r="1824" spans="1:5" x14ac:dyDescent="0.35">
      <c r="A1824">
        <v>42.227733999999998</v>
      </c>
      <c r="B1824" t="s">
        <v>184</v>
      </c>
      <c r="C1824" t="s">
        <v>185</v>
      </c>
      <c r="D1824">
        <v>255.19831300000001</v>
      </c>
      <c r="E1824">
        <f t="shared" si="34"/>
        <v>107.76446478612742</v>
      </c>
    </row>
    <row r="1825" spans="1:5" x14ac:dyDescent="0.35">
      <c r="A1825">
        <v>45.145370999999997</v>
      </c>
      <c r="B1825" t="s">
        <v>184</v>
      </c>
      <c r="C1825" t="s">
        <v>185</v>
      </c>
      <c r="D1825">
        <v>27956.076163999998</v>
      </c>
      <c r="E1825">
        <f t="shared" si="34"/>
        <v>12620.874301280366</v>
      </c>
    </row>
    <row r="1826" spans="1:5" x14ac:dyDescent="0.35">
      <c r="A1826">
        <v>57.335577000000001</v>
      </c>
      <c r="B1826" t="s">
        <v>82</v>
      </c>
      <c r="C1826" t="s">
        <v>83</v>
      </c>
      <c r="D1826">
        <v>6898.2602059999999</v>
      </c>
      <c r="E1826">
        <f t="shared" si="34"/>
        <v>3955.1572920714889</v>
      </c>
    </row>
    <row r="1827" spans="1:5" x14ac:dyDescent="0.35">
      <c r="A1827">
        <v>44.500360999999998</v>
      </c>
      <c r="B1827" t="s">
        <v>82</v>
      </c>
      <c r="C1827" t="s">
        <v>83</v>
      </c>
      <c r="D1827">
        <v>2293.1276670000002</v>
      </c>
      <c r="E1827">
        <f t="shared" si="34"/>
        <v>1020.450090005878</v>
      </c>
    </row>
    <row r="1828" spans="1:5" x14ac:dyDescent="0.35">
      <c r="A1828">
        <v>58.620550999999999</v>
      </c>
      <c r="B1828" t="s">
        <v>82</v>
      </c>
      <c r="C1828" t="s">
        <v>83</v>
      </c>
      <c r="D1828">
        <v>39890.126233000003</v>
      </c>
      <c r="E1828">
        <f t="shared" si="34"/>
        <v>23383.811792380144</v>
      </c>
    </row>
    <row r="1829" spans="1:5" x14ac:dyDescent="0.35">
      <c r="A1829">
        <v>79.028232000000003</v>
      </c>
      <c r="B1829" t="s">
        <v>82</v>
      </c>
      <c r="C1829" t="s">
        <v>83</v>
      </c>
      <c r="D1829">
        <v>62500</v>
      </c>
      <c r="E1829">
        <f t="shared" si="34"/>
        <v>49392.644999999997</v>
      </c>
    </row>
    <row r="1830" spans="1:5" x14ac:dyDescent="0.35">
      <c r="A1830">
        <v>63.799109999999999</v>
      </c>
      <c r="B1830" t="s">
        <v>82</v>
      </c>
      <c r="C1830" t="s">
        <v>83</v>
      </c>
      <c r="D1830">
        <v>5142.5773179999997</v>
      </c>
      <c r="E1830">
        <f t="shared" si="34"/>
        <v>3280.9185599458697</v>
      </c>
    </row>
    <row r="1831" spans="1:5" x14ac:dyDescent="0.35">
      <c r="A1831">
        <v>43.752043</v>
      </c>
      <c r="B1831" t="s">
        <v>82</v>
      </c>
      <c r="C1831" t="s">
        <v>83</v>
      </c>
      <c r="D1831">
        <v>680.44424700000002</v>
      </c>
      <c r="E1831">
        <f t="shared" si="34"/>
        <v>297.70825953846622</v>
      </c>
    </row>
    <row r="1832" spans="1:5" x14ac:dyDescent="0.35">
      <c r="A1832">
        <v>48.337432</v>
      </c>
      <c r="B1832" t="s">
        <v>82</v>
      </c>
      <c r="C1832" t="s">
        <v>83</v>
      </c>
      <c r="D1832">
        <v>6.0253560000000004</v>
      </c>
      <c r="E1832">
        <f t="shared" si="34"/>
        <v>2.9125023592579202</v>
      </c>
    </row>
    <row r="1833" spans="1:5" x14ac:dyDescent="0.35">
      <c r="A1833">
        <v>51.583722999999999</v>
      </c>
      <c r="B1833" t="s">
        <v>82</v>
      </c>
      <c r="C1833" t="s">
        <v>83</v>
      </c>
      <c r="D1833">
        <v>39640.958543000001</v>
      </c>
      <c r="E1833">
        <f t="shared" si="34"/>
        <v>20448.282249365959</v>
      </c>
    </row>
    <row r="1834" spans="1:5" x14ac:dyDescent="0.35">
      <c r="A1834">
        <v>77.560460000000006</v>
      </c>
      <c r="B1834" t="s">
        <v>82</v>
      </c>
      <c r="C1834" t="s">
        <v>83</v>
      </c>
      <c r="D1834">
        <v>41704.137068999997</v>
      </c>
      <c r="E1834">
        <f t="shared" si="34"/>
        <v>32345.920549746919</v>
      </c>
    </row>
    <row r="1835" spans="1:5" x14ac:dyDescent="0.35">
      <c r="A1835">
        <v>68.990319</v>
      </c>
      <c r="B1835" t="s">
        <v>82</v>
      </c>
      <c r="C1835" t="s">
        <v>83</v>
      </c>
      <c r="D1835">
        <v>12238.707584</v>
      </c>
      <c r="E1835">
        <f t="shared" si="34"/>
        <v>8443.5234036787933</v>
      </c>
    </row>
    <row r="1836" spans="1:5" x14ac:dyDescent="0.35">
      <c r="A1836">
        <v>73.288838999999996</v>
      </c>
      <c r="B1836" t="s">
        <v>82</v>
      </c>
      <c r="C1836" t="s">
        <v>83</v>
      </c>
      <c r="D1836">
        <v>9716.6190779999997</v>
      </c>
      <c r="E1836">
        <f t="shared" si="34"/>
        <v>7121.1973123187036</v>
      </c>
    </row>
    <row r="1837" spans="1:5" x14ac:dyDescent="0.35">
      <c r="A1837">
        <v>43.010326999999997</v>
      </c>
      <c r="B1837" t="s">
        <v>68</v>
      </c>
      <c r="C1837" t="s">
        <v>69</v>
      </c>
      <c r="D1837">
        <v>49762.649511000003</v>
      </c>
      <c r="E1837">
        <f t="shared" si="34"/>
        <v>21403.078278545003</v>
      </c>
    </row>
    <row r="1838" spans="1:5" x14ac:dyDescent="0.35">
      <c r="A1838">
        <v>48.244787000000002</v>
      </c>
      <c r="B1838" t="s">
        <v>68</v>
      </c>
      <c r="C1838" t="s">
        <v>69</v>
      </c>
      <c r="D1838">
        <v>14671.470418999999</v>
      </c>
      <c r="E1838">
        <f t="shared" si="34"/>
        <v>7078.2196534145569</v>
      </c>
    </row>
    <row r="1839" spans="1:5" x14ac:dyDescent="0.35">
      <c r="A1839">
        <v>50.986069000000001</v>
      </c>
      <c r="B1839" t="s">
        <v>68</v>
      </c>
      <c r="C1839" t="s">
        <v>69</v>
      </c>
      <c r="D1839">
        <v>35233.898266999997</v>
      </c>
      <c r="E1839">
        <f t="shared" si="34"/>
        <v>17964.379681802424</v>
      </c>
    </row>
    <row r="1840" spans="1:5" x14ac:dyDescent="0.35">
      <c r="A1840">
        <v>42.971198999999999</v>
      </c>
      <c r="B1840" t="s">
        <v>68</v>
      </c>
      <c r="C1840" t="s">
        <v>69</v>
      </c>
      <c r="D1840">
        <v>61895.473858999998</v>
      </c>
      <c r="E1840">
        <f t="shared" si="34"/>
        <v>26597.227243943868</v>
      </c>
    </row>
    <row r="1841" spans="1:5" x14ac:dyDescent="0.35">
      <c r="A1841">
        <v>61.574959999999997</v>
      </c>
      <c r="B1841" t="s">
        <v>68</v>
      </c>
      <c r="C1841" t="s">
        <v>69</v>
      </c>
      <c r="D1841">
        <v>6707.5026399999997</v>
      </c>
      <c r="E1841">
        <f t="shared" si="34"/>
        <v>4130.1420675789441</v>
      </c>
    </row>
    <row r="1842" spans="1:5" x14ac:dyDescent="0.35">
      <c r="A1842">
        <v>35.747610000000002</v>
      </c>
      <c r="B1842" t="s">
        <v>68</v>
      </c>
      <c r="C1842" t="s">
        <v>69</v>
      </c>
      <c r="D1842">
        <v>5580.6490970000004</v>
      </c>
      <c r="E1842">
        <f t="shared" si="34"/>
        <v>1994.9486746640819</v>
      </c>
    </row>
    <row r="1843" spans="1:5" x14ac:dyDescent="0.35">
      <c r="A1843">
        <v>50.612459999999999</v>
      </c>
      <c r="B1843" t="s">
        <v>68</v>
      </c>
      <c r="C1843" t="s">
        <v>69</v>
      </c>
      <c r="D1843">
        <v>31073.984374</v>
      </c>
      <c r="E1843">
        <f t="shared" si="34"/>
        <v>15727.307911697002</v>
      </c>
    </row>
    <row r="1844" spans="1:5" x14ac:dyDescent="0.35">
      <c r="A1844">
        <v>47.373097999999999</v>
      </c>
      <c r="B1844" t="s">
        <v>68</v>
      </c>
      <c r="C1844" t="s">
        <v>69</v>
      </c>
      <c r="D1844">
        <v>5503.7584660000002</v>
      </c>
      <c r="E1844">
        <f t="shared" si="34"/>
        <v>2607.3008917814768</v>
      </c>
    </row>
    <row r="1845" spans="1:5" x14ac:dyDescent="0.35">
      <c r="A1845">
        <v>30.488111</v>
      </c>
      <c r="B1845" t="s">
        <v>68</v>
      </c>
      <c r="C1845" t="s">
        <v>69</v>
      </c>
      <c r="D1845">
        <v>1316.787752</v>
      </c>
      <c r="E1845">
        <f t="shared" si="34"/>
        <v>401.4637114641647</v>
      </c>
    </row>
    <row r="1846" spans="1:5" x14ac:dyDescent="0.35">
      <c r="A1846">
        <v>34.117196</v>
      </c>
      <c r="B1846" t="s">
        <v>68</v>
      </c>
      <c r="C1846" t="s">
        <v>69</v>
      </c>
      <c r="D1846">
        <v>62500</v>
      </c>
      <c r="E1846">
        <f t="shared" si="34"/>
        <v>21323.247500000001</v>
      </c>
    </row>
    <row r="1847" spans="1:5" x14ac:dyDescent="0.35">
      <c r="A1847">
        <v>24.333870000000001</v>
      </c>
      <c r="B1847" t="s">
        <v>68</v>
      </c>
      <c r="C1847" t="s">
        <v>69</v>
      </c>
      <c r="D1847">
        <v>10003.741241</v>
      </c>
      <c r="E1847">
        <f t="shared" si="34"/>
        <v>2434.297388721327</v>
      </c>
    </row>
    <row r="1848" spans="1:5" x14ac:dyDescent="0.35">
      <c r="A1848">
        <v>38.249088999999998</v>
      </c>
      <c r="B1848" t="s">
        <v>68</v>
      </c>
      <c r="C1848" t="s">
        <v>69</v>
      </c>
      <c r="D1848">
        <v>62342.364496000002</v>
      </c>
      <c r="E1848">
        <f t="shared" si="34"/>
        <v>23845.386480779442</v>
      </c>
    </row>
    <row r="1849" spans="1:5" x14ac:dyDescent="0.35">
      <c r="A1849">
        <v>59.875565000000002</v>
      </c>
      <c r="B1849" t="s">
        <v>68</v>
      </c>
      <c r="C1849" t="s">
        <v>69</v>
      </c>
      <c r="D1849">
        <v>1566.829526</v>
      </c>
      <c r="E1849">
        <f t="shared" si="34"/>
        <v>938.1480312793218</v>
      </c>
    </row>
    <row r="1850" spans="1:5" x14ac:dyDescent="0.35">
      <c r="A1850">
        <v>38.582650999999998</v>
      </c>
      <c r="B1850" t="s">
        <v>68</v>
      </c>
      <c r="C1850" t="s">
        <v>69</v>
      </c>
      <c r="D1850">
        <v>27009.725355999999</v>
      </c>
      <c r="E1850">
        <f t="shared" si="34"/>
        <v>10421.068070163987</v>
      </c>
    </row>
    <row r="1851" spans="1:5" x14ac:dyDescent="0.35">
      <c r="A1851">
        <v>46.143614999999997</v>
      </c>
      <c r="B1851" t="s">
        <v>68</v>
      </c>
      <c r="C1851" t="s">
        <v>69</v>
      </c>
      <c r="D1851">
        <v>576.95037100000002</v>
      </c>
      <c r="E1851">
        <f t="shared" si="34"/>
        <v>266.22575793531166</v>
      </c>
    </row>
    <row r="1852" spans="1:5" x14ac:dyDescent="0.35">
      <c r="A1852">
        <v>56.698922000000003</v>
      </c>
      <c r="B1852" t="s">
        <v>68</v>
      </c>
      <c r="C1852" t="s">
        <v>69</v>
      </c>
      <c r="D1852">
        <v>29504.955908</v>
      </c>
      <c r="E1852">
        <f t="shared" si="34"/>
        <v>16728.991936411312</v>
      </c>
    </row>
    <row r="1853" spans="1:5" x14ac:dyDescent="0.35">
      <c r="A1853">
        <v>50.098508000000002</v>
      </c>
      <c r="B1853" t="s">
        <v>251</v>
      </c>
      <c r="C1853" t="s">
        <v>252</v>
      </c>
      <c r="D1853">
        <v>53047.006667000001</v>
      </c>
      <c r="E1853">
        <f t="shared" si="34"/>
        <v>26575.758878827528</v>
      </c>
    </row>
    <row r="1854" spans="1:5" x14ac:dyDescent="0.35">
      <c r="A1854">
        <v>46.143614999999997</v>
      </c>
      <c r="B1854" t="s">
        <v>251</v>
      </c>
      <c r="C1854" t="s">
        <v>252</v>
      </c>
      <c r="D1854">
        <v>56478.234657000001</v>
      </c>
      <c r="E1854">
        <f t="shared" si="34"/>
        <v>26061.099158922651</v>
      </c>
    </row>
    <row r="1855" spans="1:5" x14ac:dyDescent="0.35">
      <c r="A1855">
        <v>43.010326999999997</v>
      </c>
      <c r="B1855" t="s">
        <v>251</v>
      </c>
      <c r="C1855" t="s">
        <v>252</v>
      </c>
      <c r="D1855">
        <v>762.25086599999997</v>
      </c>
      <c r="E1855">
        <f t="shared" si="34"/>
        <v>327.84659002693178</v>
      </c>
    </row>
    <row r="1856" spans="1:5" x14ac:dyDescent="0.35">
      <c r="A1856">
        <v>40.591045999999999</v>
      </c>
      <c r="B1856" t="s">
        <v>251</v>
      </c>
      <c r="C1856" t="s">
        <v>252</v>
      </c>
      <c r="D1856">
        <v>3348.8669599999998</v>
      </c>
      <c r="E1856">
        <f t="shared" si="34"/>
        <v>1359.3401282124014</v>
      </c>
    </row>
    <row r="1857" spans="1:5" x14ac:dyDescent="0.35">
      <c r="A1857">
        <v>44.500360999999998</v>
      </c>
      <c r="B1857" t="s">
        <v>251</v>
      </c>
      <c r="C1857" t="s">
        <v>252</v>
      </c>
      <c r="D1857">
        <v>243.27569299999999</v>
      </c>
      <c r="E1857">
        <f t="shared" si="34"/>
        <v>108.25856161025172</v>
      </c>
    </row>
    <row r="1858" spans="1:5" x14ac:dyDescent="0.35">
      <c r="A1858">
        <v>56.097493999999998</v>
      </c>
      <c r="B1858" t="s">
        <v>251</v>
      </c>
      <c r="C1858" t="s">
        <v>252</v>
      </c>
      <c r="D1858">
        <v>41566.085967999999</v>
      </c>
      <c r="E1858">
        <f t="shared" si="34"/>
        <v>23317.532581933639</v>
      </c>
    </row>
    <row r="1859" spans="1:5" x14ac:dyDescent="0.35">
      <c r="A1859">
        <v>38.630979000000004</v>
      </c>
      <c r="B1859" t="s">
        <v>251</v>
      </c>
      <c r="C1859" t="s">
        <v>252</v>
      </c>
      <c r="D1859">
        <v>33026.536030000003</v>
      </c>
      <c r="E1859">
        <f t="shared" si="34"/>
        <v>12758.474198176737</v>
      </c>
    </row>
    <row r="1860" spans="1:5" x14ac:dyDescent="0.35">
      <c r="A1860">
        <v>47.373097999999999</v>
      </c>
      <c r="B1860" t="s">
        <v>251</v>
      </c>
      <c r="C1860" t="s">
        <v>252</v>
      </c>
      <c r="D1860">
        <v>894.18742199999997</v>
      </c>
      <c r="E1860">
        <f t="shared" ref="E1860:E1923" si="35">(A1860/100)*D1860</f>
        <v>423.6042837277335</v>
      </c>
    </row>
    <row r="1861" spans="1:5" x14ac:dyDescent="0.35">
      <c r="A1861">
        <v>30.335348</v>
      </c>
      <c r="B1861" t="s">
        <v>251</v>
      </c>
      <c r="C1861" t="s">
        <v>252</v>
      </c>
      <c r="D1861">
        <v>22626.834118999999</v>
      </c>
      <c r="E1861">
        <f t="shared" si="35"/>
        <v>6863.9288713813839</v>
      </c>
    </row>
    <row r="1862" spans="1:5" x14ac:dyDescent="0.35">
      <c r="A1862">
        <v>44.612518000000001</v>
      </c>
      <c r="B1862" t="s">
        <v>251</v>
      </c>
      <c r="C1862" t="s">
        <v>252</v>
      </c>
      <c r="D1862">
        <v>1837.974547</v>
      </c>
      <c r="E1862">
        <f t="shared" si="35"/>
        <v>819.96672561579351</v>
      </c>
    </row>
    <row r="1863" spans="1:5" x14ac:dyDescent="0.35">
      <c r="A1863">
        <v>39.259025999999999</v>
      </c>
      <c r="B1863" t="s">
        <v>251</v>
      </c>
      <c r="C1863" t="s">
        <v>252</v>
      </c>
      <c r="D1863">
        <v>51445.401105999998</v>
      </c>
      <c r="E1863">
        <f t="shared" si="35"/>
        <v>20196.963396008825</v>
      </c>
    </row>
    <row r="1864" spans="1:5" x14ac:dyDescent="0.35">
      <c r="A1864">
        <v>53.194941</v>
      </c>
      <c r="B1864" t="s">
        <v>251</v>
      </c>
      <c r="C1864" t="s">
        <v>252</v>
      </c>
      <c r="D1864">
        <v>58600.220998999997</v>
      </c>
      <c r="E1864">
        <f t="shared" si="35"/>
        <v>31172.352986287657</v>
      </c>
    </row>
    <row r="1865" spans="1:5" x14ac:dyDescent="0.35">
      <c r="A1865">
        <v>38.892671999999997</v>
      </c>
      <c r="B1865" t="s">
        <v>251</v>
      </c>
      <c r="C1865" t="s">
        <v>252</v>
      </c>
      <c r="D1865">
        <v>19920.958780000001</v>
      </c>
      <c r="E1865">
        <f t="shared" si="35"/>
        <v>7747.7931575606008</v>
      </c>
    </row>
    <row r="1866" spans="1:5" x14ac:dyDescent="0.35">
      <c r="A1866">
        <v>53.460611999999998</v>
      </c>
      <c r="B1866" t="s">
        <v>251</v>
      </c>
      <c r="C1866" t="s">
        <v>252</v>
      </c>
      <c r="D1866">
        <v>19173.264961000001</v>
      </c>
      <c r="E1866">
        <f t="shared" si="35"/>
        <v>10250.144788532161</v>
      </c>
    </row>
    <row r="1867" spans="1:5" x14ac:dyDescent="0.35">
      <c r="A1867">
        <v>42.149191000000002</v>
      </c>
      <c r="B1867" t="s">
        <v>251</v>
      </c>
      <c r="C1867" t="s">
        <v>252</v>
      </c>
      <c r="D1867">
        <v>1684.492346</v>
      </c>
      <c r="E1867">
        <f t="shared" si="35"/>
        <v>709.99989629592085</v>
      </c>
    </row>
    <row r="1868" spans="1:5" x14ac:dyDescent="0.35">
      <c r="A1868">
        <v>35.719377999999999</v>
      </c>
      <c r="B1868" t="s">
        <v>84</v>
      </c>
      <c r="C1868" t="s">
        <v>85</v>
      </c>
      <c r="D1868">
        <v>26455.334805999999</v>
      </c>
      <c r="E1868">
        <f t="shared" si="35"/>
        <v>9449.681040520707</v>
      </c>
    </row>
    <row r="1869" spans="1:5" x14ac:dyDescent="0.35">
      <c r="A1869">
        <v>44.354109000000001</v>
      </c>
      <c r="B1869" t="s">
        <v>84</v>
      </c>
      <c r="C1869" t="s">
        <v>85</v>
      </c>
      <c r="D1869">
        <v>58514.760643000001</v>
      </c>
      <c r="E1869">
        <f t="shared" si="35"/>
        <v>25953.700716685322</v>
      </c>
    </row>
    <row r="1870" spans="1:5" x14ac:dyDescent="0.35">
      <c r="A1870">
        <v>24.932264</v>
      </c>
      <c r="B1870" t="s">
        <v>84</v>
      </c>
      <c r="C1870" t="s">
        <v>85</v>
      </c>
      <c r="D1870">
        <v>2103.398831</v>
      </c>
      <c r="E1870">
        <f t="shared" si="35"/>
        <v>524.42494951783385</v>
      </c>
    </row>
    <row r="1871" spans="1:5" x14ac:dyDescent="0.35">
      <c r="A1871">
        <v>53.646968000000001</v>
      </c>
      <c r="B1871" t="s">
        <v>84</v>
      </c>
      <c r="C1871" t="s">
        <v>85</v>
      </c>
      <c r="D1871">
        <v>34988.804032</v>
      </c>
      <c r="E1871">
        <f t="shared" si="35"/>
        <v>18770.432502629752</v>
      </c>
    </row>
    <row r="1872" spans="1:5" x14ac:dyDescent="0.35">
      <c r="A1872">
        <v>54.311852999999999</v>
      </c>
      <c r="B1872" t="s">
        <v>84</v>
      </c>
      <c r="C1872" t="s">
        <v>85</v>
      </c>
      <c r="D1872">
        <v>6837.9978220000003</v>
      </c>
      <c r="E1872">
        <f t="shared" si="35"/>
        <v>3713.8433252278419</v>
      </c>
    </row>
    <row r="1873" spans="1:5" x14ac:dyDescent="0.35">
      <c r="A1873">
        <v>44.319127999999999</v>
      </c>
      <c r="B1873" t="s">
        <v>84</v>
      </c>
      <c r="C1873" t="s">
        <v>85</v>
      </c>
      <c r="D1873">
        <v>2001.959339</v>
      </c>
      <c r="E1873">
        <f t="shared" si="35"/>
        <v>887.25092195936384</v>
      </c>
    </row>
    <row r="1874" spans="1:5" x14ac:dyDescent="0.35">
      <c r="A1874">
        <v>30.488111</v>
      </c>
      <c r="B1874" t="s">
        <v>84</v>
      </c>
      <c r="C1874" t="s">
        <v>85</v>
      </c>
      <c r="D1874">
        <v>16260.399218</v>
      </c>
      <c r="E1874">
        <f t="shared" si="35"/>
        <v>4957.4885626269725</v>
      </c>
    </row>
    <row r="1875" spans="1:5" x14ac:dyDescent="0.35">
      <c r="A1875">
        <v>59.875565000000002</v>
      </c>
      <c r="B1875" t="s">
        <v>84</v>
      </c>
      <c r="C1875" t="s">
        <v>85</v>
      </c>
      <c r="D1875">
        <v>97.534979000000007</v>
      </c>
      <c r="E1875">
        <f t="shared" si="35"/>
        <v>58.399619748881349</v>
      </c>
    </row>
    <row r="1876" spans="1:5" x14ac:dyDescent="0.35">
      <c r="A1876">
        <v>39.926682</v>
      </c>
      <c r="B1876" t="s">
        <v>84</v>
      </c>
      <c r="C1876" t="s">
        <v>85</v>
      </c>
      <c r="D1876">
        <v>62500</v>
      </c>
      <c r="E1876">
        <f t="shared" si="35"/>
        <v>24954.17625</v>
      </c>
    </row>
    <row r="1877" spans="1:5" x14ac:dyDescent="0.35">
      <c r="A1877">
        <v>46.320278000000002</v>
      </c>
      <c r="B1877" t="s">
        <v>84</v>
      </c>
      <c r="C1877" t="s">
        <v>85</v>
      </c>
      <c r="D1877">
        <v>36103.934781000004</v>
      </c>
      <c r="E1877">
        <f t="shared" si="35"/>
        <v>16723.442959497894</v>
      </c>
    </row>
    <row r="1878" spans="1:5" x14ac:dyDescent="0.35">
      <c r="A1878">
        <v>41.775708000000002</v>
      </c>
      <c r="B1878" t="s">
        <v>84</v>
      </c>
      <c r="C1878" t="s">
        <v>85</v>
      </c>
      <c r="D1878">
        <v>1853.9940690000001</v>
      </c>
      <c r="E1878">
        <f t="shared" si="35"/>
        <v>774.51914860275861</v>
      </c>
    </row>
    <row r="1879" spans="1:5" x14ac:dyDescent="0.35">
      <c r="A1879">
        <v>56.820982000000001</v>
      </c>
      <c r="B1879" t="s">
        <v>84</v>
      </c>
      <c r="C1879" t="s">
        <v>85</v>
      </c>
      <c r="D1879">
        <v>7998.7819380000001</v>
      </c>
      <c r="E1879">
        <f t="shared" si="35"/>
        <v>4544.9864452102311</v>
      </c>
    </row>
    <row r="1880" spans="1:5" x14ac:dyDescent="0.35">
      <c r="A1880">
        <v>43.120559</v>
      </c>
      <c r="B1880" t="s">
        <v>84</v>
      </c>
      <c r="C1880" t="s">
        <v>85</v>
      </c>
      <c r="D1880">
        <v>36180.985896999999</v>
      </c>
      <c r="E1880">
        <f t="shared" si="35"/>
        <v>15601.443370497565</v>
      </c>
    </row>
    <row r="1881" spans="1:5" x14ac:dyDescent="0.35">
      <c r="A1881">
        <v>50.098508000000002</v>
      </c>
      <c r="B1881" t="s">
        <v>259</v>
      </c>
      <c r="C1881" t="s">
        <v>260</v>
      </c>
      <c r="D1881">
        <v>1307.5886439999999</v>
      </c>
      <c r="E1881">
        <f t="shared" si="35"/>
        <v>655.08240142143143</v>
      </c>
    </row>
    <row r="1882" spans="1:5" x14ac:dyDescent="0.35">
      <c r="A1882">
        <v>53.194941</v>
      </c>
      <c r="B1882" t="s">
        <v>259</v>
      </c>
      <c r="C1882" t="s">
        <v>260</v>
      </c>
      <c r="D1882">
        <v>3899.7790009999999</v>
      </c>
      <c r="E1882">
        <f t="shared" si="35"/>
        <v>2074.485138712339</v>
      </c>
    </row>
    <row r="1883" spans="1:5" x14ac:dyDescent="0.35">
      <c r="A1883">
        <v>46.143614999999997</v>
      </c>
      <c r="B1883" t="s">
        <v>259</v>
      </c>
      <c r="C1883" t="s">
        <v>260</v>
      </c>
      <c r="D1883">
        <v>5444.8149709999998</v>
      </c>
      <c r="E1883">
        <f t="shared" si="35"/>
        <v>2512.4344576806016</v>
      </c>
    </row>
    <row r="1884" spans="1:5" x14ac:dyDescent="0.35">
      <c r="A1884">
        <v>43.010326999999997</v>
      </c>
      <c r="B1884" t="s">
        <v>259</v>
      </c>
      <c r="C1884" t="s">
        <v>260</v>
      </c>
      <c r="D1884">
        <v>11964.573791999999</v>
      </c>
      <c r="E1884">
        <f t="shared" si="35"/>
        <v>5146.0023120954993</v>
      </c>
    </row>
    <row r="1885" spans="1:5" x14ac:dyDescent="0.35">
      <c r="A1885">
        <v>39.259025999999999</v>
      </c>
      <c r="B1885" t="s">
        <v>259</v>
      </c>
      <c r="C1885" t="s">
        <v>260</v>
      </c>
      <c r="D1885">
        <v>4918.7783250000002</v>
      </c>
      <c r="E1885">
        <f t="shared" si="35"/>
        <v>1931.0644614941145</v>
      </c>
    </row>
    <row r="1886" spans="1:5" x14ac:dyDescent="0.35">
      <c r="A1886">
        <v>53.460611999999998</v>
      </c>
      <c r="B1886" t="s">
        <v>259</v>
      </c>
      <c r="C1886" t="s">
        <v>260</v>
      </c>
      <c r="D1886">
        <v>43326.735038999999</v>
      </c>
      <c r="E1886">
        <f t="shared" si="35"/>
        <v>23162.737711467838</v>
      </c>
    </row>
    <row r="1887" spans="1:5" x14ac:dyDescent="0.35">
      <c r="A1887">
        <v>42.149191000000002</v>
      </c>
      <c r="B1887" t="s">
        <v>259</v>
      </c>
      <c r="C1887" t="s">
        <v>260</v>
      </c>
      <c r="D1887">
        <v>36305.662164000001</v>
      </c>
      <c r="E1887">
        <f t="shared" si="35"/>
        <v>15302.542889319095</v>
      </c>
    </row>
    <row r="1888" spans="1:5" x14ac:dyDescent="0.35">
      <c r="A1888">
        <v>44.612518000000001</v>
      </c>
      <c r="B1888" t="s">
        <v>259</v>
      </c>
      <c r="C1888" t="s">
        <v>260</v>
      </c>
      <c r="D1888">
        <v>60662.025453000002</v>
      </c>
      <c r="E1888">
        <f t="shared" si="35"/>
        <v>27062.857024384208</v>
      </c>
    </row>
    <row r="1889" spans="1:5" x14ac:dyDescent="0.35">
      <c r="A1889">
        <v>38.582650999999998</v>
      </c>
      <c r="B1889" t="s">
        <v>259</v>
      </c>
      <c r="C1889" t="s">
        <v>260</v>
      </c>
      <c r="D1889">
        <v>35490.274643999997</v>
      </c>
      <c r="E1889">
        <f t="shared" si="35"/>
        <v>13693.088804836012</v>
      </c>
    </row>
    <row r="1890" spans="1:5" x14ac:dyDescent="0.35">
      <c r="A1890">
        <v>24.333870000000001</v>
      </c>
      <c r="B1890" t="s">
        <v>259</v>
      </c>
      <c r="C1890" t="s">
        <v>260</v>
      </c>
      <c r="D1890">
        <v>52496.258758999997</v>
      </c>
      <c r="E1890">
        <f t="shared" si="35"/>
        <v>12774.371361278674</v>
      </c>
    </row>
    <row r="1891" spans="1:5" x14ac:dyDescent="0.35">
      <c r="A1891">
        <v>41.775708000000002</v>
      </c>
      <c r="B1891" t="s">
        <v>259</v>
      </c>
      <c r="C1891" t="s">
        <v>260</v>
      </c>
      <c r="D1891">
        <v>6626.3835669999999</v>
      </c>
      <c r="E1891">
        <f t="shared" si="35"/>
        <v>2768.2186499099043</v>
      </c>
    </row>
    <row r="1892" spans="1:5" x14ac:dyDescent="0.35">
      <c r="A1892">
        <v>46.320278000000002</v>
      </c>
      <c r="B1892" t="s">
        <v>259</v>
      </c>
      <c r="C1892" t="s">
        <v>260</v>
      </c>
      <c r="D1892">
        <v>21269.140471999999</v>
      </c>
      <c r="E1892">
        <f t="shared" si="35"/>
        <v>9851.9249948409124</v>
      </c>
    </row>
    <row r="1893" spans="1:5" x14ac:dyDescent="0.35">
      <c r="A1893">
        <v>30.488111</v>
      </c>
      <c r="B1893" t="s">
        <v>259</v>
      </c>
      <c r="C1893" t="s">
        <v>260</v>
      </c>
      <c r="D1893">
        <v>44922.813030999998</v>
      </c>
      <c r="E1893">
        <f t="shared" si="35"/>
        <v>13696.117101213744</v>
      </c>
    </row>
    <row r="1894" spans="1:5" x14ac:dyDescent="0.35">
      <c r="A1894">
        <v>59.875565000000002</v>
      </c>
      <c r="B1894" t="s">
        <v>259</v>
      </c>
      <c r="C1894" t="s">
        <v>260</v>
      </c>
      <c r="D1894">
        <v>4587.2611049999996</v>
      </c>
      <c r="E1894">
        <f t="shared" si="35"/>
        <v>2746.648504643993</v>
      </c>
    </row>
    <row r="1895" spans="1:5" x14ac:dyDescent="0.35">
      <c r="A1895">
        <v>35.427982999999998</v>
      </c>
      <c r="B1895" t="s">
        <v>259</v>
      </c>
      <c r="C1895" t="s">
        <v>260</v>
      </c>
      <c r="D1895">
        <v>62500</v>
      </c>
      <c r="E1895">
        <f t="shared" si="35"/>
        <v>22142.489374999997</v>
      </c>
    </row>
    <row r="1896" spans="1:5" x14ac:dyDescent="0.35">
      <c r="A1896">
        <v>36.331333999999998</v>
      </c>
      <c r="B1896" t="s">
        <v>204</v>
      </c>
      <c r="C1896" t="s">
        <v>205</v>
      </c>
      <c r="D1896">
        <v>26778.731844000002</v>
      </c>
      <c r="E1896">
        <f t="shared" si="35"/>
        <v>9729.070507208</v>
      </c>
    </row>
    <row r="1897" spans="1:5" x14ac:dyDescent="0.35">
      <c r="A1897">
        <v>43.120559</v>
      </c>
      <c r="B1897" t="s">
        <v>204</v>
      </c>
      <c r="C1897" t="s">
        <v>205</v>
      </c>
      <c r="D1897">
        <v>26319.014103000001</v>
      </c>
      <c r="E1897">
        <f t="shared" si="35"/>
        <v>11348.906004502436</v>
      </c>
    </row>
    <row r="1898" spans="1:5" x14ac:dyDescent="0.35">
      <c r="A1898">
        <v>39.591842999999997</v>
      </c>
      <c r="B1898" t="s">
        <v>204</v>
      </c>
      <c r="C1898" t="s">
        <v>205</v>
      </c>
      <c r="D1898">
        <v>1555.9747930000001</v>
      </c>
      <c r="E1898">
        <f t="shared" si="35"/>
        <v>616.039097164135</v>
      </c>
    </row>
    <row r="1899" spans="1:5" x14ac:dyDescent="0.35">
      <c r="A1899">
        <v>45.769815999999999</v>
      </c>
      <c r="B1899" t="s">
        <v>204</v>
      </c>
      <c r="C1899" t="s">
        <v>205</v>
      </c>
      <c r="D1899">
        <v>15063.4671</v>
      </c>
      <c r="E1899">
        <f t="shared" si="35"/>
        <v>6894.5211748905358</v>
      </c>
    </row>
    <row r="1900" spans="1:5" x14ac:dyDescent="0.35">
      <c r="A1900">
        <v>31.777139999999999</v>
      </c>
      <c r="B1900" t="s">
        <v>204</v>
      </c>
      <c r="C1900" t="s">
        <v>205</v>
      </c>
      <c r="D1900">
        <v>5454.381633</v>
      </c>
      <c r="E1900">
        <f t="shared" si="35"/>
        <v>1733.246487652696</v>
      </c>
    </row>
    <row r="1901" spans="1:5" x14ac:dyDescent="0.35">
      <c r="A1901">
        <v>35.719377999999999</v>
      </c>
      <c r="B1901" t="s">
        <v>204</v>
      </c>
      <c r="C1901" t="s">
        <v>205</v>
      </c>
      <c r="D1901">
        <v>28744.400777999999</v>
      </c>
      <c r="E1901">
        <f t="shared" si="35"/>
        <v>10267.321167728762</v>
      </c>
    </row>
    <row r="1902" spans="1:5" x14ac:dyDescent="0.35">
      <c r="A1902">
        <v>24.932264</v>
      </c>
      <c r="B1902" t="s">
        <v>204</v>
      </c>
      <c r="C1902" t="s">
        <v>205</v>
      </c>
      <c r="D1902">
        <v>5053.957566</v>
      </c>
      <c r="E1902">
        <f t="shared" si="35"/>
        <v>1260.0660428030942</v>
      </c>
    </row>
    <row r="1903" spans="1:5" x14ac:dyDescent="0.35">
      <c r="A1903">
        <v>23.457930000000001</v>
      </c>
      <c r="B1903" t="s">
        <v>204</v>
      </c>
      <c r="C1903" t="s">
        <v>205</v>
      </c>
      <c r="D1903">
        <v>1816.9009510000001</v>
      </c>
      <c r="E1903">
        <f t="shared" si="35"/>
        <v>426.20735325491432</v>
      </c>
    </row>
    <row r="1904" spans="1:5" x14ac:dyDescent="0.35">
      <c r="A1904">
        <v>41.775708000000002</v>
      </c>
      <c r="B1904" t="s">
        <v>204</v>
      </c>
      <c r="C1904" t="s">
        <v>205</v>
      </c>
      <c r="D1904">
        <v>12329.36146</v>
      </c>
      <c r="E1904">
        <f t="shared" si="35"/>
        <v>5150.6780417941372</v>
      </c>
    </row>
    <row r="1905" spans="1:5" x14ac:dyDescent="0.35">
      <c r="A1905">
        <v>46.320278000000002</v>
      </c>
      <c r="B1905" t="s">
        <v>204</v>
      </c>
      <c r="C1905" t="s">
        <v>205</v>
      </c>
      <c r="D1905">
        <v>650.07838200000003</v>
      </c>
      <c r="E1905">
        <f t="shared" si="35"/>
        <v>301.11811376030198</v>
      </c>
    </row>
    <row r="1906" spans="1:5" x14ac:dyDescent="0.35">
      <c r="A1906">
        <v>23.478418000000001</v>
      </c>
      <c r="B1906" t="s">
        <v>204</v>
      </c>
      <c r="C1906" t="s">
        <v>205</v>
      </c>
      <c r="D1906">
        <v>2528.1136390000001</v>
      </c>
      <c r="E1906">
        <f t="shared" si="35"/>
        <v>593.56108767943113</v>
      </c>
    </row>
    <row r="1907" spans="1:5" x14ac:dyDescent="0.35">
      <c r="A1907">
        <v>32.854495</v>
      </c>
      <c r="B1907" t="s">
        <v>204</v>
      </c>
      <c r="C1907" t="s">
        <v>205</v>
      </c>
      <c r="D1907">
        <v>22631.106632999999</v>
      </c>
      <c r="E1907">
        <f t="shared" si="35"/>
        <v>7435.3357971836531</v>
      </c>
    </row>
    <row r="1908" spans="1:5" x14ac:dyDescent="0.35">
      <c r="A1908">
        <v>43.187637000000002</v>
      </c>
      <c r="B1908" t="s">
        <v>204</v>
      </c>
      <c r="C1908" t="s">
        <v>205</v>
      </c>
      <c r="D1908">
        <v>62475.752394000003</v>
      </c>
      <c r="E1908">
        <f t="shared" si="35"/>
        <v>26981.801156939531</v>
      </c>
    </row>
    <row r="1909" spans="1:5" x14ac:dyDescent="0.35">
      <c r="A1909">
        <v>43.187637000000002</v>
      </c>
      <c r="B1909" t="s">
        <v>285</v>
      </c>
      <c r="C1909" t="s">
        <v>286</v>
      </c>
      <c r="D1909">
        <v>24.247606000000001</v>
      </c>
      <c r="E1909">
        <f t="shared" si="35"/>
        <v>10.471968060470221</v>
      </c>
    </row>
    <row r="1910" spans="1:5" x14ac:dyDescent="0.35">
      <c r="A1910">
        <v>40.591045999999999</v>
      </c>
      <c r="B1910" t="s">
        <v>285</v>
      </c>
      <c r="C1910" t="s">
        <v>286</v>
      </c>
      <c r="D1910">
        <v>19895.84013</v>
      </c>
      <c r="E1910">
        <f t="shared" si="35"/>
        <v>8075.929619254759</v>
      </c>
    </row>
    <row r="1911" spans="1:5" x14ac:dyDescent="0.35">
      <c r="A1911">
        <v>42.227733999999998</v>
      </c>
      <c r="B1911" t="s">
        <v>285</v>
      </c>
      <c r="C1911" t="s">
        <v>286</v>
      </c>
      <c r="D1911">
        <v>62244.801686999999</v>
      </c>
      <c r="E1911">
        <f t="shared" si="35"/>
        <v>26284.569285213871</v>
      </c>
    </row>
    <row r="1912" spans="1:5" x14ac:dyDescent="0.35">
      <c r="A1912">
        <v>31.864080000000001</v>
      </c>
      <c r="B1912" t="s">
        <v>285</v>
      </c>
      <c r="C1912" t="s">
        <v>286</v>
      </c>
      <c r="D1912">
        <v>54730.331351000001</v>
      </c>
      <c r="E1912">
        <f t="shared" si="35"/>
        <v>17439.31656594772</v>
      </c>
    </row>
    <row r="1913" spans="1:5" x14ac:dyDescent="0.35">
      <c r="A1913">
        <v>23.457930000000001</v>
      </c>
      <c r="B1913" t="s">
        <v>285</v>
      </c>
      <c r="C1913" t="s">
        <v>286</v>
      </c>
      <c r="D1913">
        <v>54918.362086000001</v>
      </c>
      <c r="E1913">
        <f t="shared" si="35"/>
        <v>12882.710935280422</v>
      </c>
    </row>
    <row r="1914" spans="1:5" x14ac:dyDescent="0.35">
      <c r="A1914">
        <v>39.259025999999999</v>
      </c>
      <c r="B1914" t="s">
        <v>285</v>
      </c>
      <c r="C1914" t="s">
        <v>286</v>
      </c>
      <c r="D1914">
        <v>6135.8205690000004</v>
      </c>
      <c r="E1914">
        <f t="shared" si="35"/>
        <v>2408.8633924970577</v>
      </c>
    </row>
    <row r="1915" spans="1:5" x14ac:dyDescent="0.35">
      <c r="A1915">
        <v>30.335348</v>
      </c>
      <c r="B1915" t="s">
        <v>285</v>
      </c>
      <c r="C1915" t="s">
        <v>286</v>
      </c>
      <c r="D1915">
        <v>39873.165881000001</v>
      </c>
      <c r="E1915">
        <f t="shared" si="35"/>
        <v>12095.663628618617</v>
      </c>
    </row>
    <row r="1916" spans="1:5" x14ac:dyDescent="0.35">
      <c r="A1916">
        <v>42.149191000000002</v>
      </c>
      <c r="B1916" t="s">
        <v>285</v>
      </c>
      <c r="C1916" t="s">
        <v>286</v>
      </c>
      <c r="D1916">
        <v>24509.845488999999</v>
      </c>
      <c r="E1916">
        <f t="shared" si="35"/>
        <v>10330.701588963495</v>
      </c>
    </row>
    <row r="1917" spans="1:5" x14ac:dyDescent="0.35">
      <c r="A1917">
        <v>32.854495</v>
      </c>
      <c r="B1917" t="s">
        <v>285</v>
      </c>
      <c r="C1917" t="s">
        <v>286</v>
      </c>
      <c r="D1917">
        <v>39868.893366999997</v>
      </c>
      <c r="E1917">
        <f t="shared" si="35"/>
        <v>13098.723577816345</v>
      </c>
    </row>
    <row r="1918" spans="1:5" x14ac:dyDescent="0.35">
      <c r="A1918">
        <v>41.775708000000002</v>
      </c>
      <c r="B1918" t="s">
        <v>285</v>
      </c>
      <c r="C1918" t="s">
        <v>286</v>
      </c>
      <c r="D1918">
        <v>41690.260904000002</v>
      </c>
      <c r="E1918">
        <f t="shared" si="35"/>
        <v>17416.401659693202</v>
      </c>
    </row>
    <row r="1919" spans="1:5" x14ac:dyDescent="0.35">
      <c r="A1919">
        <v>46.320278000000002</v>
      </c>
      <c r="B1919" t="s">
        <v>285</v>
      </c>
      <c r="C1919" t="s">
        <v>286</v>
      </c>
      <c r="D1919">
        <v>4476.8463650000003</v>
      </c>
      <c r="E1919">
        <f t="shared" si="35"/>
        <v>2073.6876819008949</v>
      </c>
    </row>
    <row r="1920" spans="1:5" x14ac:dyDescent="0.35">
      <c r="A1920">
        <v>45.145370999999997</v>
      </c>
      <c r="B1920" t="s">
        <v>285</v>
      </c>
      <c r="C1920" t="s">
        <v>286</v>
      </c>
      <c r="D1920">
        <v>27876.987736999999</v>
      </c>
      <c r="E1920">
        <f t="shared" si="35"/>
        <v>12585.169537493153</v>
      </c>
    </row>
    <row r="1921" spans="1:5" x14ac:dyDescent="0.35">
      <c r="A1921">
        <v>32.675153000000002</v>
      </c>
      <c r="B1921" t="s">
        <v>158</v>
      </c>
      <c r="C1921" t="s">
        <v>159</v>
      </c>
      <c r="D1921">
        <v>34184.478206</v>
      </c>
      <c r="E1921">
        <f t="shared" si="35"/>
        <v>11169.830556062156</v>
      </c>
    </row>
    <row r="1922" spans="1:5" x14ac:dyDescent="0.35">
      <c r="A1922">
        <v>75.897058999999999</v>
      </c>
      <c r="B1922" t="s">
        <v>158</v>
      </c>
      <c r="C1922" t="s">
        <v>159</v>
      </c>
      <c r="D1922">
        <v>7.2762999999999994E-2</v>
      </c>
      <c r="E1922">
        <f t="shared" si="35"/>
        <v>5.5224977040169994E-2</v>
      </c>
    </row>
    <row r="1923" spans="1:5" x14ac:dyDescent="0.35">
      <c r="A1923">
        <v>61.545122999999997</v>
      </c>
      <c r="B1923" t="s">
        <v>158</v>
      </c>
      <c r="C1923" t="s">
        <v>159</v>
      </c>
      <c r="D1923">
        <v>32269.746044</v>
      </c>
      <c r="E1923">
        <f t="shared" si="35"/>
        <v>19860.454894567436</v>
      </c>
    </row>
    <row r="1924" spans="1:5" x14ac:dyDescent="0.35">
      <c r="A1924">
        <v>47.859203999999998</v>
      </c>
      <c r="B1924" t="s">
        <v>158</v>
      </c>
      <c r="C1924" t="s">
        <v>159</v>
      </c>
      <c r="D1924">
        <v>805.23227199999997</v>
      </c>
      <c r="E1924">
        <f t="shared" ref="E1924:E1987" si="36">(A1924/100)*D1924</f>
        <v>385.37775573031485</v>
      </c>
    </row>
    <row r="1925" spans="1:5" x14ac:dyDescent="0.35">
      <c r="A1925">
        <v>58.880775</v>
      </c>
      <c r="B1925" t="s">
        <v>158</v>
      </c>
      <c r="C1925" t="s">
        <v>159</v>
      </c>
      <c r="D1925">
        <v>1311.070972</v>
      </c>
      <c r="E1925">
        <f t="shared" si="36"/>
        <v>771.96874911363295</v>
      </c>
    </row>
    <row r="1926" spans="1:5" x14ac:dyDescent="0.35">
      <c r="A1926">
        <v>43.531284999999997</v>
      </c>
      <c r="B1926" t="s">
        <v>158</v>
      </c>
      <c r="C1926" t="s">
        <v>159</v>
      </c>
      <c r="D1926">
        <v>10379.027289</v>
      </c>
      <c r="E1926">
        <f t="shared" si="36"/>
        <v>4518.123949402363</v>
      </c>
    </row>
    <row r="1927" spans="1:5" x14ac:dyDescent="0.35">
      <c r="A1927">
        <v>23.478418000000001</v>
      </c>
      <c r="B1927" t="s">
        <v>158</v>
      </c>
      <c r="C1927" t="s">
        <v>159</v>
      </c>
      <c r="D1927">
        <v>5129.5933379999997</v>
      </c>
      <c r="E1927">
        <f t="shared" si="36"/>
        <v>1204.3473655957928</v>
      </c>
    </row>
    <row r="1928" spans="1:5" x14ac:dyDescent="0.35">
      <c r="A1928">
        <v>50.704771999999998</v>
      </c>
      <c r="B1928" t="s">
        <v>158</v>
      </c>
      <c r="C1928" t="s">
        <v>159</v>
      </c>
      <c r="D1928">
        <v>5490.7871210000003</v>
      </c>
      <c r="E1928">
        <f t="shared" si="36"/>
        <v>2784.091090708414</v>
      </c>
    </row>
    <row r="1929" spans="1:5" x14ac:dyDescent="0.35">
      <c r="A1929">
        <v>48.53734</v>
      </c>
      <c r="B1929" t="s">
        <v>158</v>
      </c>
      <c r="C1929" t="s">
        <v>159</v>
      </c>
      <c r="D1929">
        <v>40218.013185999996</v>
      </c>
      <c r="E1929">
        <f t="shared" si="36"/>
        <v>19520.753801333653</v>
      </c>
    </row>
    <row r="1930" spans="1:5" x14ac:dyDescent="0.35">
      <c r="A1930">
        <v>39.974970999999996</v>
      </c>
      <c r="B1930" t="s">
        <v>158</v>
      </c>
      <c r="C1930" t="s">
        <v>159</v>
      </c>
      <c r="D1930">
        <v>33379.497705000002</v>
      </c>
      <c r="E1930">
        <f t="shared" si="36"/>
        <v>13343.444527519416</v>
      </c>
    </row>
    <row r="1931" spans="1:5" x14ac:dyDescent="0.35">
      <c r="A1931">
        <v>58.444324999999999</v>
      </c>
      <c r="B1931" t="s">
        <v>158</v>
      </c>
      <c r="C1931" t="s">
        <v>159</v>
      </c>
      <c r="D1931">
        <v>48623.972084000001</v>
      </c>
      <c r="E1931">
        <f t="shared" si="36"/>
        <v>28417.952272682232</v>
      </c>
    </row>
    <row r="1932" spans="1:5" x14ac:dyDescent="0.35">
      <c r="A1932">
        <v>31.864080000000001</v>
      </c>
      <c r="B1932" t="s">
        <v>237</v>
      </c>
      <c r="C1932" t="s">
        <v>238</v>
      </c>
      <c r="D1932">
        <v>2269.4730749999999</v>
      </c>
      <c r="E1932">
        <f t="shared" si="36"/>
        <v>723.14671619645992</v>
      </c>
    </row>
    <row r="1933" spans="1:5" x14ac:dyDescent="0.35">
      <c r="A1933">
        <v>41.287024000000002</v>
      </c>
      <c r="B1933" t="s">
        <v>237</v>
      </c>
      <c r="C1933" t="s">
        <v>238</v>
      </c>
      <c r="D1933">
        <v>2089.2044409999999</v>
      </c>
      <c r="E1933">
        <f t="shared" si="36"/>
        <v>862.57033896473581</v>
      </c>
    </row>
    <row r="1934" spans="1:5" x14ac:dyDescent="0.35">
      <c r="A1934">
        <v>65.738641999999999</v>
      </c>
      <c r="B1934" t="s">
        <v>237</v>
      </c>
      <c r="C1934" t="s">
        <v>238</v>
      </c>
      <c r="D1934">
        <v>13082.439410999999</v>
      </c>
      <c r="E1934">
        <f t="shared" si="36"/>
        <v>8600.2180092641993</v>
      </c>
    </row>
    <row r="1935" spans="1:5" x14ac:dyDescent="0.35">
      <c r="A1935">
        <v>49.639105999999998</v>
      </c>
      <c r="B1935" t="s">
        <v>237</v>
      </c>
      <c r="C1935" t="s">
        <v>238</v>
      </c>
      <c r="D1935">
        <v>62482.183372</v>
      </c>
      <c r="E1935">
        <f t="shared" si="36"/>
        <v>31015.597235141453</v>
      </c>
    </row>
    <row r="1936" spans="1:5" x14ac:dyDescent="0.35">
      <c r="A1936">
        <v>62.517116999999999</v>
      </c>
      <c r="B1936" t="s">
        <v>237</v>
      </c>
      <c r="C1936" t="s">
        <v>238</v>
      </c>
      <c r="D1936">
        <v>4132.4761070000004</v>
      </c>
      <c r="E1936">
        <f t="shared" si="36"/>
        <v>2583.5049228102353</v>
      </c>
    </row>
    <row r="1937" spans="1:5" x14ac:dyDescent="0.35">
      <c r="A1937">
        <v>45.145370999999997</v>
      </c>
      <c r="B1937" t="s">
        <v>237</v>
      </c>
      <c r="C1937" t="s">
        <v>238</v>
      </c>
      <c r="D1937">
        <v>6666.9360989999996</v>
      </c>
      <c r="E1937">
        <f t="shared" si="36"/>
        <v>3009.8130362264769</v>
      </c>
    </row>
    <row r="1938" spans="1:5" x14ac:dyDescent="0.35">
      <c r="A1938">
        <v>55.314422</v>
      </c>
      <c r="B1938" t="s">
        <v>237</v>
      </c>
      <c r="C1938" t="s">
        <v>238</v>
      </c>
      <c r="D1938">
        <v>13378.456421000001</v>
      </c>
      <c r="E1938">
        <f t="shared" si="36"/>
        <v>7400.2158417980363</v>
      </c>
    </row>
    <row r="1939" spans="1:5" x14ac:dyDescent="0.35">
      <c r="A1939">
        <v>63.185637</v>
      </c>
      <c r="B1939" t="s">
        <v>237</v>
      </c>
      <c r="C1939" t="s">
        <v>238</v>
      </c>
      <c r="D1939">
        <v>31506.963918000001</v>
      </c>
      <c r="E1939">
        <f t="shared" si="36"/>
        <v>19907.875850948458</v>
      </c>
    </row>
    <row r="1940" spans="1:5" x14ac:dyDescent="0.35">
      <c r="A1940">
        <v>65.629932999999994</v>
      </c>
      <c r="B1940" t="s">
        <v>237</v>
      </c>
      <c r="C1940" t="s">
        <v>238</v>
      </c>
      <c r="D1940">
        <v>26092.441998999999</v>
      </c>
      <c r="E1940">
        <f t="shared" si="36"/>
        <v>17124.45220200756</v>
      </c>
    </row>
    <row r="1941" spans="1:5" x14ac:dyDescent="0.35">
      <c r="A1941">
        <v>53.808748000000001</v>
      </c>
      <c r="B1941" t="s">
        <v>237</v>
      </c>
      <c r="C1941" t="s">
        <v>238</v>
      </c>
      <c r="D1941">
        <v>3880.6229720000001</v>
      </c>
      <c r="E1941">
        <f t="shared" si="36"/>
        <v>2088.1146358335909</v>
      </c>
    </row>
    <row r="1942" spans="1:5" x14ac:dyDescent="0.35">
      <c r="A1942">
        <v>16.621962</v>
      </c>
      <c r="B1942" t="s">
        <v>93</v>
      </c>
      <c r="C1942" t="s">
        <v>94</v>
      </c>
      <c r="D1942">
        <v>62442.826063</v>
      </c>
      <c r="E1942">
        <f t="shared" si="36"/>
        <v>10379.222819917957</v>
      </c>
    </row>
    <row r="1943" spans="1:5" x14ac:dyDescent="0.35">
      <c r="A1943">
        <v>11.344611</v>
      </c>
      <c r="B1943" t="s">
        <v>93</v>
      </c>
      <c r="C1943" t="s">
        <v>94</v>
      </c>
      <c r="D1943">
        <v>33903.596898000003</v>
      </c>
      <c r="E1943">
        <f t="shared" si="36"/>
        <v>3846.2311830861672</v>
      </c>
    </row>
    <row r="1944" spans="1:5" x14ac:dyDescent="0.35">
      <c r="A1944">
        <v>29.805491</v>
      </c>
      <c r="B1944" t="s">
        <v>93</v>
      </c>
      <c r="C1944" t="s">
        <v>94</v>
      </c>
      <c r="D1944">
        <v>23817.114141999999</v>
      </c>
      <c r="E1944">
        <f t="shared" si="36"/>
        <v>7098.8078120535365</v>
      </c>
    </row>
    <row r="1945" spans="1:5" x14ac:dyDescent="0.35">
      <c r="A1945">
        <v>44.354109000000001</v>
      </c>
      <c r="B1945" t="s">
        <v>93</v>
      </c>
      <c r="C1945" t="s">
        <v>94</v>
      </c>
      <c r="D1945">
        <v>401.98776400000003</v>
      </c>
      <c r="E1945">
        <f t="shared" si="36"/>
        <v>178.29809101122279</v>
      </c>
    </row>
    <row r="1946" spans="1:5" x14ac:dyDescent="0.35">
      <c r="A1946">
        <v>56.820982000000001</v>
      </c>
      <c r="B1946" t="s">
        <v>93</v>
      </c>
      <c r="C1946" t="s">
        <v>94</v>
      </c>
      <c r="D1946">
        <v>54501.218062</v>
      </c>
      <c r="E1946">
        <f t="shared" si="36"/>
        <v>30968.127304789767</v>
      </c>
    </row>
    <row r="1947" spans="1:5" x14ac:dyDescent="0.35">
      <c r="A1947">
        <v>44.319127999999999</v>
      </c>
      <c r="B1947" t="s">
        <v>93</v>
      </c>
      <c r="C1947" t="s">
        <v>94</v>
      </c>
      <c r="D1947">
        <v>37977.366061000001</v>
      </c>
      <c r="E1947">
        <f t="shared" si="36"/>
        <v>16831.237475603146</v>
      </c>
    </row>
    <row r="1948" spans="1:5" x14ac:dyDescent="0.35">
      <c r="A1948">
        <v>38.249088999999998</v>
      </c>
      <c r="B1948" t="s">
        <v>93</v>
      </c>
      <c r="C1948" t="s">
        <v>94</v>
      </c>
      <c r="D1948">
        <v>157.635504</v>
      </c>
      <c r="E1948">
        <f t="shared" si="36"/>
        <v>60.294144220558557</v>
      </c>
    </row>
    <row r="1949" spans="1:5" x14ac:dyDescent="0.35">
      <c r="A1949">
        <v>50.612459999999999</v>
      </c>
      <c r="B1949" t="s">
        <v>93</v>
      </c>
      <c r="C1949" t="s">
        <v>94</v>
      </c>
      <c r="D1949">
        <v>21084.259135</v>
      </c>
      <c r="E1949">
        <f t="shared" si="36"/>
        <v>10671.262220998222</v>
      </c>
    </row>
    <row r="1950" spans="1:5" x14ac:dyDescent="0.35">
      <c r="A1950">
        <v>56.698922000000003</v>
      </c>
      <c r="B1950" t="s">
        <v>93</v>
      </c>
      <c r="C1950" t="s">
        <v>94</v>
      </c>
      <c r="D1950">
        <v>32995.044091999996</v>
      </c>
      <c r="E1950">
        <f t="shared" si="36"/>
        <v>18707.83431358869</v>
      </c>
    </row>
    <row r="1951" spans="1:5" x14ac:dyDescent="0.35">
      <c r="A1951">
        <v>40.269396999999998</v>
      </c>
      <c r="B1951" t="s">
        <v>93</v>
      </c>
      <c r="C1951" t="s">
        <v>94</v>
      </c>
      <c r="D1951">
        <v>1127.96702</v>
      </c>
      <c r="E1951">
        <f t="shared" si="36"/>
        <v>454.22551731286939</v>
      </c>
    </row>
    <row r="1952" spans="1:5" x14ac:dyDescent="0.35">
      <c r="A1952">
        <v>40.244722000000003</v>
      </c>
      <c r="B1952" t="s">
        <v>93</v>
      </c>
      <c r="C1952" t="s">
        <v>94</v>
      </c>
      <c r="D1952">
        <v>27952.346332000001</v>
      </c>
      <c r="E1952">
        <f t="shared" si="36"/>
        <v>11249.344073790598</v>
      </c>
    </row>
    <row r="1953" spans="1:5" x14ac:dyDescent="0.35">
      <c r="A1953">
        <v>59.875565000000002</v>
      </c>
      <c r="B1953" t="s">
        <v>93</v>
      </c>
      <c r="C1953" t="s">
        <v>94</v>
      </c>
      <c r="D1953">
        <v>56248.374389999997</v>
      </c>
      <c r="E1953">
        <f t="shared" si="36"/>
        <v>33679.0319693278</v>
      </c>
    </row>
    <row r="1954" spans="1:5" x14ac:dyDescent="0.35">
      <c r="A1954">
        <v>42.029234000000002</v>
      </c>
      <c r="B1954" t="s">
        <v>93</v>
      </c>
      <c r="C1954" t="s">
        <v>94</v>
      </c>
      <c r="D1954">
        <v>30588.242816999998</v>
      </c>
      <c r="E1954">
        <f t="shared" si="36"/>
        <v>12856.004150045123</v>
      </c>
    </row>
    <row r="1955" spans="1:5" x14ac:dyDescent="0.35">
      <c r="A1955">
        <v>51.234679999999997</v>
      </c>
      <c r="B1955" t="s">
        <v>93</v>
      </c>
      <c r="C1955" t="s">
        <v>94</v>
      </c>
      <c r="D1955">
        <v>62500</v>
      </c>
      <c r="E1955">
        <f t="shared" si="36"/>
        <v>32021.674999999999</v>
      </c>
    </row>
    <row r="1956" spans="1:5" x14ac:dyDescent="0.35">
      <c r="A1956">
        <v>27.017353</v>
      </c>
      <c r="B1956" t="s">
        <v>93</v>
      </c>
      <c r="C1956" t="s">
        <v>94</v>
      </c>
      <c r="D1956">
        <v>62500</v>
      </c>
      <c r="E1956">
        <f t="shared" si="36"/>
        <v>16885.845624999998</v>
      </c>
    </row>
    <row r="1957" spans="1:5" x14ac:dyDescent="0.35">
      <c r="A1957">
        <v>73.288838999999996</v>
      </c>
      <c r="B1957" t="s">
        <v>71</v>
      </c>
      <c r="C1957" t="s">
        <v>72</v>
      </c>
      <c r="D1957">
        <v>11176.653262</v>
      </c>
      <c r="E1957">
        <f t="shared" si="36"/>
        <v>8191.2394147754276</v>
      </c>
    </row>
    <row r="1958" spans="1:5" x14ac:dyDescent="0.35">
      <c r="A1958">
        <v>77.560460000000006</v>
      </c>
      <c r="B1958" t="s">
        <v>71</v>
      </c>
      <c r="C1958" t="s">
        <v>72</v>
      </c>
      <c r="D1958">
        <v>17157.832009999998</v>
      </c>
      <c r="E1958">
        <f t="shared" si="36"/>
        <v>13307.693432983246</v>
      </c>
    </row>
    <row r="1959" spans="1:5" x14ac:dyDescent="0.35">
      <c r="A1959">
        <v>68.764178999999999</v>
      </c>
      <c r="B1959" t="s">
        <v>71</v>
      </c>
      <c r="C1959" t="s">
        <v>72</v>
      </c>
      <c r="D1959">
        <v>3798.6518660000002</v>
      </c>
      <c r="E1959">
        <f t="shared" si="36"/>
        <v>2612.1117687230803</v>
      </c>
    </row>
    <row r="1960" spans="1:5" x14ac:dyDescent="0.35">
      <c r="A1960">
        <v>77.812685999999999</v>
      </c>
      <c r="B1960" t="s">
        <v>71</v>
      </c>
      <c r="C1960" t="s">
        <v>72</v>
      </c>
      <c r="D1960">
        <v>0.60429999999999995</v>
      </c>
      <c r="E1960">
        <f t="shared" si="36"/>
        <v>0.47022206149799994</v>
      </c>
    </row>
    <row r="1961" spans="1:5" x14ac:dyDescent="0.35">
      <c r="A1961">
        <v>74.885751999999997</v>
      </c>
      <c r="B1961" t="s">
        <v>71</v>
      </c>
      <c r="C1961" t="s">
        <v>72</v>
      </c>
      <c r="D1961">
        <v>842.930432</v>
      </c>
      <c r="E1961">
        <f t="shared" si="36"/>
        <v>631.23479284004861</v>
      </c>
    </row>
    <row r="1962" spans="1:5" x14ac:dyDescent="0.35">
      <c r="A1962">
        <v>73.762653</v>
      </c>
      <c r="B1962" t="s">
        <v>71</v>
      </c>
      <c r="C1962" t="s">
        <v>72</v>
      </c>
      <c r="D1962">
        <v>15186.793664000001</v>
      </c>
      <c r="E1962">
        <f t="shared" si="36"/>
        <v>11202.181912202306</v>
      </c>
    </row>
    <row r="1963" spans="1:5" x14ac:dyDescent="0.35">
      <c r="A1963">
        <v>78.822996000000003</v>
      </c>
      <c r="B1963" t="s">
        <v>71</v>
      </c>
      <c r="C1963" t="s">
        <v>72</v>
      </c>
      <c r="D1963">
        <v>4207.1762699999999</v>
      </c>
      <c r="E1963">
        <f t="shared" si="36"/>
        <v>3316.2223830150492</v>
      </c>
    </row>
    <row r="1964" spans="1:5" x14ac:dyDescent="0.35">
      <c r="A1964">
        <v>74.020154000000005</v>
      </c>
      <c r="B1964" t="s">
        <v>71</v>
      </c>
      <c r="C1964" t="s">
        <v>72</v>
      </c>
      <c r="D1964">
        <v>3761.7710550000002</v>
      </c>
      <c r="E1964">
        <f t="shared" si="36"/>
        <v>2784.4687280384251</v>
      </c>
    </row>
    <row r="1965" spans="1:5" x14ac:dyDescent="0.35">
      <c r="A1965">
        <v>66.679818999999995</v>
      </c>
      <c r="B1965" t="s">
        <v>71</v>
      </c>
      <c r="C1965" t="s">
        <v>72</v>
      </c>
      <c r="D1965">
        <v>60986.099006999997</v>
      </c>
      <c r="E1965">
        <f t="shared" si="36"/>
        <v>40665.42043302839</v>
      </c>
    </row>
    <row r="1966" spans="1:5" x14ac:dyDescent="0.35">
      <c r="A1966">
        <v>76.354438000000002</v>
      </c>
      <c r="B1966" t="s">
        <v>71</v>
      </c>
      <c r="C1966" t="s">
        <v>72</v>
      </c>
      <c r="D1966">
        <v>30466.124903</v>
      </c>
      <c r="E1966">
        <f t="shared" si="36"/>
        <v>23262.238450063694</v>
      </c>
    </row>
    <row r="1967" spans="1:5" x14ac:dyDescent="0.35">
      <c r="A1967">
        <v>66.679818999999995</v>
      </c>
      <c r="B1967" t="s">
        <v>245</v>
      </c>
      <c r="C1967" t="s">
        <v>246</v>
      </c>
      <c r="D1967">
        <v>5.1749999999999998</v>
      </c>
      <c r="E1967">
        <f t="shared" si="36"/>
        <v>3.4506806332499997</v>
      </c>
    </row>
    <row r="1968" spans="1:5" x14ac:dyDescent="0.35">
      <c r="A1968">
        <v>76.354438000000002</v>
      </c>
      <c r="B1968" t="s">
        <v>245</v>
      </c>
      <c r="C1968" t="s">
        <v>246</v>
      </c>
      <c r="D1968">
        <v>32023.723721999999</v>
      </c>
      <c r="E1968">
        <f t="shared" si="36"/>
        <v>24451.534274605783</v>
      </c>
    </row>
    <row r="1969" spans="1:5" x14ac:dyDescent="0.35">
      <c r="A1969">
        <v>74.020154000000005</v>
      </c>
      <c r="B1969" t="s">
        <v>245</v>
      </c>
      <c r="C1969" t="s">
        <v>246</v>
      </c>
      <c r="D1969">
        <v>19322.892098</v>
      </c>
      <c r="E1969">
        <f t="shared" si="36"/>
        <v>14302.834488193432</v>
      </c>
    </row>
    <row r="1970" spans="1:5" x14ac:dyDescent="0.35">
      <c r="A1970">
        <v>53.808748000000001</v>
      </c>
      <c r="B1970" t="s">
        <v>245</v>
      </c>
      <c r="C1970" t="s">
        <v>246</v>
      </c>
      <c r="D1970">
        <v>1977.3559949999999</v>
      </c>
      <c r="E1970">
        <f t="shared" si="36"/>
        <v>1063.9905044124428</v>
      </c>
    </row>
    <row r="1971" spans="1:5" x14ac:dyDescent="0.35">
      <c r="A1971">
        <v>73.762653</v>
      </c>
      <c r="B1971" t="s">
        <v>245</v>
      </c>
      <c r="C1971" t="s">
        <v>246</v>
      </c>
      <c r="D1971">
        <v>2228.7337769999999</v>
      </c>
      <c r="E1971">
        <f t="shared" si="36"/>
        <v>1643.9731622223037</v>
      </c>
    </row>
    <row r="1972" spans="1:5" x14ac:dyDescent="0.35">
      <c r="A1972">
        <v>74.885751999999997</v>
      </c>
      <c r="B1972" t="s">
        <v>245</v>
      </c>
      <c r="C1972" t="s">
        <v>246</v>
      </c>
      <c r="D1972">
        <v>20525.843052</v>
      </c>
      <c r="E1972">
        <f t="shared" si="36"/>
        <v>15370.93192382995</v>
      </c>
    </row>
    <row r="1973" spans="1:5" x14ac:dyDescent="0.35">
      <c r="A1973">
        <v>65.031599999999997</v>
      </c>
      <c r="B1973" t="s">
        <v>245</v>
      </c>
      <c r="C1973" t="s">
        <v>246</v>
      </c>
      <c r="D1973">
        <v>28451.751804</v>
      </c>
      <c r="E1973">
        <f t="shared" si="36"/>
        <v>18502.629426170064</v>
      </c>
    </row>
    <row r="1974" spans="1:5" x14ac:dyDescent="0.35">
      <c r="A1974">
        <v>51.941943000000002</v>
      </c>
      <c r="B1974" t="s">
        <v>245</v>
      </c>
      <c r="C1974" t="s">
        <v>246</v>
      </c>
      <c r="D1974">
        <v>1237.631198</v>
      </c>
      <c r="E1974">
        <f t="shared" si="36"/>
        <v>642.84969141537715</v>
      </c>
    </row>
    <row r="1975" spans="1:5" x14ac:dyDescent="0.35">
      <c r="A1975">
        <v>60.61309</v>
      </c>
      <c r="B1975" t="s">
        <v>245</v>
      </c>
      <c r="C1975" t="s">
        <v>246</v>
      </c>
      <c r="D1975">
        <v>13347.737889</v>
      </c>
      <c r="E1975">
        <f t="shared" si="36"/>
        <v>8090.4763796236703</v>
      </c>
    </row>
    <row r="1976" spans="1:5" x14ac:dyDescent="0.35">
      <c r="A1976">
        <v>74.885751999999997</v>
      </c>
      <c r="B1976" t="s">
        <v>355</v>
      </c>
      <c r="C1976" t="s">
        <v>356</v>
      </c>
      <c r="D1976">
        <v>5168.1141010000001</v>
      </c>
      <c r="E1976">
        <f t="shared" si="36"/>
        <v>3870.1811087518895</v>
      </c>
    </row>
    <row r="1977" spans="1:5" x14ac:dyDescent="0.35">
      <c r="A1977">
        <v>51.941943000000002</v>
      </c>
      <c r="B1977" t="s">
        <v>355</v>
      </c>
      <c r="C1977" t="s">
        <v>356</v>
      </c>
      <c r="D1977">
        <v>19253.013756</v>
      </c>
      <c r="E1977">
        <f t="shared" si="36"/>
        <v>10000.38943092368</v>
      </c>
    </row>
    <row r="1978" spans="1:5" x14ac:dyDescent="0.35">
      <c r="A1978">
        <v>65.031599999999997</v>
      </c>
      <c r="B1978" t="s">
        <v>355</v>
      </c>
      <c r="C1978" t="s">
        <v>356</v>
      </c>
      <c r="D1978">
        <v>32237.381451000001</v>
      </c>
      <c r="E1978">
        <f t="shared" si="36"/>
        <v>20964.484955688516</v>
      </c>
    </row>
    <row r="1979" spans="1:5" x14ac:dyDescent="0.35">
      <c r="A1979">
        <v>79.756722999999994</v>
      </c>
      <c r="B1979" t="s">
        <v>355</v>
      </c>
      <c r="C1979" t="s">
        <v>356</v>
      </c>
      <c r="D1979">
        <v>27368.778831</v>
      </c>
      <c r="E1979">
        <f t="shared" si="36"/>
        <v>21828.441120723306</v>
      </c>
    </row>
    <row r="1980" spans="1:5" x14ac:dyDescent="0.35">
      <c r="A1980">
        <v>91.405218000000005</v>
      </c>
      <c r="B1980" t="s">
        <v>355</v>
      </c>
      <c r="C1980" t="s">
        <v>356</v>
      </c>
      <c r="D1980">
        <v>2855.1262860000002</v>
      </c>
      <c r="E1980">
        <f t="shared" si="36"/>
        <v>2609.7344058936037</v>
      </c>
    </row>
    <row r="1981" spans="1:5" x14ac:dyDescent="0.35">
      <c r="A1981">
        <v>76.354438000000002</v>
      </c>
      <c r="B1981" t="s">
        <v>243</v>
      </c>
      <c r="C1981" t="s">
        <v>244</v>
      </c>
      <c r="D1981">
        <v>10.151375</v>
      </c>
      <c r="E1981">
        <f t="shared" si="36"/>
        <v>7.7510253305225003</v>
      </c>
    </row>
    <row r="1982" spans="1:5" x14ac:dyDescent="0.35">
      <c r="A1982">
        <v>77.560460000000006</v>
      </c>
      <c r="B1982" t="s">
        <v>243</v>
      </c>
      <c r="C1982" t="s">
        <v>244</v>
      </c>
      <c r="D1982">
        <v>1697.2195019999999</v>
      </c>
      <c r="E1982">
        <f t="shared" si="36"/>
        <v>1316.3712529609093</v>
      </c>
    </row>
    <row r="1983" spans="1:5" x14ac:dyDescent="0.35">
      <c r="A1983">
        <v>74.020154000000005</v>
      </c>
      <c r="B1983" t="s">
        <v>243</v>
      </c>
      <c r="C1983" t="s">
        <v>244</v>
      </c>
      <c r="D1983">
        <v>23233.352763999999</v>
      </c>
      <c r="E1983">
        <f t="shared" si="36"/>
        <v>17197.363495276059</v>
      </c>
    </row>
    <row r="1984" spans="1:5" x14ac:dyDescent="0.35">
      <c r="A1984">
        <v>63.799109999999999</v>
      </c>
      <c r="B1984" t="s">
        <v>243</v>
      </c>
      <c r="C1984" t="s">
        <v>244</v>
      </c>
      <c r="D1984">
        <v>57357.422681999997</v>
      </c>
      <c r="E1984">
        <f t="shared" si="36"/>
        <v>36593.525190054133</v>
      </c>
    </row>
    <row r="1985" spans="1:5" x14ac:dyDescent="0.35">
      <c r="A1985">
        <v>58.620550999999999</v>
      </c>
      <c r="B1985" t="s">
        <v>243</v>
      </c>
      <c r="C1985" t="s">
        <v>244</v>
      </c>
      <c r="D1985">
        <v>1997.0282130000001</v>
      </c>
      <c r="E1985">
        <f t="shared" si="36"/>
        <v>1170.6689420860537</v>
      </c>
    </row>
    <row r="1986" spans="1:5" x14ac:dyDescent="0.35">
      <c r="A1986">
        <v>53.808748000000001</v>
      </c>
      <c r="B1986" t="s">
        <v>243</v>
      </c>
      <c r="C1986" t="s">
        <v>244</v>
      </c>
      <c r="D1986">
        <v>29090.895403999999</v>
      </c>
      <c r="E1986">
        <f t="shared" si="36"/>
        <v>15653.446598881943</v>
      </c>
    </row>
    <row r="1987" spans="1:5" x14ac:dyDescent="0.35">
      <c r="A1987">
        <v>65.629932999999994</v>
      </c>
      <c r="B1987" t="s">
        <v>243</v>
      </c>
      <c r="C1987" t="s">
        <v>244</v>
      </c>
      <c r="D1987">
        <v>36407.558000999998</v>
      </c>
      <c r="E1987">
        <f t="shared" si="36"/>
        <v>23894.255922992437</v>
      </c>
    </row>
    <row r="1988" spans="1:5" x14ac:dyDescent="0.35">
      <c r="A1988">
        <v>65.738641999999999</v>
      </c>
      <c r="B1988" t="s">
        <v>243</v>
      </c>
      <c r="C1988" t="s">
        <v>244</v>
      </c>
      <c r="D1988">
        <v>4691.0085040000004</v>
      </c>
      <c r="E1988">
        <f t="shared" ref="E1988:E2051" si="37">(A1988/100)*D1988</f>
        <v>3083.8052866341159</v>
      </c>
    </row>
    <row r="1989" spans="1:5" x14ac:dyDescent="0.35">
      <c r="A1989">
        <v>62.517116999999999</v>
      </c>
      <c r="B1989" t="s">
        <v>243</v>
      </c>
      <c r="C1989" t="s">
        <v>244</v>
      </c>
      <c r="D1989">
        <v>6999.3488509999997</v>
      </c>
      <c r="E1989">
        <f t="shared" si="37"/>
        <v>4375.7911104178256</v>
      </c>
    </row>
    <row r="1990" spans="1:5" x14ac:dyDescent="0.35">
      <c r="A1990">
        <v>37.696964999999999</v>
      </c>
      <c r="B1990" t="s">
        <v>215</v>
      </c>
      <c r="C1990" t="s">
        <v>216</v>
      </c>
      <c r="D1990">
        <v>42122.413564000002</v>
      </c>
      <c r="E1990">
        <f t="shared" si="37"/>
        <v>15878.871498376333</v>
      </c>
    </row>
    <row r="1991" spans="1:5" x14ac:dyDescent="0.35">
      <c r="A1991">
        <v>38.455810999999997</v>
      </c>
      <c r="B1991" t="s">
        <v>215</v>
      </c>
      <c r="C1991" t="s">
        <v>216</v>
      </c>
      <c r="D1991">
        <v>61331.886809000003</v>
      </c>
      <c r="E1991">
        <f t="shared" si="37"/>
        <v>23585.674474002968</v>
      </c>
    </row>
    <row r="1992" spans="1:5" x14ac:dyDescent="0.35">
      <c r="A1992">
        <v>51.626877</v>
      </c>
      <c r="B1992" t="s">
        <v>215</v>
      </c>
      <c r="C1992" t="s">
        <v>216</v>
      </c>
      <c r="D1992">
        <v>17966.802207000001</v>
      </c>
      <c r="E1992">
        <f t="shared" si="37"/>
        <v>9275.6988762411765</v>
      </c>
    </row>
    <row r="1993" spans="1:5" x14ac:dyDescent="0.35">
      <c r="A1993">
        <v>25.623619000000001</v>
      </c>
      <c r="B1993" t="s">
        <v>215</v>
      </c>
      <c r="C1993" t="s">
        <v>216</v>
      </c>
      <c r="D1993">
        <v>562.55099700000005</v>
      </c>
      <c r="E1993">
        <f t="shared" si="37"/>
        <v>144.14592415198146</v>
      </c>
    </row>
    <row r="1994" spans="1:5" x14ac:dyDescent="0.35">
      <c r="A1994">
        <v>13.302187999999999</v>
      </c>
      <c r="B1994" t="s">
        <v>215</v>
      </c>
      <c r="C1994" t="s">
        <v>216</v>
      </c>
      <c r="D1994">
        <v>5487.8374949999998</v>
      </c>
      <c r="E1994">
        <f t="shared" si="37"/>
        <v>730.00246071939046</v>
      </c>
    </row>
    <row r="1995" spans="1:5" x14ac:dyDescent="0.35">
      <c r="A1995">
        <v>29.070425</v>
      </c>
      <c r="B1995" t="s">
        <v>215</v>
      </c>
      <c r="C1995" t="s">
        <v>216</v>
      </c>
      <c r="D1995">
        <v>1906.5008459999999</v>
      </c>
      <c r="E1995">
        <f t="shared" si="37"/>
        <v>554.22789856079544</v>
      </c>
    </row>
    <row r="1996" spans="1:5" x14ac:dyDescent="0.35">
      <c r="A1996">
        <v>28.775145999999999</v>
      </c>
      <c r="B1996" t="s">
        <v>215</v>
      </c>
      <c r="C1996" t="s">
        <v>216</v>
      </c>
      <c r="D1996">
        <v>58568.150791</v>
      </c>
      <c r="E1996">
        <f t="shared" si="37"/>
        <v>16853.070899610404</v>
      </c>
    </row>
    <row r="1997" spans="1:5" x14ac:dyDescent="0.35">
      <c r="A1997">
        <v>10.907235999999999</v>
      </c>
      <c r="B1997" t="s">
        <v>215</v>
      </c>
      <c r="C1997" t="s">
        <v>216</v>
      </c>
      <c r="D1997">
        <v>5266.9879090000004</v>
      </c>
      <c r="E1997">
        <f t="shared" si="37"/>
        <v>574.48280132609523</v>
      </c>
    </row>
    <row r="1998" spans="1:5" x14ac:dyDescent="0.35">
      <c r="A1998">
        <v>47.399290999999998</v>
      </c>
      <c r="B1998" t="s">
        <v>215</v>
      </c>
      <c r="C1998" t="s">
        <v>216</v>
      </c>
      <c r="D1998">
        <v>37711.262344000002</v>
      </c>
      <c r="E1998">
        <f t="shared" si="37"/>
        <v>17874.870978205981</v>
      </c>
    </row>
    <row r="1999" spans="1:5" x14ac:dyDescent="0.35">
      <c r="A1999">
        <v>40.015712000000001</v>
      </c>
      <c r="B1999" t="s">
        <v>215</v>
      </c>
      <c r="C1999" t="s">
        <v>216</v>
      </c>
      <c r="D1999">
        <v>1318.2944660000001</v>
      </c>
      <c r="E1999">
        <f t="shared" si="37"/>
        <v>527.52491682649804</v>
      </c>
    </row>
    <row r="2000" spans="1:5" x14ac:dyDescent="0.35">
      <c r="A2000">
        <v>28.009474999999998</v>
      </c>
      <c r="B2000" t="s">
        <v>215</v>
      </c>
      <c r="C2000" t="s">
        <v>216</v>
      </c>
      <c r="D2000">
        <v>13562.825806000001</v>
      </c>
      <c r="E2000">
        <f t="shared" si="37"/>
        <v>3798.8763034251187</v>
      </c>
    </row>
    <row r="2001" spans="1:5" x14ac:dyDescent="0.35">
      <c r="A2001">
        <v>1.9760329999999999</v>
      </c>
      <c r="B2001" t="s">
        <v>215</v>
      </c>
      <c r="C2001" t="s">
        <v>216</v>
      </c>
      <c r="D2001">
        <v>27.550599999999999</v>
      </c>
      <c r="E2001">
        <f t="shared" si="37"/>
        <v>0.54440894769799997</v>
      </c>
    </row>
    <row r="2002" spans="1:5" x14ac:dyDescent="0.35">
      <c r="A2002">
        <v>4.1023870000000002</v>
      </c>
      <c r="B2002" t="s">
        <v>215</v>
      </c>
      <c r="C2002" t="s">
        <v>216</v>
      </c>
      <c r="D2002">
        <v>27876.803999</v>
      </c>
      <c r="E2002">
        <f t="shared" si="37"/>
        <v>1143.6143832704563</v>
      </c>
    </row>
    <row r="2003" spans="1:5" x14ac:dyDescent="0.35">
      <c r="A2003">
        <v>5.1597999999999998E-2</v>
      </c>
      <c r="B2003" t="s">
        <v>215</v>
      </c>
      <c r="C2003" t="s">
        <v>216</v>
      </c>
      <c r="D2003">
        <v>42085.169097999998</v>
      </c>
      <c r="E2003">
        <f t="shared" si="37"/>
        <v>21.715105551186038</v>
      </c>
    </row>
    <row r="2004" spans="1:5" x14ac:dyDescent="0.35">
      <c r="A2004">
        <v>5.9028049999999999</v>
      </c>
      <c r="B2004" t="s">
        <v>215</v>
      </c>
      <c r="C2004" t="s">
        <v>216</v>
      </c>
      <c r="D2004">
        <v>29180.049333999999</v>
      </c>
      <c r="E2004">
        <f t="shared" si="37"/>
        <v>1722.4414110898185</v>
      </c>
    </row>
    <row r="2005" spans="1:5" x14ac:dyDescent="0.35">
      <c r="A2005">
        <v>14.707710000000001</v>
      </c>
      <c r="B2005" t="s">
        <v>215</v>
      </c>
      <c r="C2005" t="s">
        <v>216</v>
      </c>
      <c r="D2005">
        <v>61935.767451</v>
      </c>
      <c r="E2005">
        <f t="shared" si="37"/>
        <v>9109.3330629674729</v>
      </c>
    </row>
    <row r="2006" spans="1:5" x14ac:dyDescent="0.35">
      <c r="A2006">
        <v>0.47828599999999999</v>
      </c>
      <c r="B2006" t="s">
        <v>215</v>
      </c>
      <c r="C2006" t="s">
        <v>216</v>
      </c>
      <c r="D2006">
        <v>19535.028415000001</v>
      </c>
      <c r="E2006">
        <f t="shared" si="37"/>
        <v>93.433306004966894</v>
      </c>
    </row>
    <row r="2007" spans="1:5" x14ac:dyDescent="0.35">
      <c r="A2007">
        <v>20.105840000000001</v>
      </c>
      <c r="B2007" t="s">
        <v>215</v>
      </c>
      <c r="C2007" t="s">
        <v>216</v>
      </c>
      <c r="D2007">
        <v>14425.151110999999</v>
      </c>
      <c r="E2007">
        <f t="shared" si="37"/>
        <v>2900.2978021358822</v>
      </c>
    </row>
    <row r="2008" spans="1:5" x14ac:dyDescent="0.35">
      <c r="A2008">
        <v>13.453483</v>
      </c>
      <c r="B2008" t="s">
        <v>215</v>
      </c>
      <c r="C2008" t="s">
        <v>216</v>
      </c>
      <c r="D2008">
        <v>24142.47537</v>
      </c>
      <c r="E2008">
        <f t="shared" si="37"/>
        <v>3248.003819682137</v>
      </c>
    </row>
    <row r="2009" spans="1:5" x14ac:dyDescent="0.35">
      <c r="A2009">
        <v>0</v>
      </c>
      <c r="B2009" t="s">
        <v>215</v>
      </c>
      <c r="C2009" t="s">
        <v>216</v>
      </c>
      <c r="D2009">
        <v>2.7713000000000001</v>
      </c>
      <c r="E2009">
        <f t="shared" si="37"/>
        <v>0</v>
      </c>
    </row>
    <row r="2010" spans="1:5" x14ac:dyDescent="0.35">
      <c r="A2010">
        <v>50.632387000000001</v>
      </c>
      <c r="B2010" t="s">
        <v>215</v>
      </c>
      <c r="C2010" t="s">
        <v>216</v>
      </c>
      <c r="D2010">
        <v>4834.6712799999996</v>
      </c>
      <c r="E2010">
        <f t="shared" si="37"/>
        <v>2447.9094726674534</v>
      </c>
    </row>
    <row r="2011" spans="1:5" x14ac:dyDescent="0.35">
      <c r="A2011">
        <v>32.812268000000003</v>
      </c>
      <c r="B2011" t="s">
        <v>215</v>
      </c>
      <c r="C2011" t="s">
        <v>216</v>
      </c>
      <c r="D2011">
        <v>27500.307857</v>
      </c>
      <c r="E2011">
        <f t="shared" si="37"/>
        <v>9023.474714863898</v>
      </c>
    </row>
    <row r="2012" spans="1:5" x14ac:dyDescent="0.35">
      <c r="A2012">
        <v>19.950814999999999</v>
      </c>
      <c r="B2012" t="s">
        <v>215</v>
      </c>
      <c r="C2012" t="s">
        <v>216</v>
      </c>
      <c r="D2012">
        <v>28133.798191999998</v>
      </c>
      <c r="E2012">
        <f t="shared" si="37"/>
        <v>5612.9220297592647</v>
      </c>
    </row>
    <row r="2013" spans="1:5" x14ac:dyDescent="0.35">
      <c r="A2013">
        <v>47.885575000000003</v>
      </c>
      <c r="B2013" t="s">
        <v>215</v>
      </c>
      <c r="C2013" t="s">
        <v>216</v>
      </c>
      <c r="D2013">
        <v>39929.334094999998</v>
      </c>
      <c r="E2013">
        <f t="shared" si="37"/>
        <v>19120.391225061798</v>
      </c>
    </row>
    <row r="2014" spans="1:5" x14ac:dyDescent="0.35">
      <c r="A2014">
        <v>42.132607999999998</v>
      </c>
      <c r="B2014" t="s">
        <v>215</v>
      </c>
      <c r="C2014" t="s">
        <v>216</v>
      </c>
      <c r="D2014">
        <v>62500</v>
      </c>
      <c r="E2014">
        <f t="shared" si="37"/>
        <v>26332.880000000001</v>
      </c>
    </row>
    <row r="2015" spans="1:5" x14ac:dyDescent="0.35">
      <c r="A2015">
        <v>46.280577000000001</v>
      </c>
      <c r="B2015" t="s">
        <v>215</v>
      </c>
      <c r="C2015" t="s">
        <v>216</v>
      </c>
      <c r="D2015">
        <v>62500</v>
      </c>
      <c r="E2015">
        <f t="shared" si="37"/>
        <v>28925.360625000001</v>
      </c>
    </row>
    <row r="2016" spans="1:5" x14ac:dyDescent="0.35">
      <c r="A2016">
        <v>100</v>
      </c>
      <c r="B2016" t="s">
        <v>215</v>
      </c>
      <c r="C2016" t="s">
        <v>216</v>
      </c>
      <c r="D2016">
        <v>484.116669</v>
      </c>
      <c r="E2016">
        <f t="shared" si="37"/>
        <v>484.116669</v>
      </c>
    </row>
    <row r="2017" spans="1:5" x14ac:dyDescent="0.35">
      <c r="A2017">
        <v>7.154846</v>
      </c>
      <c r="B2017" t="s">
        <v>215</v>
      </c>
      <c r="C2017" t="s">
        <v>216</v>
      </c>
      <c r="D2017">
        <v>4127.0897059999998</v>
      </c>
      <c r="E2017">
        <f t="shared" si="37"/>
        <v>295.28691274615272</v>
      </c>
    </row>
    <row r="2018" spans="1:5" x14ac:dyDescent="0.35">
      <c r="A2018">
        <v>13.171796000000001</v>
      </c>
      <c r="B2018" t="s">
        <v>215</v>
      </c>
      <c r="C2018" t="s">
        <v>216</v>
      </c>
      <c r="D2018">
        <v>1698.780919</v>
      </c>
      <c r="E2018">
        <f t="shared" si="37"/>
        <v>223.75995713760523</v>
      </c>
    </row>
    <row r="2019" spans="1:5" x14ac:dyDescent="0.35">
      <c r="A2019">
        <v>7.5496429999999997</v>
      </c>
      <c r="B2019" t="s">
        <v>215</v>
      </c>
      <c r="C2019" t="s">
        <v>216</v>
      </c>
      <c r="D2019">
        <v>62499.121848000003</v>
      </c>
      <c r="E2019">
        <f t="shared" si="37"/>
        <v>4718.4605776590033</v>
      </c>
    </row>
    <row r="2020" spans="1:5" x14ac:dyDescent="0.35">
      <c r="A2020">
        <v>30.70655</v>
      </c>
      <c r="B2020" t="s">
        <v>215</v>
      </c>
      <c r="C2020" t="s">
        <v>216</v>
      </c>
      <c r="D2020">
        <v>62500</v>
      </c>
      <c r="E2020">
        <f t="shared" si="37"/>
        <v>19191.59375</v>
      </c>
    </row>
    <row r="2021" spans="1:5" x14ac:dyDescent="0.35">
      <c r="A2021">
        <v>60.61309</v>
      </c>
      <c r="B2021" t="s">
        <v>379</v>
      </c>
      <c r="C2021" t="s">
        <v>380</v>
      </c>
      <c r="D2021">
        <v>40437.881988000001</v>
      </c>
      <c r="E2021">
        <f t="shared" si="37"/>
        <v>24510.649803480232</v>
      </c>
    </row>
    <row r="2022" spans="1:5" x14ac:dyDescent="0.35">
      <c r="A2022">
        <v>74.777725000000004</v>
      </c>
      <c r="B2022" t="s">
        <v>379</v>
      </c>
      <c r="C2022" t="s">
        <v>380</v>
      </c>
      <c r="D2022">
        <v>29897.678122000001</v>
      </c>
      <c r="E2022">
        <f t="shared" si="37"/>
        <v>22356.803527454325</v>
      </c>
    </row>
    <row r="2023" spans="1:5" x14ac:dyDescent="0.35">
      <c r="A2023">
        <v>76.557642000000001</v>
      </c>
      <c r="B2023" t="s">
        <v>379</v>
      </c>
      <c r="C2023" t="s">
        <v>380</v>
      </c>
      <c r="D2023">
        <v>47691.410860999997</v>
      </c>
      <c r="E2023">
        <f t="shared" si="37"/>
        <v>36511.4195917135</v>
      </c>
    </row>
    <row r="2024" spans="1:5" x14ac:dyDescent="0.35">
      <c r="A2024">
        <v>74.020154000000005</v>
      </c>
      <c r="B2024" t="s">
        <v>379</v>
      </c>
      <c r="C2024" t="s">
        <v>380</v>
      </c>
      <c r="D2024">
        <v>16181.984082000001</v>
      </c>
      <c r="E2024">
        <f t="shared" si="37"/>
        <v>11977.929537751888</v>
      </c>
    </row>
    <row r="2025" spans="1:5" x14ac:dyDescent="0.35">
      <c r="A2025">
        <v>53.808748000000001</v>
      </c>
      <c r="B2025" t="s">
        <v>379</v>
      </c>
      <c r="C2025" t="s">
        <v>380</v>
      </c>
      <c r="D2025">
        <v>27551.125628999998</v>
      </c>
      <c r="E2025">
        <f t="shared" si="37"/>
        <v>14824.915760872025</v>
      </c>
    </row>
    <row r="2026" spans="1:5" x14ac:dyDescent="0.35">
      <c r="A2026">
        <v>65.738641999999999</v>
      </c>
      <c r="B2026" t="s">
        <v>379</v>
      </c>
      <c r="C2026" t="s">
        <v>380</v>
      </c>
      <c r="D2026">
        <v>6024.3367879999996</v>
      </c>
      <c r="E2026">
        <f t="shared" si="37"/>
        <v>3960.3171939376189</v>
      </c>
    </row>
    <row r="2027" spans="1:5" x14ac:dyDescent="0.35">
      <c r="A2027">
        <v>72.334474</v>
      </c>
      <c r="B2027" t="s">
        <v>379</v>
      </c>
      <c r="C2027" t="s">
        <v>380</v>
      </c>
      <c r="D2027">
        <v>9000.487314</v>
      </c>
      <c r="E2027">
        <f t="shared" si="37"/>
        <v>6510.4551560186283</v>
      </c>
    </row>
    <row r="2028" spans="1:5" x14ac:dyDescent="0.35">
      <c r="A2028">
        <v>73.823528999999994</v>
      </c>
      <c r="B2028" t="s">
        <v>383</v>
      </c>
      <c r="C2028" t="s">
        <v>384</v>
      </c>
      <c r="D2028">
        <v>28465.465937000001</v>
      </c>
      <c r="E2028">
        <f t="shared" si="37"/>
        <v>21014.211500986316</v>
      </c>
    </row>
    <row r="2029" spans="1:5" x14ac:dyDescent="0.35">
      <c r="A2029">
        <v>72.334474</v>
      </c>
      <c r="B2029" t="s">
        <v>383</v>
      </c>
      <c r="C2029" t="s">
        <v>384</v>
      </c>
      <c r="D2029">
        <v>53499.512686000002</v>
      </c>
      <c r="E2029">
        <f t="shared" si="37"/>
        <v>38698.591093981377</v>
      </c>
    </row>
    <row r="2030" spans="1:5" x14ac:dyDescent="0.35">
      <c r="A2030">
        <v>60.61309</v>
      </c>
      <c r="B2030" t="s">
        <v>383</v>
      </c>
      <c r="C2030" t="s">
        <v>384</v>
      </c>
      <c r="D2030">
        <v>8714.3801230000008</v>
      </c>
      <c r="E2030">
        <f t="shared" si="37"/>
        <v>5282.0550668961014</v>
      </c>
    </row>
    <row r="2031" spans="1:5" x14ac:dyDescent="0.35">
      <c r="A2031">
        <v>74.777725000000004</v>
      </c>
      <c r="B2031" t="s">
        <v>383</v>
      </c>
      <c r="C2031" t="s">
        <v>384</v>
      </c>
      <c r="D2031">
        <v>12442.351014</v>
      </c>
      <c r="E2031">
        <f t="shared" si="37"/>
        <v>9304.1070247836324</v>
      </c>
    </row>
    <row r="2032" spans="1:5" x14ac:dyDescent="0.35">
      <c r="A2032">
        <v>51.941943000000002</v>
      </c>
      <c r="B2032" t="s">
        <v>383</v>
      </c>
      <c r="C2032" t="s">
        <v>384</v>
      </c>
      <c r="D2032">
        <v>17738.478852</v>
      </c>
      <c r="E2032">
        <f t="shared" si="37"/>
        <v>9213.7105743728953</v>
      </c>
    </row>
    <row r="2033" spans="1:5" x14ac:dyDescent="0.35">
      <c r="A2033">
        <v>65.031599999999997</v>
      </c>
      <c r="B2033" t="s">
        <v>383</v>
      </c>
      <c r="C2033" t="s">
        <v>384</v>
      </c>
      <c r="D2033">
        <v>876.46108200000003</v>
      </c>
      <c r="E2033">
        <f t="shared" si="37"/>
        <v>569.97666500191201</v>
      </c>
    </row>
    <row r="2034" spans="1:5" x14ac:dyDescent="0.35">
      <c r="A2034">
        <v>70.840145000000007</v>
      </c>
      <c r="B2034" t="s">
        <v>383</v>
      </c>
      <c r="C2034" t="s">
        <v>384</v>
      </c>
      <c r="D2034">
        <v>17191.432677000001</v>
      </c>
      <c r="E2034">
        <f t="shared" si="37"/>
        <v>12178.435835964185</v>
      </c>
    </row>
    <row r="2035" spans="1:5" x14ac:dyDescent="0.35">
      <c r="A2035">
        <v>61.951011000000001</v>
      </c>
      <c r="B2035" t="s">
        <v>383</v>
      </c>
      <c r="C2035" t="s">
        <v>384</v>
      </c>
      <c r="D2035">
        <v>9.1885089999999998</v>
      </c>
      <c r="E2035">
        <f t="shared" si="37"/>
        <v>5.6923742213259896</v>
      </c>
    </row>
    <row r="2036" spans="1:5" x14ac:dyDescent="0.35">
      <c r="A2036">
        <v>70.840145000000007</v>
      </c>
      <c r="B2036" t="s">
        <v>301</v>
      </c>
      <c r="C2036" t="s">
        <v>302</v>
      </c>
      <c r="D2036">
        <v>27518.932481</v>
      </c>
      <c r="E2036">
        <f t="shared" si="37"/>
        <v>19494.451671992501</v>
      </c>
    </row>
    <row r="2037" spans="1:5" x14ac:dyDescent="0.35">
      <c r="A2037">
        <v>73.823528999999994</v>
      </c>
      <c r="B2037" t="s">
        <v>301</v>
      </c>
      <c r="C2037" t="s">
        <v>302</v>
      </c>
      <c r="D2037">
        <v>33271.948600999996</v>
      </c>
      <c r="E2037">
        <f t="shared" si="37"/>
        <v>24562.526624324328</v>
      </c>
    </row>
    <row r="2038" spans="1:5" x14ac:dyDescent="0.35">
      <c r="A2038">
        <v>74.777725000000004</v>
      </c>
      <c r="B2038" t="s">
        <v>301</v>
      </c>
      <c r="C2038" t="s">
        <v>302</v>
      </c>
      <c r="D2038">
        <v>29.589998999999999</v>
      </c>
      <c r="E2038">
        <f t="shared" si="37"/>
        <v>22.126728079722749</v>
      </c>
    </row>
    <row r="2039" spans="1:5" x14ac:dyDescent="0.35">
      <c r="A2039">
        <v>77.511720999999994</v>
      </c>
      <c r="B2039" t="s">
        <v>301</v>
      </c>
      <c r="C2039" t="s">
        <v>302</v>
      </c>
      <c r="D2039">
        <v>24313.659933999999</v>
      </c>
      <c r="E2039">
        <f t="shared" si="37"/>
        <v>18845.93625293086</v>
      </c>
    </row>
    <row r="2040" spans="1:5" x14ac:dyDescent="0.35">
      <c r="A2040">
        <v>73.302909999999997</v>
      </c>
      <c r="B2040" t="s">
        <v>301</v>
      </c>
      <c r="C2040" t="s">
        <v>302</v>
      </c>
      <c r="D2040">
        <v>38341.864380999999</v>
      </c>
      <c r="E2040">
        <f t="shared" si="37"/>
        <v>28105.702339526488</v>
      </c>
    </row>
    <row r="2041" spans="1:5" x14ac:dyDescent="0.35">
      <c r="A2041">
        <v>61.431075</v>
      </c>
      <c r="B2041" t="s">
        <v>301</v>
      </c>
      <c r="C2041" t="s">
        <v>302</v>
      </c>
      <c r="D2041">
        <v>247.90997400000001</v>
      </c>
      <c r="E2041">
        <f t="shared" si="37"/>
        <v>152.29376206042051</v>
      </c>
    </row>
    <row r="2042" spans="1:5" x14ac:dyDescent="0.35">
      <c r="A2042">
        <v>61.951011000000001</v>
      </c>
      <c r="B2042" t="s">
        <v>301</v>
      </c>
      <c r="C2042" t="s">
        <v>302</v>
      </c>
      <c r="D2042">
        <v>5.8639169999999998</v>
      </c>
      <c r="E2042">
        <f t="shared" si="37"/>
        <v>3.6327558657008701</v>
      </c>
    </row>
    <row r="2043" spans="1:5" x14ac:dyDescent="0.35">
      <c r="A2043">
        <v>52.000297000000003</v>
      </c>
      <c r="B2043" t="s">
        <v>301</v>
      </c>
      <c r="C2043" t="s">
        <v>302</v>
      </c>
      <c r="D2043">
        <v>31815.933765999998</v>
      </c>
      <c r="E2043">
        <f t="shared" si="37"/>
        <v>16544.380051643286</v>
      </c>
    </row>
    <row r="2044" spans="1:5" x14ac:dyDescent="0.35">
      <c r="A2044">
        <v>61.574863000000001</v>
      </c>
      <c r="B2044" t="s">
        <v>301</v>
      </c>
      <c r="C2044" t="s">
        <v>302</v>
      </c>
      <c r="D2044">
        <v>1320.945444</v>
      </c>
      <c r="E2044">
        <f t="shared" si="37"/>
        <v>813.37034744774166</v>
      </c>
    </row>
    <row r="2045" spans="1:5" x14ac:dyDescent="0.35">
      <c r="A2045">
        <v>35.961554</v>
      </c>
      <c r="B2045" t="s">
        <v>301</v>
      </c>
      <c r="C2045" t="s">
        <v>302</v>
      </c>
      <c r="D2045">
        <v>28013.680492</v>
      </c>
      <c r="E2045">
        <f t="shared" si="37"/>
        <v>10074.154837518046</v>
      </c>
    </row>
    <row r="2046" spans="1:5" x14ac:dyDescent="0.35">
      <c r="A2046">
        <v>80.324466000000001</v>
      </c>
      <c r="B2046" t="s">
        <v>301</v>
      </c>
      <c r="C2046" t="s">
        <v>302</v>
      </c>
      <c r="D2046">
        <v>2192.0219510000002</v>
      </c>
      <c r="E2046">
        <f t="shared" si="37"/>
        <v>1760.7299267435319</v>
      </c>
    </row>
    <row r="2047" spans="1:5" x14ac:dyDescent="0.35">
      <c r="A2047">
        <v>82.061130000000006</v>
      </c>
      <c r="B2047" t="s">
        <v>301</v>
      </c>
      <c r="C2047" t="s">
        <v>302</v>
      </c>
      <c r="D2047">
        <v>45011.923687000002</v>
      </c>
      <c r="E2047">
        <f t="shared" si="37"/>
        <v>36937.293212289864</v>
      </c>
    </row>
    <row r="2048" spans="1:5" x14ac:dyDescent="0.35">
      <c r="A2048">
        <v>81.605593999999996</v>
      </c>
      <c r="B2048" t="s">
        <v>301</v>
      </c>
      <c r="C2048" t="s">
        <v>302</v>
      </c>
      <c r="D2048">
        <v>59057.487024000002</v>
      </c>
      <c r="E2048">
        <f t="shared" si="37"/>
        <v>48194.213087408119</v>
      </c>
    </row>
    <row r="2049" spans="1:5" x14ac:dyDescent="0.35">
      <c r="A2049">
        <v>64.845175999999995</v>
      </c>
      <c r="B2049" t="s">
        <v>301</v>
      </c>
      <c r="C2049" t="s">
        <v>302</v>
      </c>
      <c r="D2049">
        <v>32404.230567999999</v>
      </c>
      <c r="E2049">
        <f t="shared" si="37"/>
        <v>21012.580343265396</v>
      </c>
    </row>
    <row r="2050" spans="1:5" x14ac:dyDescent="0.35">
      <c r="A2050">
        <v>94.698978999999994</v>
      </c>
      <c r="B2050" t="s">
        <v>301</v>
      </c>
      <c r="C2050" t="s">
        <v>302</v>
      </c>
      <c r="D2050">
        <v>6998.3895439999997</v>
      </c>
      <c r="E2050">
        <f t="shared" si="37"/>
        <v>6627.4034446107553</v>
      </c>
    </row>
    <row r="2051" spans="1:5" x14ac:dyDescent="0.35">
      <c r="A2051">
        <v>78.653513000000004</v>
      </c>
      <c r="B2051" t="s">
        <v>275</v>
      </c>
      <c r="C2051" t="s">
        <v>276</v>
      </c>
      <c r="D2051">
        <v>9535.4182849999997</v>
      </c>
      <c r="E2051">
        <f t="shared" si="37"/>
        <v>7499.9414603968526</v>
      </c>
    </row>
    <row r="2052" spans="1:5" x14ac:dyDescent="0.35">
      <c r="A2052">
        <v>71.499986000000007</v>
      </c>
      <c r="B2052" t="s">
        <v>275</v>
      </c>
      <c r="C2052" t="s">
        <v>276</v>
      </c>
      <c r="D2052">
        <v>49145.819344000003</v>
      </c>
      <c r="E2052">
        <f t="shared" ref="E2052:E2115" si="38">(A2052/100)*D2052</f>
        <v>35139.253950545295</v>
      </c>
    </row>
    <row r="2053" spans="1:5" x14ac:dyDescent="0.35">
      <c r="A2053">
        <v>24.957417</v>
      </c>
      <c r="B2053" t="s">
        <v>275</v>
      </c>
      <c r="C2053" t="s">
        <v>276</v>
      </c>
      <c r="D2053">
        <v>7004.5612250000004</v>
      </c>
      <c r="E2053">
        <f t="shared" si="38"/>
        <v>1748.1575539435582</v>
      </c>
    </row>
    <row r="2054" spans="1:5" x14ac:dyDescent="0.35">
      <c r="A2054">
        <v>83.862729000000002</v>
      </c>
      <c r="B2054" t="s">
        <v>275</v>
      </c>
      <c r="C2054" t="s">
        <v>276</v>
      </c>
      <c r="D2054">
        <v>444.62013100000001</v>
      </c>
      <c r="E2054">
        <f t="shared" si="38"/>
        <v>372.87057553997499</v>
      </c>
    </row>
    <row r="2055" spans="1:5" x14ac:dyDescent="0.35">
      <c r="A2055">
        <v>13.783127</v>
      </c>
      <c r="B2055" t="s">
        <v>275</v>
      </c>
      <c r="C2055" t="s">
        <v>276</v>
      </c>
      <c r="D2055">
        <v>2972.4913740000002</v>
      </c>
      <c r="E2055">
        <f t="shared" si="38"/>
        <v>409.70226114246503</v>
      </c>
    </row>
    <row r="2056" spans="1:5" x14ac:dyDescent="0.35">
      <c r="A2056">
        <v>94.698978999999994</v>
      </c>
      <c r="B2056" t="s">
        <v>275</v>
      </c>
      <c r="C2056" t="s">
        <v>276</v>
      </c>
      <c r="D2056">
        <v>55501.610456000002</v>
      </c>
      <c r="E2056">
        <f t="shared" si="38"/>
        <v>52559.458430389241</v>
      </c>
    </row>
    <row r="2057" spans="1:5" x14ac:dyDescent="0.35">
      <c r="A2057">
        <v>81.605593999999996</v>
      </c>
      <c r="B2057" t="s">
        <v>275</v>
      </c>
      <c r="C2057" t="s">
        <v>276</v>
      </c>
      <c r="D2057">
        <v>1791.777161</v>
      </c>
      <c r="E2057">
        <f t="shared" si="38"/>
        <v>1462.1903953903861</v>
      </c>
    </row>
    <row r="2058" spans="1:5" x14ac:dyDescent="0.35">
      <c r="A2058">
        <v>64.845175999999995</v>
      </c>
      <c r="B2058" t="s">
        <v>275</v>
      </c>
      <c r="C2058" t="s">
        <v>276</v>
      </c>
      <c r="D2058">
        <v>30095.769432000001</v>
      </c>
      <c r="E2058">
        <f t="shared" si="38"/>
        <v>19515.654656734598</v>
      </c>
    </row>
    <row r="2059" spans="1:5" x14ac:dyDescent="0.35">
      <c r="A2059">
        <v>77.511720999999994</v>
      </c>
      <c r="B2059" t="s">
        <v>275</v>
      </c>
      <c r="C2059" t="s">
        <v>276</v>
      </c>
      <c r="D2059">
        <v>25401.257713999999</v>
      </c>
      <c r="E2059">
        <f t="shared" si="38"/>
        <v>19688.952009766654</v>
      </c>
    </row>
    <row r="2060" spans="1:5" x14ac:dyDescent="0.35">
      <c r="A2060">
        <v>35.961554</v>
      </c>
      <c r="B2060" t="s">
        <v>275</v>
      </c>
      <c r="C2060" t="s">
        <v>276</v>
      </c>
      <c r="D2060">
        <v>20585.740865</v>
      </c>
      <c r="E2060">
        <f t="shared" si="38"/>
        <v>7402.9523174670421</v>
      </c>
    </row>
    <row r="2061" spans="1:5" x14ac:dyDescent="0.35">
      <c r="A2061">
        <v>61.574863000000001</v>
      </c>
      <c r="B2061" t="s">
        <v>275</v>
      </c>
      <c r="C2061" t="s">
        <v>276</v>
      </c>
      <c r="D2061">
        <v>60922.836175999997</v>
      </c>
      <c r="E2061">
        <f t="shared" si="38"/>
        <v>37513.152911086436</v>
      </c>
    </row>
    <row r="2062" spans="1:5" x14ac:dyDescent="0.35">
      <c r="A2062">
        <v>82.061130000000006</v>
      </c>
      <c r="B2062" t="s">
        <v>275</v>
      </c>
      <c r="C2062" t="s">
        <v>276</v>
      </c>
      <c r="D2062">
        <v>4723.7868939999998</v>
      </c>
      <c r="E2062">
        <f t="shared" si="38"/>
        <v>3876.3929040083021</v>
      </c>
    </row>
    <row r="2063" spans="1:5" x14ac:dyDescent="0.35">
      <c r="A2063">
        <v>21.719677000000001</v>
      </c>
      <c r="B2063" t="s">
        <v>275</v>
      </c>
      <c r="C2063" t="s">
        <v>276</v>
      </c>
      <c r="D2063">
        <v>13201.353254</v>
      </c>
      <c r="E2063">
        <f t="shared" si="38"/>
        <v>2867.2912863977895</v>
      </c>
    </row>
    <row r="2064" spans="1:5" x14ac:dyDescent="0.35">
      <c r="A2064">
        <v>16.071580000000001</v>
      </c>
      <c r="B2064" t="s">
        <v>275</v>
      </c>
      <c r="C2064" t="s">
        <v>276</v>
      </c>
      <c r="D2064">
        <v>5420.9989690000002</v>
      </c>
      <c r="E2064">
        <f t="shared" si="38"/>
        <v>871.2401861020104</v>
      </c>
    </row>
    <row r="2065" spans="1:5" x14ac:dyDescent="0.35">
      <c r="A2065">
        <v>83.532826</v>
      </c>
      <c r="B2065" t="s">
        <v>275</v>
      </c>
      <c r="C2065" t="s">
        <v>276</v>
      </c>
      <c r="D2065">
        <v>62500</v>
      </c>
      <c r="E2065">
        <f t="shared" si="38"/>
        <v>52208.016250000001</v>
      </c>
    </row>
    <row r="2066" spans="1:5" x14ac:dyDescent="0.35">
      <c r="A2066">
        <v>1.1963159999999999</v>
      </c>
      <c r="B2066" t="s">
        <v>275</v>
      </c>
      <c r="C2066" t="s">
        <v>276</v>
      </c>
      <c r="D2066">
        <v>567.06675600000005</v>
      </c>
      <c r="E2066">
        <f t="shared" si="38"/>
        <v>6.7839103327089596</v>
      </c>
    </row>
    <row r="2067" spans="1:5" x14ac:dyDescent="0.35">
      <c r="A2067">
        <v>95.213059000000001</v>
      </c>
      <c r="B2067" t="s">
        <v>275</v>
      </c>
      <c r="C2067" t="s">
        <v>276</v>
      </c>
      <c r="D2067">
        <v>62500</v>
      </c>
      <c r="E2067">
        <f t="shared" si="38"/>
        <v>59508.161874999998</v>
      </c>
    </row>
    <row r="2068" spans="1:5" x14ac:dyDescent="0.35">
      <c r="A2068">
        <v>79.528750000000002</v>
      </c>
      <c r="B2068" t="s">
        <v>275</v>
      </c>
      <c r="C2068" t="s">
        <v>276</v>
      </c>
      <c r="D2068">
        <v>62500</v>
      </c>
      <c r="E2068">
        <f t="shared" si="38"/>
        <v>49705.46875</v>
      </c>
    </row>
    <row r="2069" spans="1:5" x14ac:dyDescent="0.35">
      <c r="A2069">
        <v>72.048760999999999</v>
      </c>
      <c r="B2069" t="s">
        <v>275</v>
      </c>
      <c r="C2069" t="s">
        <v>276</v>
      </c>
      <c r="D2069">
        <v>62500</v>
      </c>
      <c r="E2069">
        <f t="shared" si="38"/>
        <v>45030.475624999999</v>
      </c>
    </row>
    <row r="2070" spans="1:5" x14ac:dyDescent="0.35">
      <c r="A2070">
        <v>72.602654000000001</v>
      </c>
      <c r="B2070" t="s">
        <v>275</v>
      </c>
      <c r="C2070" t="s">
        <v>276</v>
      </c>
      <c r="D2070">
        <v>49733.534917999998</v>
      </c>
      <c r="E2070">
        <f t="shared" si="38"/>
        <v>36107.866278484718</v>
      </c>
    </row>
    <row r="2071" spans="1:5" x14ac:dyDescent="0.35">
      <c r="A2071">
        <v>31.616070000000001</v>
      </c>
      <c r="B2071" t="s">
        <v>275</v>
      </c>
      <c r="C2071" t="s">
        <v>276</v>
      </c>
      <c r="D2071">
        <v>128.37425999999999</v>
      </c>
      <c r="E2071">
        <f t="shared" si="38"/>
        <v>40.586895903581997</v>
      </c>
    </row>
    <row r="2072" spans="1:5" x14ac:dyDescent="0.35">
      <c r="A2072">
        <v>41.182034999999999</v>
      </c>
      <c r="B2072" t="s">
        <v>275</v>
      </c>
      <c r="C2072" t="s">
        <v>276</v>
      </c>
      <c r="D2072">
        <v>31463.248906000001</v>
      </c>
      <c r="E2072">
        <f t="shared" si="38"/>
        <v>12957.206176606038</v>
      </c>
    </row>
    <row r="2073" spans="1:5" x14ac:dyDescent="0.35">
      <c r="A2073">
        <v>8.2967490000000002</v>
      </c>
      <c r="B2073" t="s">
        <v>275</v>
      </c>
      <c r="C2073" t="s">
        <v>276</v>
      </c>
      <c r="D2073">
        <v>5775.5668990000004</v>
      </c>
      <c r="E2073">
        <f t="shared" si="38"/>
        <v>479.18428893711359</v>
      </c>
    </row>
    <row r="2074" spans="1:5" x14ac:dyDescent="0.35">
      <c r="A2074">
        <v>49.442574999999998</v>
      </c>
      <c r="B2074" t="s">
        <v>275</v>
      </c>
      <c r="C2074" t="s">
        <v>276</v>
      </c>
      <c r="D2074">
        <v>47273.874892</v>
      </c>
      <c r="E2074">
        <f t="shared" si="38"/>
        <v>23373.421048883269</v>
      </c>
    </row>
    <row r="2075" spans="1:5" x14ac:dyDescent="0.35">
      <c r="A2075">
        <v>17.200278000000001</v>
      </c>
      <c r="B2075" t="s">
        <v>275</v>
      </c>
      <c r="C2075" t="s">
        <v>276</v>
      </c>
      <c r="D2075">
        <v>10.762999000000001</v>
      </c>
      <c r="E2075">
        <f t="shared" si="38"/>
        <v>1.8512657491372204</v>
      </c>
    </row>
    <row r="2076" spans="1:5" x14ac:dyDescent="0.35">
      <c r="A2076">
        <v>83.701189999999997</v>
      </c>
      <c r="B2076" t="s">
        <v>275</v>
      </c>
      <c r="C2076" t="s">
        <v>276</v>
      </c>
      <c r="D2076">
        <v>62500</v>
      </c>
      <c r="E2076">
        <f t="shared" si="38"/>
        <v>52313.243749999994</v>
      </c>
    </row>
    <row r="2077" spans="1:5" x14ac:dyDescent="0.35">
      <c r="A2077">
        <v>16.482112000000001</v>
      </c>
      <c r="B2077" t="s">
        <v>275</v>
      </c>
      <c r="C2077" t="s">
        <v>276</v>
      </c>
      <c r="D2077">
        <v>14209.074844000001</v>
      </c>
      <c r="E2077">
        <f t="shared" si="38"/>
        <v>2341.9556299519054</v>
      </c>
    </row>
    <row r="2078" spans="1:5" x14ac:dyDescent="0.35">
      <c r="A2078">
        <v>76.109336999999996</v>
      </c>
      <c r="B2078" t="s">
        <v>275</v>
      </c>
      <c r="C2078" t="s">
        <v>276</v>
      </c>
      <c r="D2078">
        <v>62500</v>
      </c>
      <c r="E2078">
        <f t="shared" si="38"/>
        <v>47568.335625</v>
      </c>
    </row>
    <row r="2079" spans="1:5" x14ac:dyDescent="0.35">
      <c r="A2079">
        <v>76.522356000000002</v>
      </c>
      <c r="B2079" t="s">
        <v>275</v>
      </c>
      <c r="C2079" t="s">
        <v>276</v>
      </c>
      <c r="D2079">
        <v>57390.039354</v>
      </c>
      <c r="E2079">
        <f t="shared" si="38"/>
        <v>43916.210223007984</v>
      </c>
    </row>
    <row r="2080" spans="1:5" x14ac:dyDescent="0.35">
      <c r="A2080">
        <v>85.411219000000003</v>
      </c>
      <c r="B2080" t="s">
        <v>275</v>
      </c>
      <c r="C2080" t="s">
        <v>276</v>
      </c>
      <c r="D2080">
        <v>62500</v>
      </c>
      <c r="E2080">
        <f t="shared" si="38"/>
        <v>53382.011875000004</v>
      </c>
    </row>
    <row r="2081" spans="1:5" x14ac:dyDescent="0.35">
      <c r="A2081">
        <v>50.186332</v>
      </c>
      <c r="B2081" t="s">
        <v>275</v>
      </c>
      <c r="C2081" t="s">
        <v>276</v>
      </c>
      <c r="D2081">
        <v>38302.138479000001</v>
      </c>
      <c r="E2081">
        <f t="shared" si="38"/>
        <v>19222.43838017069</v>
      </c>
    </row>
    <row r="2082" spans="1:5" x14ac:dyDescent="0.35">
      <c r="A2082">
        <v>81.605593999999996</v>
      </c>
      <c r="B2082" t="s">
        <v>369</v>
      </c>
      <c r="C2082" t="s">
        <v>370</v>
      </c>
      <c r="D2082">
        <v>1650.735815</v>
      </c>
      <c r="E2082">
        <f t="shared" si="38"/>
        <v>1347.0927672014909</v>
      </c>
    </row>
    <row r="2083" spans="1:5" x14ac:dyDescent="0.35">
      <c r="A2083">
        <v>70.840145000000007</v>
      </c>
      <c r="B2083" t="s">
        <v>369</v>
      </c>
      <c r="C2083" t="s">
        <v>370</v>
      </c>
      <c r="D2083">
        <v>17789.634841999999</v>
      </c>
      <c r="E2083">
        <f t="shared" si="38"/>
        <v>12602.203117043322</v>
      </c>
    </row>
    <row r="2084" spans="1:5" x14ac:dyDescent="0.35">
      <c r="A2084">
        <v>52.000297000000003</v>
      </c>
      <c r="B2084" t="s">
        <v>369</v>
      </c>
      <c r="C2084" t="s">
        <v>370</v>
      </c>
      <c r="D2084">
        <v>15238.162751</v>
      </c>
      <c r="E2084">
        <f t="shared" si="38"/>
        <v>7923.8898878633718</v>
      </c>
    </row>
    <row r="2085" spans="1:5" x14ac:dyDescent="0.35">
      <c r="A2085">
        <v>82.061130000000006</v>
      </c>
      <c r="B2085" t="s">
        <v>369</v>
      </c>
      <c r="C2085" t="s">
        <v>370</v>
      </c>
      <c r="D2085">
        <v>12764.289419000001</v>
      </c>
      <c r="E2085">
        <f t="shared" si="38"/>
        <v>10474.520133701835</v>
      </c>
    </row>
    <row r="2086" spans="1:5" x14ac:dyDescent="0.35">
      <c r="A2086">
        <v>61.951011000000001</v>
      </c>
      <c r="B2086" t="s">
        <v>369</v>
      </c>
      <c r="C2086" t="s">
        <v>370</v>
      </c>
      <c r="D2086">
        <v>62484.947573999998</v>
      </c>
      <c r="E2086">
        <f t="shared" si="38"/>
        <v>38710.056744912974</v>
      </c>
    </row>
    <row r="2087" spans="1:5" x14ac:dyDescent="0.35">
      <c r="A2087">
        <v>79.756722999999994</v>
      </c>
      <c r="B2087" t="s">
        <v>369</v>
      </c>
      <c r="C2087" t="s">
        <v>370</v>
      </c>
      <c r="D2087">
        <v>4354.0917509999999</v>
      </c>
      <c r="E2087">
        <f t="shared" si="38"/>
        <v>3472.6808970109196</v>
      </c>
    </row>
    <row r="2088" spans="1:5" x14ac:dyDescent="0.35">
      <c r="A2088">
        <v>51.941943000000002</v>
      </c>
      <c r="B2088" t="s">
        <v>369</v>
      </c>
      <c r="C2088" t="s">
        <v>370</v>
      </c>
      <c r="D2088">
        <v>24270.876194</v>
      </c>
      <c r="E2088">
        <f t="shared" si="38"/>
        <v>12606.764678288049</v>
      </c>
    </row>
    <row r="2089" spans="1:5" x14ac:dyDescent="0.35">
      <c r="A2089">
        <v>94.432997999999998</v>
      </c>
      <c r="B2089" t="s">
        <v>369</v>
      </c>
      <c r="C2089" t="s">
        <v>370</v>
      </c>
      <c r="D2089">
        <v>399.508466</v>
      </c>
      <c r="E2089">
        <f t="shared" si="38"/>
        <v>377.26782170761066</v>
      </c>
    </row>
    <row r="2090" spans="1:5" x14ac:dyDescent="0.35">
      <c r="A2090">
        <v>85.987370999999996</v>
      </c>
      <c r="B2090" t="s">
        <v>369</v>
      </c>
      <c r="C2090" t="s">
        <v>370</v>
      </c>
      <c r="D2090">
        <v>192.48308599999999</v>
      </c>
      <c r="E2090">
        <f t="shared" si="38"/>
        <v>165.51114527106904</v>
      </c>
    </row>
    <row r="2091" spans="1:5" x14ac:dyDescent="0.35">
      <c r="A2091">
        <v>91.019570999999999</v>
      </c>
      <c r="B2091" t="s">
        <v>369</v>
      </c>
      <c r="C2091" t="s">
        <v>370</v>
      </c>
      <c r="D2091">
        <v>37937.597406000001</v>
      </c>
      <c r="E2091">
        <f t="shared" si="38"/>
        <v>34530.63840664833</v>
      </c>
    </row>
    <row r="2092" spans="1:5" x14ac:dyDescent="0.35">
      <c r="A2092">
        <v>80.324466000000001</v>
      </c>
      <c r="B2092" t="s">
        <v>295</v>
      </c>
      <c r="C2092" t="s">
        <v>296</v>
      </c>
      <c r="D2092">
        <v>13725.885114999999</v>
      </c>
      <c r="E2092">
        <f t="shared" si="38"/>
        <v>11025.243922397236</v>
      </c>
    </row>
    <row r="2093" spans="1:5" x14ac:dyDescent="0.35">
      <c r="A2093">
        <v>35.961554</v>
      </c>
      <c r="B2093" t="s">
        <v>295</v>
      </c>
      <c r="C2093" t="s">
        <v>296</v>
      </c>
      <c r="D2093">
        <v>458.10876999999999</v>
      </c>
      <c r="E2093">
        <f t="shared" si="38"/>
        <v>164.7430327022858</v>
      </c>
    </row>
    <row r="2094" spans="1:5" x14ac:dyDescent="0.35">
      <c r="A2094">
        <v>85.987370999999996</v>
      </c>
      <c r="B2094" t="s">
        <v>295</v>
      </c>
      <c r="C2094" t="s">
        <v>296</v>
      </c>
      <c r="D2094">
        <v>61370.023027000003</v>
      </c>
      <c r="E2094">
        <f t="shared" si="38"/>
        <v>52770.469383011921</v>
      </c>
    </row>
    <row r="2095" spans="1:5" x14ac:dyDescent="0.35">
      <c r="A2095">
        <v>94.432997999999998</v>
      </c>
      <c r="B2095" t="s">
        <v>295</v>
      </c>
      <c r="C2095" t="s">
        <v>296</v>
      </c>
      <c r="D2095">
        <v>62100.491534000001</v>
      </c>
      <c r="E2095">
        <f t="shared" si="38"/>
        <v>58643.355928292389</v>
      </c>
    </row>
    <row r="2096" spans="1:5" x14ac:dyDescent="0.35">
      <c r="A2096">
        <v>91.405218000000005</v>
      </c>
      <c r="B2096" t="s">
        <v>295</v>
      </c>
      <c r="C2096" t="s">
        <v>296</v>
      </c>
      <c r="D2096">
        <v>12453.925684</v>
      </c>
      <c r="E2096">
        <f t="shared" si="38"/>
        <v>11383.537921018193</v>
      </c>
    </row>
    <row r="2097" spans="1:5" x14ac:dyDescent="0.35">
      <c r="A2097">
        <v>52.000297000000003</v>
      </c>
      <c r="B2097" t="s">
        <v>295</v>
      </c>
      <c r="C2097" t="s">
        <v>296</v>
      </c>
      <c r="D2097">
        <v>15445.903482</v>
      </c>
      <c r="E2097">
        <f t="shared" si="38"/>
        <v>8031.9156849733426</v>
      </c>
    </row>
    <row r="2098" spans="1:5" x14ac:dyDescent="0.35">
      <c r="A2098">
        <v>91.019570999999999</v>
      </c>
      <c r="B2098" t="s">
        <v>295</v>
      </c>
      <c r="C2098" t="s">
        <v>296</v>
      </c>
      <c r="D2098">
        <v>24562.402593999999</v>
      </c>
      <c r="E2098">
        <f t="shared" si="38"/>
        <v>22356.593468351672</v>
      </c>
    </row>
    <row r="2099" spans="1:5" x14ac:dyDescent="0.35">
      <c r="A2099">
        <v>79.756722999999994</v>
      </c>
      <c r="B2099" t="s">
        <v>295</v>
      </c>
      <c r="C2099" t="s">
        <v>296</v>
      </c>
      <c r="D2099">
        <v>7434.8786259999997</v>
      </c>
      <c r="E2099">
        <f t="shared" si="38"/>
        <v>5929.8155511250252</v>
      </c>
    </row>
    <row r="2100" spans="1:5" x14ac:dyDescent="0.35">
      <c r="A2100">
        <v>90.670924999999997</v>
      </c>
      <c r="B2100" t="s">
        <v>295</v>
      </c>
      <c r="C2100" t="s">
        <v>296</v>
      </c>
      <c r="D2100">
        <v>324.66899999999998</v>
      </c>
      <c r="E2100">
        <f t="shared" si="38"/>
        <v>294.38038548825</v>
      </c>
    </row>
    <row r="2101" spans="1:5" x14ac:dyDescent="0.35">
      <c r="A2101">
        <v>97.850059000000002</v>
      </c>
      <c r="B2101" t="s">
        <v>295</v>
      </c>
      <c r="C2101" t="s">
        <v>296</v>
      </c>
      <c r="D2101">
        <v>4665.6561410000004</v>
      </c>
      <c r="E2101">
        <f t="shared" si="38"/>
        <v>4565.3472867056234</v>
      </c>
    </row>
    <row r="2102" spans="1:5" x14ac:dyDescent="0.35">
      <c r="A2102">
        <v>91.004963000000004</v>
      </c>
      <c r="B2102" t="s">
        <v>295</v>
      </c>
      <c r="C2102" t="s">
        <v>296</v>
      </c>
      <c r="D2102">
        <v>1945.8342359999999</v>
      </c>
      <c r="E2102">
        <f t="shared" si="38"/>
        <v>1770.8057265131326</v>
      </c>
    </row>
    <row r="2103" spans="1:5" x14ac:dyDescent="0.35">
      <c r="A2103">
        <v>62.252988000000002</v>
      </c>
      <c r="B2103" t="s">
        <v>295</v>
      </c>
      <c r="C2103" t="s">
        <v>296</v>
      </c>
      <c r="D2103">
        <v>19.455769</v>
      </c>
      <c r="E2103">
        <f t="shared" si="38"/>
        <v>12.111797540877721</v>
      </c>
    </row>
    <row r="2104" spans="1:5" x14ac:dyDescent="0.35">
      <c r="A2104">
        <v>68.764178999999999</v>
      </c>
      <c r="B2104" t="s">
        <v>191</v>
      </c>
      <c r="C2104" t="s">
        <v>192</v>
      </c>
      <c r="D2104">
        <v>35971.876578000003</v>
      </c>
      <c r="E2104">
        <f t="shared" si="38"/>
        <v>24735.765599754999</v>
      </c>
    </row>
    <row r="2105" spans="1:5" x14ac:dyDescent="0.35">
      <c r="A2105">
        <v>73.288838999999996</v>
      </c>
      <c r="B2105" t="s">
        <v>191</v>
      </c>
      <c r="C2105" t="s">
        <v>192</v>
      </c>
      <c r="D2105">
        <v>41606.727660999997</v>
      </c>
      <c r="E2105">
        <f t="shared" si="38"/>
        <v>30493.08764863875</v>
      </c>
    </row>
    <row r="2106" spans="1:5" x14ac:dyDescent="0.35">
      <c r="A2106">
        <v>43.752043</v>
      </c>
      <c r="B2106" t="s">
        <v>191</v>
      </c>
      <c r="C2106" t="s">
        <v>192</v>
      </c>
      <c r="D2106">
        <v>20706.380065000001</v>
      </c>
      <c r="E2106">
        <f t="shared" si="38"/>
        <v>9059.4643097822282</v>
      </c>
    </row>
    <row r="2107" spans="1:5" x14ac:dyDescent="0.35">
      <c r="A2107">
        <v>51.583722999999999</v>
      </c>
      <c r="B2107" t="s">
        <v>191</v>
      </c>
      <c r="C2107" t="s">
        <v>192</v>
      </c>
      <c r="D2107">
        <v>21745.950784000001</v>
      </c>
      <c r="E2107">
        <f t="shared" si="38"/>
        <v>11217.37101613489</v>
      </c>
    </row>
    <row r="2108" spans="1:5" x14ac:dyDescent="0.35">
      <c r="A2108">
        <v>77.560460000000006</v>
      </c>
      <c r="B2108" t="s">
        <v>191</v>
      </c>
      <c r="C2108" t="s">
        <v>192</v>
      </c>
      <c r="D2108">
        <v>1940.8114189999999</v>
      </c>
      <c r="E2108">
        <f t="shared" si="38"/>
        <v>1505.3022643089275</v>
      </c>
    </row>
    <row r="2109" spans="1:5" x14ac:dyDescent="0.35">
      <c r="A2109">
        <v>25.7224</v>
      </c>
      <c r="B2109" t="s">
        <v>191</v>
      </c>
      <c r="C2109" t="s">
        <v>192</v>
      </c>
      <c r="D2109">
        <v>1965.406373</v>
      </c>
      <c r="E2109">
        <f t="shared" si="38"/>
        <v>505.549688888552</v>
      </c>
    </row>
    <row r="2110" spans="1:5" x14ac:dyDescent="0.35">
      <c r="A2110">
        <v>15.683225</v>
      </c>
      <c r="B2110" t="s">
        <v>191</v>
      </c>
      <c r="C2110" t="s">
        <v>192</v>
      </c>
      <c r="D2110">
        <v>504.19159200000001</v>
      </c>
      <c r="E2110">
        <f t="shared" si="38"/>
        <v>79.073501804442003</v>
      </c>
    </row>
    <row r="2111" spans="1:5" x14ac:dyDescent="0.35">
      <c r="A2111">
        <v>78.822996000000003</v>
      </c>
      <c r="B2111" t="s">
        <v>223</v>
      </c>
      <c r="C2111" t="s">
        <v>224</v>
      </c>
      <c r="D2111">
        <v>58292.823729999996</v>
      </c>
      <c r="E2111">
        <f t="shared" si="38"/>
        <v>45948.150116984951</v>
      </c>
    </row>
    <row r="2112" spans="1:5" x14ac:dyDescent="0.35">
      <c r="A2112">
        <v>68.764178999999999</v>
      </c>
      <c r="B2112" t="s">
        <v>223</v>
      </c>
      <c r="C2112" t="s">
        <v>224</v>
      </c>
      <c r="D2112">
        <v>22729.471555</v>
      </c>
      <c r="E2112">
        <f t="shared" si="38"/>
        <v>15629.734505834283</v>
      </c>
    </row>
    <row r="2113" spans="1:5" x14ac:dyDescent="0.35">
      <c r="A2113">
        <v>66.679818999999995</v>
      </c>
      <c r="B2113" t="s">
        <v>223</v>
      </c>
      <c r="C2113" t="s">
        <v>224</v>
      </c>
      <c r="D2113">
        <v>1508.725993</v>
      </c>
      <c r="E2113">
        <f t="shared" si="38"/>
        <v>1006.0157613383526</v>
      </c>
    </row>
    <row r="2114" spans="1:5" x14ac:dyDescent="0.35">
      <c r="A2114">
        <v>77.812685999999999</v>
      </c>
      <c r="B2114" t="s">
        <v>223</v>
      </c>
      <c r="C2114" t="s">
        <v>224</v>
      </c>
      <c r="D2114">
        <v>35369.544394999997</v>
      </c>
      <c r="E2114">
        <f t="shared" si="38"/>
        <v>27521.992519711948</v>
      </c>
    </row>
    <row r="2115" spans="1:5" x14ac:dyDescent="0.35">
      <c r="A2115">
        <v>73.762653</v>
      </c>
      <c r="B2115" t="s">
        <v>223</v>
      </c>
      <c r="C2115" t="s">
        <v>224</v>
      </c>
      <c r="D2115">
        <v>9654.7476299999998</v>
      </c>
      <c r="E2115">
        <f t="shared" si="38"/>
        <v>7121.5979923426239</v>
      </c>
    </row>
    <row r="2116" spans="1:5" x14ac:dyDescent="0.35">
      <c r="A2116">
        <v>25.7224</v>
      </c>
      <c r="B2116" t="s">
        <v>223</v>
      </c>
      <c r="C2116" t="s">
        <v>224</v>
      </c>
      <c r="D2116">
        <v>16957.203601000001</v>
      </c>
      <c r="E2116">
        <f t="shared" ref="E2116:E2179" si="39">(A2116/100)*D2116</f>
        <v>4361.7997390636247</v>
      </c>
    </row>
    <row r="2117" spans="1:5" x14ac:dyDescent="0.35">
      <c r="A2117">
        <v>63.591718</v>
      </c>
      <c r="B2117" t="s">
        <v>223</v>
      </c>
      <c r="C2117" t="s">
        <v>224</v>
      </c>
      <c r="D2117">
        <v>31093.263847999999</v>
      </c>
      <c r="E2117">
        <f t="shared" si="39"/>
        <v>19772.740663216107</v>
      </c>
    </row>
    <row r="2118" spans="1:5" x14ac:dyDescent="0.35">
      <c r="A2118">
        <v>75.053533000000002</v>
      </c>
      <c r="B2118" t="s">
        <v>223</v>
      </c>
      <c r="C2118" t="s">
        <v>224</v>
      </c>
      <c r="D2118">
        <v>20944.219356000001</v>
      </c>
      <c r="E2118">
        <f t="shared" si="39"/>
        <v>15719.37658594785</v>
      </c>
    </row>
    <row r="2119" spans="1:5" x14ac:dyDescent="0.35">
      <c r="A2119">
        <v>61.145296999999999</v>
      </c>
      <c r="B2119" t="s">
        <v>223</v>
      </c>
      <c r="C2119" t="s">
        <v>224</v>
      </c>
      <c r="D2119">
        <v>3.857402</v>
      </c>
      <c r="E2119">
        <f t="shared" si="39"/>
        <v>2.3586199093839397</v>
      </c>
    </row>
    <row r="2120" spans="1:5" x14ac:dyDescent="0.35">
      <c r="A2120">
        <v>90.670924999999997</v>
      </c>
      <c r="B2120" t="s">
        <v>199</v>
      </c>
      <c r="C2120" t="s">
        <v>200</v>
      </c>
      <c r="D2120">
        <v>24819.365460000001</v>
      </c>
      <c r="E2120">
        <f t="shared" si="39"/>
        <v>22503.948241712507</v>
      </c>
    </row>
    <row r="2121" spans="1:5" x14ac:dyDescent="0.35">
      <c r="A2121">
        <v>77.812685999999999</v>
      </c>
      <c r="B2121" t="s">
        <v>199</v>
      </c>
      <c r="C2121" t="s">
        <v>200</v>
      </c>
      <c r="D2121">
        <v>27129.851305</v>
      </c>
      <c r="E2121">
        <f t="shared" si="39"/>
        <v>21110.466008226551</v>
      </c>
    </row>
    <row r="2122" spans="1:5" x14ac:dyDescent="0.35">
      <c r="A2122">
        <v>91.405218000000005</v>
      </c>
      <c r="B2122" t="s">
        <v>199</v>
      </c>
      <c r="C2122" t="s">
        <v>200</v>
      </c>
      <c r="D2122">
        <v>44974.154483999999</v>
      </c>
      <c r="E2122">
        <f t="shared" si="39"/>
        <v>41108.723949756975</v>
      </c>
    </row>
    <row r="2123" spans="1:5" x14ac:dyDescent="0.35">
      <c r="A2123">
        <v>73.762653</v>
      </c>
      <c r="B2123" t="s">
        <v>199</v>
      </c>
      <c r="C2123" t="s">
        <v>200</v>
      </c>
      <c r="D2123">
        <v>35429.724929000004</v>
      </c>
      <c r="E2123">
        <f t="shared" si="39"/>
        <v>26133.905058232769</v>
      </c>
    </row>
    <row r="2124" spans="1:5" x14ac:dyDescent="0.35">
      <c r="A2124">
        <v>79.756722999999994</v>
      </c>
      <c r="B2124" t="s">
        <v>199</v>
      </c>
      <c r="C2124" t="s">
        <v>200</v>
      </c>
      <c r="D2124">
        <v>23342.250790999999</v>
      </c>
      <c r="E2124">
        <f t="shared" si="39"/>
        <v>18617.014305343178</v>
      </c>
    </row>
    <row r="2125" spans="1:5" x14ac:dyDescent="0.35">
      <c r="A2125">
        <v>74.885751999999997</v>
      </c>
      <c r="B2125" t="s">
        <v>199</v>
      </c>
      <c r="C2125" t="s">
        <v>200</v>
      </c>
      <c r="D2125">
        <v>35963.112414000003</v>
      </c>
      <c r="E2125">
        <f t="shared" si="39"/>
        <v>26931.247173829255</v>
      </c>
    </row>
    <row r="2126" spans="1:5" x14ac:dyDescent="0.35">
      <c r="A2126">
        <v>65.031599999999997</v>
      </c>
      <c r="B2126" t="s">
        <v>199</v>
      </c>
      <c r="C2126" t="s">
        <v>200</v>
      </c>
      <c r="D2126">
        <v>934.40566200000001</v>
      </c>
      <c r="E2126">
        <f t="shared" si="39"/>
        <v>607.65895248919196</v>
      </c>
    </row>
    <row r="2127" spans="1:5" x14ac:dyDescent="0.35">
      <c r="A2127">
        <v>75.053533000000002</v>
      </c>
      <c r="B2127" t="s">
        <v>199</v>
      </c>
      <c r="C2127" t="s">
        <v>200</v>
      </c>
      <c r="D2127">
        <v>4006.926841</v>
      </c>
      <c r="E2127">
        <f t="shared" si="39"/>
        <v>3007.3401588957927</v>
      </c>
    </row>
    <row r="2128" spans="1:5" x14ac:dyDescent="0.35">
      <c r="A2128">
        <v>77.325125</v>
      </c>
      <c r="B2128" t="s">
        <v>199</v>
      </c>
      <c r="C2128" t="s">
        <v>200</v>
      </c>
      <c r="D2128">
        <v>434.27480300000002</v>
      </c>
      <c r="E2128">
        <f t="shared" si="39"/>
        <v>335.80353426325377</v>
      </c>
    </row>
    <row r="2129" spans="1:5" x14ac:dyDescent="0.35">
      <c r="A2129">
        <v>48.337432</v>
      </c>
      <c r="B2129" t="s">
        <v>303</v>
      </c>
      <c r="C2129" t="s">
        <v>304</v>
      </c>
      <c r="D2129">
        <v>2114.4820169999998</v>
      </c>
      <c r="E2129">
        <f t="shared" si="39"/>
        <v>1022.0863071196034</v>
      </c>
    </row>
    <row r="2130" spans="1:5" x14ac:dyDescent="0.35">
      <c r="A2130">
        <v>68.990319</v>
      </c>
      <c r="B2130" t="s">
        <v>303</v>
      </c>
      <c r="C2130" t="s">
        <v>304</v>
      </c>
      <c r="D2130">
        <v>1830.010088</v>
      </c>
      <c r="E2130">
        <f t="shared" si="39"/>
        <v>1262.5297974433806</v>
      </c>
    </row>
    <row r="2131" spans="1:5" x14ac:dyDescent="0.35">
      <c r="A2131">
        <v>55.059381999999999</v>
      </c>
      <c r="B2131" t="s">
        <v>303</v>
      </c>
      <c r="C2131" t="s">
        <v>304</v>
      </c>
      <c r="D2131">
        <v>6100.1634190000004</v>
      </c>
      <c r="E2131">
        <f t="shared" si="39"/>
        <v>3358.7122794914708</v>
      </c>
    </row>
    <row r="2132" spans="1:5" x14ac:dyDescent="0.35">
      <c r="A2132">
        <v>58.334041999999997</v>
      </c>
      <c r="B2132" t="s">
        <v>303</v>
      </c>
      <c r="C2132" t="s">
        <v>304</v>
      </c>
      <c r="D2132">
        <v>31752.111894000001</v>
      </c>
      <c r="E2132">
        <f t="shared" si="39"/>
        <v>18522.290288132954</v>
      </c>
    </row>
    <row r="2133" spans="1:5" x14ac:dyDescent="0.35">
      <c r="A2133">
        <v>40.002983</v>
      </c>
      <c r="B2133" t="s">
        <v>303</v>
      </c>
      <c r="C2133" t="s">
        <v>304</v>
      </c>
      <c r="D2133">
        <v>17608.062018000001</v>
      </c>
      <c r="E2133">
        <f t="shared" si="39"/>
        <v>7043.7500556899977</v>
      </c>
    </row>
    <row r="2134" spans="1:5" x14ac:dyDescent="0.35">
      <c r="A2134">
        <v>38.892671999999997</v>
      </c>
      <c r="B2134" t="s">
        <v>303</v>
      </c>
      <c r="C2134" t="s">
        <v>304</v>
      </c>
      <c r="D2134">
        <v>11098.417262000001</v>
      </c>
      <c r="E2134">
        <f t="shared" si="39"/>
        <v>4316.4710229010407</v>
      </c>
    </row>
    <row r="2135" spans="1:5" x14ac:dyDescent="0.35">
      <c r="A2135">
        <v>56.097493999999998</v>
      </c>
      <c r="B2135" t="s">
        <v>303</v>
      </c>
      <c r="C2135" t="s">
        <v>304</v>
      </c>
      <c r="D2135">
        <v>20892.919024999999</v>
      </c>
      <c r="E2135">
        <f t="shared" si="39"/>
        <v>11720.403996474231</v>
      </c>
    </row>
    <row r="2136" spans="1:5" x14ac:dyDescent="0.35">
      <c r="A2136">
        <v>38.630979000000004</v>
      </c>
      <c r="B2136" t="s">
        <v>303</v>
      </c>
      <c r="C2136" t="s">
        <v>304</v>
      </c>
      <c r="D2136">
        <v>8571.5139859999999</v>
      </c>
      <c r="E2136">
        <f t="shared" si="39"/>
        <v>3311.2597679137234</v>
      </c>
    </row>
    <row r="2137" spans="1:5" x14ac:dyDescent="0.35">
      <c r="A2137">
        <v>69.062117000000001</v>
      </c>
      <c r="B2137" t="s">
        <v>303</v>
      </c>
      <c r="C2137" t="s">
        <v>304</v>
      </c>
      <c r="D2137">
        <v>19306.052338000001</v>
      </c>
      <c r="E2137">
        <f t="shared" si="39"/>
        <v>13333.168453750797</v>
      </c>
    </row>
    <row r="2138" spans="1:5" x14ac:dyDescent="0.35">
      <c r="A2138">
        <v>67.979956999999999</v>
      </c>
      <c r="B2138" t="s">
        <v>303</v>
      </c>
      <c r="C2138" t="s">
        <v>304</v>
      </c>
      <c r="D2138">
        <v>50311.912812000002</v>
      </c>
      <c r="E2138">
        <f t="shared" si="39"/>
        <v>34202.016695475097</v>
      </c>
    </row>
    <row r="2139" spans="1:5" x14ac:dyDescent="0.35">
      <c r="A2139">
        <v>48.337432</v>
      </c>
      <c r="B2139" t="s">
        <v>395</v>
      </c>
      <c r="C2139" t="s">
        <v>396</v>
      </c>
      <c r="D2139">
        <v>26757.389181999999</v>
      </c>
      <c r="E2139">
        <f t="shared" si="39"/>
        <v>12933.834800824607</v>
      </c>
    </row>
    <row r="2140" spans="1:5" x14ac:dyDescent="0.35">
      <c r="A2140">
        <v>69.062117000000001</v>
      </c>
      <c r="B2140" t="s">
        <v>395</v>
      </c>
      <c r="C2140" t="s">
        <v>396</v>
      </c>
      <c r="D2140">
        <v>41805.464330000003</v>
      </c>
      <c r="E2140">
        <f t="shared" si="39"/>
        <v>28871.738687977868</v>
      </c>
    </row>
    <row r="2141" spans="1:5" x14ac:dyDescent="0.35">
      <c r="A2141">
        <v>55.059381999999999</v>
      </c>
      <c r="B2141" t="s">
        <v>395</v>
      </c>
      <c r="C2141" t="s">
        <v>396</v>
      </c>
      <c r="D2141">
        <v>4764.5230810000003</v>
      </c>
      <c r="E2141">
        <f t="shared" si="39"/>
        <v>2623.3169636459597</v>
      </c>
    </row>
    <row r="2142" spans="1:5" x14ac:dyDescent="0.35">
      <c r="A2142">
        <v>43.752043</v>
      </c>
      <c r="B2142" t="s">
        <v>395</v>
      </c>
      <c r="C2142" t="s">
        <v>396</v>
      </c>
      <c r="D2142">
        <v>40805.625923</v>
      </c>
      <c r="E2142">
        <f t="shared" si="39"/>
        <v>17853.295000250106</v>
      </c>
    </row>
    <row r="2143" spans="1:5" x14ac:dyDescent="0.35">
      <c r="A2143">
        <v>51.583722999999999</v>
      </c>
      <c r="B2143" t="s">
        <v>395</v>
      </c>
      <c r="C2143" t="s">
        <v>396</v>
      </c>
      <c r="D2143">
        <v>1113.0906729999999</v>
      </c>
      <c r="E2143">
        <f t="shared" si="39"/>
        <v>574.17360949915576</v>
      </c>
    </row>
    <row r="2144" spans="1:5" x14ac:dyDescent="0.35">
      <c r="A2144">
        <v>63.591718</v>
      </c>
      <c r="B2144" t="s">
        <v>395</v>
      </c>
      <c r="C2144" t="s">
        <v>396</v>
      </c>
      <c r="D2144">
        <v>16046.002128</v>
      </c>
      <c r="E2144">
        <f t="shared" si="39"/>
        <v>10203.928423511759</v>
      </c>
    </row>
    <row r="2145" spans="1:5" x14ac:dyDescent="0.35">
      <c r="A2145">
        <v>25.7224</v>
      </c>
      <c r="B2145" t="s">
        <v>395</v>
      </c>
      <c r="C2145" t="s">
        <v>396</v>
      </c>
      <c r="D2145">
        <v>43577.390025000001</v>
      </c>
      <c r="E2145">
        <f t="shared" si="39"/>
        <v>11209.1505717906</v>
      </c>
    </row>
    <row r="2146" spans="1:5" x14ac:dyDescent="0.35">
      <c r="A2146">
        <v>15.683225</v>
      </c>
      <c r="B2146" t="s">
        <v>395</v>
      </c>
      <c r="C2146" t="s">
        <v>396</v>
      </c>
      <c r="D2146">
        <v>61995.808407999997</v>
      </c>
      <c r="E2146">
        <f t="shared" si="39"/>
        <v>9722.9421231955585</v>
      </c>
    </row>
    <row r="2147" spans="1:5" x14ac:dyDescent="0.35">
      <c r="A2147">
        <v>8.1988339999999997</v>
      </c>
      <c r="B2147" t="s">
        <v>395</v>
      </c>
      <c r="C2147" t="s">
        <v>396</v>
      </c>
      <c r="D2147">
        <v>55912.792369000003</v>
      </c>
      <c r="E2147">
        <f t="shared" si="39"/>
        <v>4584.1970310989773</v>
      </c>
    </row>
    <row r="2148" spans="1:5" x14ac:dyDescent="0.35">
      <c r="A2148">
        <v>15.094925</v>
      </c>
      <c r="B2148" t="s">
        <v>395</v>
      </c>
      <c r="C2148" t="s">
        <v>396</v>
      </c>
      <c r="D2148">
        <v>434.23286100000001</v>
      </c>
      <c r="E2148">
        <f t="shared" si="39"/>
        <v>65.547124693304255</v>
      </c>
    </row>
    <row r="2149" spans="1:5" x14ac:dyDescent="0.35">
      <c r="A2149">
        <v>66.608864999999994</v>
      </c>
      <c r="B2149" t="s">
        <v>395</v>
      </c>
      <c r="C2149" t="s">
        <v>396</v>
      </c>
      <c r="D2149">
        <v>5982.0222389999999</v>
      </c>
      <c r="E2149">
        <f t="shared" si="39"/>
        <v>3984.5571174454872</v>
      </c>
    </row>
    <row r="2150" spans="1:5" x14ac:dyDescent="0.35">
      <c r="A2150">
        <v>23.824392</v>
      </c>
      <c r="B2150" t="s">
        <v>395</v>
      </c>
      <c r="C2150" t="s">
        <v>396</v>
      </c>
      <c r="D2150">
        <v>57038.392178000002</v>
      </c>
      <c r="E2150">
        <f t="shared" si="39"/>
        <v>13589.050142984059</v>
      </c>
    </row>
    <row r="2151" spans="1:5" x14ac:dyDescent="0.35">
      <c r="A2151">
        <v>39.432285</v>
      </c>
      <c r="B2151" t="s">
        <v>395</v>
      </c>
      <c r="C2151" t="s">
        <v>396</v>
      </c>
      <c r="D2151">
        <v>37942.499984000002</v>
      </c>
      <c r="E2151">
        <f t="shared" si="39"/>
        <v>14961.594729815835</v>
      </c>
    </row>
    <row r="2152" spans="1:5" x14ac:dyDescent="0.35">
      <c r="A2152">
        <v>58.742175000000003</v>
      </c>
      <c r="B2152" t="s">
        <v>395</v>
      </c>
      <c r="C2152" t="s">
        <v>396</v>
      </c>
      <c r="D2152">
        <v>39771.700395</v>
      </c>
      <c r="E2152">
        <f t="shared" si="39"/>
        <v>23362.761846506593</v>
      </c>
    </row>
    <row r="2153" spans="1:5" x14ac:dyDescent="0.35">
      <c r="A2153">
        <v>33.339306000000001</v>
      </c>
      <c r="B2153" t="s">
        <v>395</v>
      </c>
      <c r="C2153" t="s">
        <v>396</v>
      </c>
      <c r="D2153">
        <v>28195.897526000001</v>
      </c>
      <c r="E2153">
        <f t="shared" si="39"/>
        <v>9400.3165556395707</v>
      </c>
    </row>
    <row r="2154" spans="1:5" x14ac:dyDescent="0.35">
      <c r="A2154">
        <v>7.2560409999999997</v>
      </c>
      <c r="B2154" t="s">
        <v>395</v>
      </c>
      <c r="C2154" t="s">
        <v>396</v>
      </c>
      <c r="D2154">
        <v>59985.489455000003</v>
      </c>
      <c r="E2154">
        <f t="shared" si="39"/>
        <v>4352.571708905476</v>
      </c>
    </row>
    <row r="2155" spans="1:5" x14ac:dyDescent="0.35">
      <c r="A2155">
        <v>12.065928</v>
      </c>
      <c r="B2155" t="s">
        <v>395</v>
      </c>
      <c r="C2155" t="s">
        <v>396</v>
      </c>
      <c r="D2155">
        <v>54944.890646</v>
      </c>
      <c r="E2155">
        <f t="shared" si="39"/>
        <v>6629.6109450250942</v>
      </c>
    </row>
    <row r="2156" spans="1:5" x14ac:dyDescent="0.35">
      <c r="A2156">
        <v>6.2147959999999998</v>
      </c>
      <c r="B2156" t="s">
        <v>395</v>
      </c>
      <c r="C2156" t="s">
        <v>396</v>
      </c>
      <c r="D2156">
        <v>62500</v>
      </c>
      <c r="E2156">
        <f t="shared" si="39"/>
        <v>3884.2474999999995</v>
      </c>
    </row>
    <row r="2157" spans="1:5" x14ac:dyDescent="0.35">
      <c r="A2157">
        <v>43.695712999999998</v>
      </c>
      <c r="B2157" t="s">
        <v>395</v>
      </c>
      <c r="C2157" t="s">
        <v>396</v>
      </c>
      <c r="D2157">
        <v>6671.4026990000002</v>
      </c>
      <c r="E2157">
        <f t="shared" si="39"/>
        <v>2915.1169764292936</v>
      </c>
    </row>
    <row r="2158" spans="1:5" x14ac:dyDescent="0.35">
      <c r="A2158">
        <v>56.189262999999997</v>
      </c>
      <c r="B2158" t="s">
        <v>395</v>
      </c>
      <c r="C2158" t="s">
        <v>396</v>
      </c>
      <c r="D2158">
        <v>19014.330876</v>
      </c>
      <c r="E2158">
        <f t="shared" si="39"/>
        <v>10684.012383605845</v>
      </c>
    </row>
    <row r="2159" spans="1:5" x14ac:dyDescent="0.35">
      <c r="A2159">
        <v>60.538887000000003</v>
      </c>
      <c r="B2159" t="s">
        <v>395</v>
      </c>
      <c r="C2159" t="s">
        <v>396</v>
      </c>
      <c r="D2159">
        <v>1084.0306559999999</v>
      </c>
      <c r="E2159">
        <f t="shared" si="39"/>
        <v>656.26009388119871</v>
      </c>
    </row>
    <row r="2160" spans="1:5" x14ac:dyDescent="0.35">
      <c r="A2160">
        <v>7.8095119999999998</v>
      </c>
      <c r="B2160" t="s">
        <v>395</v>
      </c>
      <c r="C2160" t="s">
        <v>396</v>
      </c>
      <c r="D2160">
        <v>7.2014180000000003</v>
      </c>
      <c r="E2160">
        <f t="shared" si="39"/>
        <v>0.56239560288016011</v>
      </c>
    </row>
    <row r="2161" spans="1:5" x14ac:dyDescent="0.35">
      <c r="A2161">
        <v>31.580701999999999</v>
      </c>
      <c r="B2161" t="s">
        <v>395</v>
      </c>
      <c r="C2161" t="s">
        <v>396</v>
      </c>
      <c r="D2161">
        <v>62500</v>
      </c>
      <c r="E2161">
        <f t="shared" si="39"/>
        <v>19737.938750000001</v>
      </c>
    </row>
    <row r="2162" spans="1:5" x14ac:dyDescent="0.35">
      <c r="A2162">
        <v>50.098508000000002</v>
      </c>
      <c r="B2162" t="s">
        <v>269</v>
      </c>
      <c r="C2162" t="s">
        <v>270</v>
      </c>
      <c r="D2162">
        <v>1082.409568</v>
      </c>
      <c r="E2162">
        <f t="shared" si="39"/>
        <v>542.27104401724546</v>
      </c>
    </row>
    <row r="2163" spans="1:5" x14ac:dyDescent="0.35">
      <c r="A2163">
        <v>48.337432</v>
      </c>
      <c r="B2163" t="s">
        <v>269</v>
      </c>
      <c r="C2163" t="s">
        <v>270</v>
      </c>
      <c r="D2163">
        <v>33622.103445000001</v>
      </c>
      <c r="E2163">
        <f t="shared" si="39"/>
        <v>16252.061389696533</v>
      </c>
    </row>
    <row r="2164" spans="1:5" x14ac:dyDescent="0.35">
      <c r="A2164">
        <v>68.990319</v>
      </c>
      <c r="B2164" t="s">
        <v>269</v>
      </c>
      <c r="C2164" t="s">
        <v>270</v>
      </c>
      <c r="D2164">
        <v>48431.282328000001</v>
      </c>
      <c r="E2164">
        <f t="shared" si="39"/>
        <v>33412.896173877823</v>
      </c>
    </row>
    <row r="2165" spans="1:5" x14ac:dyDescent="0.35">
      <c r="A2165">
        <v>57.335577000000001</v>
      </c>
      <c r="B2165" t="s">
        <v>269</v>
      </c>
      <c r="C2165" t="s">
        <v>270</v>
      </c>
      <c r="D2165">
        <v>49027.697729</v>
      </c>
      <c r="E2165">
        <f t="shared" si="39"/>
        <v>28110.313382738048</v>
      </c>
    </row>
    <row r="2166" spans="1:5" x14ac:dyDescent="0.35">
      <c r="A2166">
        <v>44.500360999999998</v>
      </c>
      <c r="B2166" t="s">
        <v>269</v>
      </c>
      <c r="C2166" t="s">
        <v>270</v>
      </c>
      <c r="D2166">
        <v>2602.9346249999999</v>
      </c>
      <c r="E2166">
        <f t="shared" si="39"/>
        <v>1158.3153047189962</v>
      </c>
    </row>
    <row r="2167" spans="1:5" x14ac:dyDescent="0.35">
      <c r="A2167">
        <v>69.062117000000001</v>
      </c>
      <c r="B2167" t="s">
        <v>269</v>
      </c>
      <c r="C2167" t="s">
        <v>270</v>
      </c>
      <c r="D2167">
        <v>1388.483332</v>
      </c>
      <c r="E2167">
        <f t="shared" si="39"/>
        <v>958.91598327133852</v>
      </c>
    </row>
    <row r="2168" spans="1:5" x14ac:dyDescent="0.35">
      <c r="A2168">
        <v>67.979956999999999</v>
      </c>
      <c r="B2168" t="s">
        <v>269</v>
      </c>
      <c r="C2168" t="s">
        <v>270</v>
      </c>
      <c r="D2168">
        <v>12188.087188</v>
      </c>
      <c r="E2168">
        <f t="shared" si="39"/>
        <v>8285.4564295249093</v>
      </c>
    </row>
    <row r="2169" spans="1:5" x14ac:dyDescent="0.35">
      <c r="A2169">
        <v>38.892671999999997</v>
      </c>
      <c r="B2169" t="s">
        <v>269</v>
      </c>
      <c r="C2169" t="s">
        <v>270</v>
      </c>
      <c r="D2169">
        <v>31480.623958</v>
      </c>
      <c r="E2169">
        <f t="shared" si="39"/>
        <v>12243.655819538357</v>
      </c>
    </row>
    <row r="2170" spans="1:5" x14ac:dyDescent="0.35">
      <c r="A2170">
        <v>43.752043</v>
      </c>
      <c r="B2170" t="s">
        <v>269</v>
      </c>
      <c r="C2170" t="s">
        <v>270</v>
      </c>
      <c r="D2170">
        <v>307.54976499999998</v>
      </c>
      <c r="E2170">
        <f t="shared" si="39"/>
        <v>134.55930542919896</v>
      </c>
    </row>
    <row r="2171" spans="1:5" x14ac:dyDescent="0.35">
      <c r="A2171">
        <v>39.432285</v>
      </c>
      <c r="B2171" t="s">
        <v>247</v>
      </c>
      <c r="C2171" t="s">
        <v>248</v>
      </c>
      <c r="D2171">
        <v>24557.500016000002</v>
      </c>
      <c r="E2171">
        <f t="shared" si="39"/>
        <v>9683.5833951841669</v>
      </c>
    </row>
    <row r="2172" spans="1:5" x14ac:dyDescent="0.35">
      <c r="A2172">
        <v>7.8095119999999998</v>
      </c>
      <c r="B2172" t="s">
        <v>247</v>
      </c>
      <c r="C2172" t="s">
        <v>248</v>
      </c>
      <c r="D2172">
        <v>62492.798582000003</v>
      </c>
      <c r="E2172">
        <f t="shared" si="39"/>
        <v>4880.3826043971203</v>
      </c>
    </row>
    <row r="2173" spans="1:5" x14ac:dyDescent="0.35">
      <c r="A2173">
        <v>19.466791000000001</v>
      </c>
      <c r="B2173" t="s">
        <v>247</v>
      </c>
      <c r="C2173" t="s">
        <v>248</v>
      </c>
      <c r="D2173">
        <v>33896.296577000001</v>
      </c>
      <c r="E2173">
        <f t="shared" si="39"/>
        <v>6598.5212113847447</v>
      </c>
    </row>
    <row r="2174" spans="1:5" x14ac:dyDescent="0.35">
      <c r="A2174">
        <v>55.059381999999999</v>
      </c>
      <c r="B2174" t="s">
        <v>247</v>
      </c>
      <c r="C2174" t="s">
        <v>248</v>
      </c>
      <c r="D2174">
        <v>19913.379852999999</v>
      </c>
      <c r="E2174">
        <f t="shared" si="39"/>
        <v>10964.183882374307</v>
      </c>
    </row>
    <row r="2175" spans="1:5" x14ac:dyDescent="0.35">
      <c r="A2175">
        <v>65.048029</v>
      </c>
      <c r="B2175" t="s">
        <v>247</v>
      </c>
      <c r="C2175" t="s">
        <v>248</v>
      </c>
      <c r="D2175">
        <v>826.36021200000005</v>
      </c>
      <c r="E2175">
        <f t="shared" si="39"/>
        <v>537.53103034622143</v>
      </c>
    </row>
    <row r="2176" spans="1:5" x14ac:dyDescent="0.35">
      <c r="A2176">
        <v>41.453758000000001</v>
      </c>
      <c r="B2176" t="s">
        <v>247</v>
      </c>
      <c r="C2176" t="s">
        <v>248</v>
      </c>
      <c r="D2176">
        <v>33976.981703999998</v>
      </c>
      <c r="E2176">
        <f t="shared" si="39"/>
        <v>14084.735771280437</v>
      </c>
    </row>
    <row r="2177" spans="1:5" x14ac:dyDescent="0.35">
      <c r="A2177">
        <v>42.287328000000002</v>
      </c>
      <c r="B2177" t="s">
        <v>247</v>
      </c>
      <c r="C2177" t="s">
        <v>248</v>
      </c>
      <c r="D2177">
        <v>76.834896000000001</v>
      </c>
      <c r="E2177">
        <f t="shared" si="39"/>
        <v>32.491424489978883</v>
      </c>
    </row>
    <row r="2178" spans="1:5" x14ac:dyDescent="0.35">
      <c r="A2178">
        <v>56.189262999999997</v>
      </c>
      <c r="B2178" t="s">
        <v>247</v>
      </c>
      <c r="C2178" t="s">
        <v>248</v>
      </c>
      <c r="D2178">
        <v>43485.669124</v>
      </c>
      <c r="E2178">
        <f t="shared" si="39"/>
        <v>24434.276991394156</v>
      </c>
    </row>
    <row r="2179" spans="1:5" x14ac:dyDescent="0.35">
      <c r="A2179">
        <v>40.638223000000004</v>
      </c>
      <c r="B2179" t="s">
        <v>247</v>
      </c>
      <c r="C2179" t="s">
        <v>248</v>
      </c>
      <c r="D2179">
        <v>55233.412652999999</v>
      </c>
      <c r="E2179">
        <f t="shared" si="39"/>
        <v>22445.877404436356</v>
      </c>
    </row>
    <row r="2180" spans="1:5" x14ac:dyDescent="0.35">
      <c r="A2180">
        <v>66.608864999999994</v>
      </c>
      <c r="B2180" t="s">
        <v>247</v>
      </c>
      <c r="C2180" t="s">
        <v>248</v>
      </c>
      <c r="D2180">
        <v>56517.977761000002</v>
      </c>
      <c r="E2180">
        <f t="shared" ref="E2180:E2243" si="40">(A2180/100)*D2180</f>
        <v>37645.983507554512</v>
      </c>
    </row>
    <row r="2181" spans="1:5" x14ac:dyDescent="0.35">
      <c r="A2181">
        <v>58.005172000000002</v>
      </c>
      <c r="B2181" t="s">
        <v>247</v>
      </c>
      <c r="C2181" t="s">
        <v>248</v>
      </c>
      <c r="D2181">
        <v>60892.988814999997</v>
      </c>
      <c r="E2181">
        <f t="shared" si="40"/>
        <v>35321.082898081513</v>
      </c>
    </row>
    <row r="2182" spans="1:5" x14ac:dyDescent="0.35">
      <c r="A2182">
        <v>53.74971</v>
      </c>
      <c r="B2182" t="s">
        <v>247</v>
      </c>
      <c r="C2182" t="s">
        <v>248</v>
      </c>
      <c r="D2182">
        <v>15536.1065</v>
      </c>
      <c r="E2182">
        <f t="shared" si="40"/>
        <v>8350.6121890411487</v>
      </c>
    </row>
    <row r="2183" spans="1:5" x14ac:dyDescent="0.35">
      <c r="A2183">
        <v>15.094925</v>
      </c>
      <c r="B2183" t="s">
        <v>247</v>
      </c>
      <c r="C2183" t="s">
        <v>248</v>
      </c>
      <c r="D2183">
        <v>62065.767139000003</v>
      </c>
      <c r="E2183">
        <f t="shared" si="40"/>
        <v>9368.781000306697</v>
      </c>
    </row>
    <row r="2184" spans="1:5" x14ac:dyDescent="0.35">
      <c r="A2184">
        <v>26.341636000000001</v>
      </c>
      <c r="B2184" t="s">
        <v>247</v>
      </c>
      <c r="C2184" t="s">
        <v>248</v>
      </c>
      <c r="D2184">
        <v>25326.490040000001</v>
      </c>
      <c r="E2184">
        <f t="shared" si="40"/>
        <v>6671.4118179130546</v>
      </c>
    </row>
    <row r="2185" spans="1:5" x14ac:dyDescent="0.35">
      <c r="A2185">
        <v>58.742175000000003</v>
      </c>
      <c r="B2185" t="s">
        <v>247</v>
      </c>
      <c r="C2185" t="s">
        <v>248</v>
      </c>
      <c r="D2185">
        <v>8519.2555900000007</v>
      </c>
      <c r="E2185">
        <f t="shared" si="40"/>
        <v>5004.3960273750836</v>
      </c>
    </row>
    <row r="2186" spans="1:5" x14ac:dyDescent="0.35">
      <c r="A2186">
        <v>23.824392</v>
      </c>
      <c r="B2186" t="s">
        <v>247</v>
      </c>
      <c r="C2186" t="s">
        <v>248</v>
      </c>
      <c r="D2186">
        <v>5461.6078219999999</v>
      </c>
      <c r="E2186">
        <f t="shared" si="40"/>
        <v>1301.1948570159423</v>
      </c>
    </row>
    <row r="2187" spans="1:5" x14ac:dyDescent="0.35">
      <c r="A2187">
        <v>8.1988339999999997</v>
      </c>
      <c r="B2187" t="s">
        <v>247</v>
      </c>
      <c r="C2187" t="s">
        <v>248</v>
      </c>
      <c r="D2187">
        <v>6587.2076310000002</v>
      </c>
      <c r="E2187">
        <f t="shared" si="40"/>
        <v>540.0742189010225</v>
      </c>
    </row>
    <row r="2188" spans="1:5" x14ac:dyDescent="0.35">
      <c r="A2188">
        <v>48.272784999999999</v>
      </c>
      <c r="B2188" t="s">
        <v>247</v>
      </c>
      <c r="C2188" t="s">
        <v>248</v>
      </c>
      <c r="D2188">
        <v>46036.434505999998</v>
      </c>
      <c r="E2188">
        <f t="shared" si="40"/>
        <v>22223.069050747192</v>
      </c>
    </row>
    <row r="2189" spans="1:5" x14ac:dyDescent="0.35">
      <c r="A2189">
        <v>73.201767000000004</v>
      </c>
      <c r="B2189" t="s">
        <v>247</v>
      </c>
      <c r="C2189" t="s">
        <v>248</v>
      </c>
      <c r="D2189">
        <v>3841.8511199999998</v>
      </c>
      <c r="E2189">
        <f t="shared" si="40"/>
        <v>2812.3029053492905</v>
      </c>
    </row>
    <row r="2190" spans="1:5" x14ac:dyDescent="0.35">
      <c r="A2190">
        <v>15.938496000000001</v>
      </c>
      <c r="B2190" t="s">
        <v>247</v>
      </c>
      <c r="C2190" t="s">
        <v>248</v>
      </c>
      <c r="D2190">
        <v>62500</v>
      </c>
      <c r="E2190">
        <f t="shared" si="40"/>
        <v>9961.5600000000013</v>
      </c>
    </row>
    <row r="2191" spans="1:5" x14ac:dyDescent="0.35">
      <c r="A2191">
        <v>61.145296999999999</v>
      </c>
      <c r="B2191" t="s">
        <v>399</v>
      </c>
      <c r="C2191" t="s">
        <v>400</v>
      </c>
      <c r="D2191">
        <v>46880.091781000003</v>
      </c>
      <c r="E2191">
        <f t="shared" si="40"/>
        <v>28664.971353365039</v>
      </c>
    </row>
    <row r="2192" spans="1:5" x14ac:dyDescent="0.35">
      <c r="A2192">
        <v>77.325125</v>
      </c>
      <c r="B2192" t="s">
        <v>399</v>
      </c>
      <c r="C2192" t="s">
        <v>400</v>
      </c>
      <c r="D2192">
        <v>14447.677922999999</v>
      </c>
      <c r="E2192">
        <f t="shared" si="40"/>
        <v>11171.685013557153</v>
      </c>
    </row>
    <row r="2193" spans="1:5" x14ac:dyDescent="0.35">
      <c r="A2193">
        <v>75.053533000000002</v>
      </c>
      <c r="B2193" t="s">
        <v>399</v>
      </c>
      <c r="C2193" t="s">
        <v>400</v>
      </c>
      <c r="D2193">
        <v>8851.1864089999999</v>
      </c>
      <c r="E2193">
        <f t="shared" si="40"/>
        <v>6643.1281123703302</v>
      </c>
    </row>
    <row r="2194" spans="1:5" x14ac:dyDescent="0.35">
      <c r="A2194">
        <v>92.902630000000002</v>
      </c>
      <c r="B2194" t="s">
        <v>399</v>
      </c>
      <c r="C2194" t="s">
        <v>400</v>
      </c>
      <c r="D2194">
        <v>3052.854413</v>
      </c>
      <c r="E2194">
        <f t="shared" si="40"/>
        <v>2836.1820397480619</v>
      </c>
    </row>
    <row r="2195" spans="1:5" x14ac:dyDescent="0.35">
      <c r="A2195">
        <v>50.623787</v>
      </c>
      <c r="B2195" t="s">
        <v>399</v>
      </c>
      <c r="C2195" t="s">
        <v>400</v>
      </c>
      <c r="D2195">
        <v>44809.825432999998</v>
      </c>
      <c r="E2195">
        <f t="shared" si="40"/>
        <v>22684.430582273744</v>
      </c>
    </row>
    <row r="2196" spans="1:5" x14ac:dyDescent="0.35">
      <c r="A2196">
        <v>63.097200999999998</v>
      </c>
      <c r="B2196" t="s">
        <v>399</v>
      </c>
      <c r="C2196" t="s">
        <v>400</v>
      </c>
      <c r="D2196">
        <v>1232.7989279999999</v>
      </c>
      <c r="E2196">
        <f t="shared" si="40"/>
        <v>777.86161752600526</v>
      </c>
    </row>
    <row r="2197" spans="1:5" x14ac:dyDescent="0.35">
      <c r="A2197">
        <v>70.170213000000004</v>
      </c>
      <c r="B2197" t="s">
        <v>399</v>
      </c>
      <c r="C2197" t="s">
        <v>400</v>
      </c>
      <c r="D2197">
        <v>12457.963822</v>
      </c>
      <c r="E2197">
        <f t="shared" si="40"/>
        <v>8741.7797493603412</v>
      </c>
    </row>
    <row r="2198" spans="1:5" x14ac:dyDescent="0.35">
      <c r="A2198">
        <v>72.564676000000006</v>
      </c>
      <c r="B2198" t="s">
        <v>399</v>
      </c>
      <c r="C2198" t="s">
        <v>400</v>
      </c>
      <c r="D2198">
        <v>46104.714906000001</v>
      </c>
      <c r="E2198">
        <f t="shared" si="40"/>
        <v>33455.736992262609</v>
      </c>
    </row>
    <row r="2199" spans="1:5" x14ac:dyDescent="0.35">
      <c r="A2199">
        <v>51.942805</v>
      </c>
      <c r="B2199" t="s">
        <v>399</v>
      </c>
      <c r="C2199" t="s">
        <v>400</v>
      </c>
      <c r="D2199">
        <v>9362.9758010000005</v>
      </c>
      <c r="E2199">
        <f t="shared" si="40"/>
        <v>4863.3922625106188</v>
      </c>
    </row>
    <row r="2200" spans="1:5" x14ac:dyDescent="0.35">
      <c r="A2200">
        <v>33.339306000000001</v>
      </c>
      <c r="B2200" t="s">
        <v>407</v>
      </c>
      <c r="C2200" t="s">
        <v>408</v>
      </c>
      <c r="D2200">
        <v>33620.049283</v>
      </c>
      <c r="E2200">
        <f t="shared" si="40"/>
        <v>11208.691107810177</v>
      </c>
    </row>
    <row r="2201" spans="1:5" x14ac:dyDescent="0.35">
      <c r="A2201">
        <v>43.695712999999998</v>
      </c>
      <c r="B2201" t="s">
        <v>407</v>
      </c>
      <c r="C2201" t="s">
        <v>408</v>
      </c>
      <c r="D2201">
        <v>55421.829216999999</v>
      </c>
      <c r="E2201">
        <f t="shared" si="40"/>
        <v>24216.963434010464</v>
      </c>
    </row>
    <row r="2202" spans="1:5" x14ac:dyDescent="0.35">
      <c r="A2202">
        <v>58.742175000000003</v>
      </c>
      <c r="B2202" t="s">
        <v>407</v>
      </c>
      <c r="C2202" t="s">
        <v>408</v>
      </c>
      <c r="D2202">
        <v>3721.1486249999998</v>
      </c>
      <c r="E2202">
        <f t="shared" si="40"/>
        <v>2185.8836373075937</v>
      </c>
    </row>
    <row r="2203" spans="1:5" x14ac:dyDescent="0.35">
      <c r="A2203">
        <v>7.2560409999999997</v>
      </c>
      <c r="B2203" t="s">
        <v>407</v>
      </c>
      <c r="C2203" t="s">
        <v>408</v>
      </c>
      <c r="D2203">
        <v>2514.5105450000001</v>
      </c>
      <c r="E2203">
        <f t="shared" si="40"/>
        <v>182.45391609452344</v>
      </c>
    </row>
    <row r="2204" spans="1:5" x14ac:dyDescent="0.35">
      <c r="A2204">
        <v>60.538887000000003</v>
      </c>
      <c r="B2204" t="s">
        <v>407</v>
      </c>
      <c r="C2204" t="s">
        <v>408</v>
      </c>
      <c r="D2204">
        <v>61415.969343999997</v>
      </c>
      <c r="E2204">
        <f t="shared" si="40"/>
        <v>37180.544281118804</v>
      </c>
    </row>
    <row r="2205" spans="1:5" x14ac:dyDescent="0.35">
      <c r="A2205">
        <v>12.065928</v>
      </c>
      <c r="B2205" t="s">
        <v>407</v>
      </c>
      <c r="C2205" t="s">
        <v>408</v>
      </c>
      <c r="D2205">
        <v>7555.1093540000002</v>
      </c>
      <c r="E2205">
        <f t="shared" si="40"/>
        <v>911.59405497490513</v>
      </c>
    </row>
    <row r="2206" spans="1:5" x14ac:dyDescent="0.35">
      <c r="A2206">
        <v>63.591718</v>
      </c>
      <c r="B2206" t="s">
        <v>407</v>
      </c>
      <c r="C2206" t="s">
        <v>408</v>
      </c>
      <c r="D2206">
        <v>15360.734025</v>
      </c>
      <c r="E2206">
        <f t="shared" si="40"/>
        <v>9768.1546639080498</v>
      </c>
    </row>
    <row r="2207" spans="1:5" x14ac:dyDescent="0.35">
      <c r="A2207">
        <v>50.623787</v>
      </c>
      <c r="B2207" t="s">
        <v>407</v>
      </c>
      <c r="C2207" t="s">
        <v>408</v>
      </c>
      <c r="D2207">
        <v>11111.305149</v>
      </c>
      <c r="E2207">
        <f t="shared" si="40"/>
        <v>5624.9634515497919</v>
      </c>
    </row>
    <row r="2208" spans="1:5" x14ac:dyDescent="0.35">
      <c r="A2208">
        <v>61.145296999999999</v>
      </c>
      <c r="B2208" t="s">
        <v>407</v>
      </c>
      <c r="C2208" t="s">
        <v>408</v>
      </c>
      <c r="D2208">
        <v>9964.3506049999996</v>
      </c>
      <c r="E2208">
        <f t="shared" si="40"/>
        <v>6092.731771548546</v>
      </c>
    </row>
    <row r="2209" spans="1:5" x14ac:dyDescent="0.35">
      <c r="A2209">
        <v>75.053533000000002</v>
      </c>
      <c r="B2209" t="s">
        <v>407</v>
      </c>
      <c r="C2209" t="s">
        <v>408</v>
      </c>
      <c r="D2209">
        <v>42.098416999999998</v>
      </c>
      <c r="E2209">
        <f t="shared" si="40"/>
        <v>31.596349295572612</v>
      </c>
    </row>
    <row r="2210" spans="1:5" x14ac:dyDescent="0.35">
      <c r="A2210">
        <v>51.942805</v>
      </c>
      <c r="B2210" t="s">
        <v>407</v>
      </c>
      <c r="C2210" t="s">
        <v>408</v>
      </c>
      <c r="D2210">
        <v>704.07755099999997</v>
      </c>
      <c r="E2210">
        <f t="shared" si="40"/>
        <v>365.71762936470554</v>
      </c>
    </row>
    <row r="2211" spans="1:5" x14ac:dyDescent="0.35">
      <c r="A2211">
        <v>53.519624</v>
      </c>
      <c r="B2211" t="s">
        <v>407</v>
      </c>
      <c r="C2211" t="s">
        <v>408</v>
      </c>
      <c r="D2211">
        <v>12189.443966999999</v>
      </c>
      <c r="E2211">
        <f t="shared" si="40"/>
        <v>6523.7445788290834</v>
      </c>
    </row>
    <row r="2212" spans="1:5" x14ac:dyDescent="0.35">
      <c r="A2212">
        <v>25.925758999999999</v>
      </c>
      <c r="B2212" t="s">
        <v>407</v>
      </c>
      <c r="C2212" t="s">
        <v>408</v>
      </c>
      <c r="D2212">
        <v>16464.78226</v>
      </c>
      <c r="E2212">
        <f t="shared" si="40"/>
        <v>4268.6197686023534</v>
      </c>
    </row>
    <row r="2213" spans="1:5" x14ac:dyDescent="0.35">
      <c r="A2213">
        <v>31.802388000000001</v>
      </c>
      <c r="B2213" t="s">
        <v>407</v>
      </c>
      <c r="C2213" t="s">
        <v>408</v>
      </c>
      <c r="D2213">
        <v>7871.7470530000001</v>
      </c>
      <c r="E2213">
        <f t="shared" si="40"/>
        <v>2503.4035401736255</v>
      </c>
    </row>
    <row r="2214" spans="1:5" x14ac:dyDescent="0.35">
      <c r="A2214">
        <v>59.373443999999999</v>
      </c>
      <c r="B2214" t="s">
        <v>407</v>
      </c>
      <c r="C2214" t="s">
        <v>408</v>
      </c>
      <c r="D2214">
        <v>62500</v>
      </c>
      <c r="E2214">
        <f t="shared" si="40"/>
        <v>37108.402499999997</v>
      </c>
    </row>
    <row r="2215" spans="1:5" x14ac:dyDescent="0.35">
      <c r="A2215">
        <v>31.802388000000001</v>
      </c>
      <c r="B2215" t="s">
        <v>311</v>
      </c>
      <c r="C2215" t="s">
        <v>312</v>
      </c>
      <c r="D2215">
        <v>47543.640027000001</v>
      </c>
      <c r="E2215">
        <f t="shared" si="40"/>
        <v>15120.012870709845</v>
      </c>
    </row>
    <row r="2216" spans="1:5" x14ac:dyDescent="0.35">
      <c r="A2216">
        <v>73.201767000000004</v>
      </c>
      <c r="B2216" t="s">
        <v>311</v>
      </c>
      <c r="C2216" t="s">
        <v>312</v>
      </c>
      <c r="D2216">
        <v>76.540919000000002</v>
      </c>
      <c r="E2216">
        <f t="shared" si="40"/>
        <v>56.029305186038734</v>
      </c>
    </row>
    <row r="2217" spans="1:5" x14ac:dyDescent="0.35">
      <c r="A2217">
        <v>53.519624</v>
      </c>
      <c r="B2217" t="s">
        <v>311</v>
      </c>
      <c r="C2217" t="s">
        <v>312</v>
      </c>
      <c r="D2217">
        <v>23382.426453</v>
      </c>
      <c r="E2217">
        <f t="shared" si="40"/>
        <v>12514.186719722136</v>
      </c>
    </row>
    <row r="2218" spans="1:5" x14ac:dyDescent="0.35">
      <c r="A2218">
        <v>25.925758999999999</v>
      </c>
      <c r="B2218" t="s">
        <v>311</v>
      </c>
      <c r="C2218" t="s">
        <v>312</v>
      </c>
      <c r="D2218">
        <v>46035.21774</v>
      </c>
      <c r="E2218">
        <f t="shared" si="40"/>
        <v>11934.979606397646</v>
      </c>
    </row>
    <row r="2219" spans="1:5" x14ac:dyDescent="0.35">
      <c r="A2219">
        <v>33.339306000000001</v>
      </c>
      <c r="B2219" t="s">
        <v>311</v>
      </c>
      <c r="C2219" t="s">
        <v>312</v>
      </c>
      <c r="D2219">
        <v>684.05319099999997</v>
      </c>
      <c r="E2219">
        <f t="shared" si="40"/>
        <v>228.05858655025446</v>
      </c>
    </row>
    <row r="2220" spans="1:5" x14ac:dyDescent="0.35">
      <c r="A2220">
        <v>43.695712999999998</v>
      </c>
      <c r="B2220" t="s">
        <v>311</v>
      </c>
      <c r="C2220" t="s">
        <v>312</v>
      </c>
      <c r="D2220">
        <v>216.68130500000001</v>
      </c>
      <c r="E2220">
        <f t="shared" si="40"/>
        <v>94.680441157454652</v>
      </c>
    </row>
    <row r="2221" spans="1:5" x14ac:dyDescent="0.35">
      <c r="A2221">
        <v>49.085031999999998</v>
      </c>
      <c r="B2221" t="s">
        <v>311</v>
      </c>
      <c r="C2221" t="s">
        <v>312</v>
      </c>
      <c r="D2221">
        <v>308.53763500000002</v>
      </c>
      <c r="E2221">
        <f t="shared" si="40"/>
        <v>151.44579687179322</v>
      </c>
    </row>
    <row r="2222" spans="1:5" x14ac:dyDescent="0.35">
      <c r="A2222">
        <v>60.391528000000001</v>
      </c>
      <c r="B2222" t="s">
        <v>311</v>
      </c>
      <c r="C2222" t="s">
        <v>312</v>
      </c>
      <c r="D2222">
        <v>51431.888714000001</v>
      </c>
      <c r="E2222">
        <f t="shared" si="40"/>
        <v>31060.503473644152</v>
      </c>
    </row>
    <row r="2223" spans="1:5" x14ac:dyDescent="0.35">
      <c r="A2223">
        <v>59.254029000000003</v>
      </c>
      <c r="B2223" t="s">
        <v>311</v>
      </c>
      <c r="C2223" t="s">
        <v>312</v>
      </c>
      <c r="D2223">
        <v>42406.762037</v>
      </c>
      <c r="E2223">
        <f t="shared" si="40"/>
        <v>25127.715075364973</v>
      </c>
    </row>
    <row r="2224" spans="1:5" x14ac:dyDescent="0.35">
      <c r="A2224">
        <v>48.584650000000003</v>
      </c>
      <c r="B2224" t="s">
        <v>311</v>
      </c>
      <c r="C2224" t="s">
        <v>312</v>
      </c>
      <c r="D2224">
        <v>27504.799553000001</v>
      </c>
      <c r="E2224">
        <f t="shared" si="40"/>
        <v>13363.110596026616</v>
      </c>
    </row>
    <row r="2225" spans="1:5" x14ac:dyDescent="0.35">
      <c r="A2225">
        <v>65.686569000000006</v>
      </c>
      <c r="B2225" t="s">
        <v>311</v>
      </c>
      <c r="C2225" t="s">
        <v>312</v>
      </c>
      <c r="D2225">
        <v>23847.275990999999</v>
      </c>
      <c r="E2225">
        <f t="shared" si="40"/>
        <v>15664.457398448649</v>
      </c>
    </row>
    <row r="2226" spans="1:5" x14ac:dyDescent="0.35">
      <c r="A2226">
        <v>51.231337000000003</v>
      </c>
      <c r="B2226" t="s">
        <v>311</v>
      </c>
      <c r="C2226" t="s">
        <v>312</v>
      </c>
      <c r="D2226">
        <v>47235.480024999997</v>
      </c>
      <c r="E2226">
        <f t="shared" si="40"/>
        <v>24199.367955175432</v>
      </c>
    </row>
    <row r="2227" spans="1:5" x14ac:dyDescent="0.35">
      <c r="A2227">
        <v>56.030355</v>
      </c>
      <c r="B2227" t="s">
        <v>311</v>
      </c>
      <c r="C2227" t="s">
        <v>312</v>
      </c>
      <c r="D2227">
        <v>88.993426999999997</v>
      </c>
      <c r="E2227">
        <f t="shared" si="40"/>
        <v>49.863333074765848</v>
      </c>
    </row>
    <row r="2228" spans="1:5" x14ac:dyDescent="0.35">
      <c r="A2228">
        <v>43.003487</v>
      </c>
      <c r="B2228" t="s">
        <v>311</v>
      </c>
      <c r="C2228" t="s">
        <v>312</v>
      </c>
      <c r="D2228">
        <v>20399.859149</v>
      </c>
      <c r="E2228">
        <f t="shared" si="40"/>
        <v>8772.6507771585257</v>
      </c>
    </row>
    <row r="2229" spans="1:5" x14ac:dyDescent="0.35">
      <c r="A2229">
        <v>48.272784999999999</v>
      </c>
      <c r="B2229" t="s">
        <v>125</v>
      </c>
      <c r="C2229" t="s">
        <v>126</v>
      </c>
      <c r="D2229">
        <v>10029.628349000001</v>
      </c>
      <c r="E2229">
        <f t="shared" si="40"/>
        <v>4841.5809292118201</v>
      </c>
    </row>
    <row r="2230" spans="1:5" x14ac:dyDescent="0.35">
      <c r="A2230">
        <v>31.802388000000001</v>
      </c>
      <c r="B2230" t="s">
        <v>125</v>
      </c>
      <c r="C2230" t="s">
        <v>126</v>
      </c>
      <c r="D2230">
        <v>7084.6129209999999</v>
      </c>
      <c r="E2230">
        <f t="shared" si="40"/>
        <v>2253.0760894345535</v>
      </c>
    </row>
    <row r="2231" spans="1:5" x14ac:dyDescent="0.35">
      <c r="A2231">
        <v>73.201767000000004</v>
      </c>
      <c r="B2231" t="s">
        <v>125</v>
      </c>
      <c r="C2231" t="s">
        <v>126</v>
      </c>
      <c r="D2231">
        <v>58581.607961000002</v>
      </c>
      <c r="E2231">
        <f t="shared" si="40"/>
        <v>42882.772164464674</v>
      </c>
    </row>
    <row r="2232" spans="1:5" x14ac:dyDescent="0.35">
      <c r="A2232">
        <v>43.695712999999998</v>
      </c>
      <c r="B2232" t="s">
        <v>125</v>
      </c>
      <c r="C2232" t="s">
        <v>126</v>
      </c>
      <c r="D2232">
        <v>190.08677900000001</v>
      </c>
      <c r="E2232">
        <f t="shared" si="40"/>
        <v>83.059773402784273</v>
      </c>
    </row>
    <row r="2233" spans="1:5" x14ac:dyDescent="0.35">
      <c r="A2233">
        <v>58.742175000000003</v>
      </c>
      <c r="B2233" t="s">
        <v>125</v>
      </c>
      <c r="C2233" t="s">
        <v>126</v>
      </c>
      <c r="D2233">
        <v>10487.895388999999</v>
      </c>
      <c r="E2233">
        <f t="shared" si="40"/>
        <v>6160.8178632233112</v>
      </c>
    </row>
    <row r="2234" spans="1:5" x14ac:dyDescent="0.35">
      <c r="A2234">
        <v>65.686569000000006</v>
      </c>
      <c r="B2234" t="s">
        <v>125</v>
      </c>
      <c r="C2234" t="s">
        <v>126</v>
      </c>
      <c r="D2234">
        <v>7556.3668719999996</v>
      </c>
      <c r="E2234">
        <f t="shared" si="40"/>
        <v>4963.5181392694221</v>
      </c>
    </row>
    <row r="2235" spans="1:5" x14ac:dyDescent="0.35">
      <c r="A2235">
        <v>60.391528000000001</v>
      </c>
      <c r="B2235" t="s">
        <v>125</v>
      </c>
      <c r="C2235" t="s">
        <v>126</v>
      </c>
      <c r="D2235">
        <v>11068.111285999999</v>
      </c>
      <c r="E2235">
        <f t="shared" si="40"/>
        <v>6684.2015263558505</v>
      </c>
    </row>
    <row r="2236" spans="1:5" x14ac:dyDescent="0.35">
      <c r="A2236">
        <v>60.605412000000001</v>
      </c>
      <c r="B2236" t="s">
        <v>125</v>
      </c>
      <c r="C2236" t="s">
        <v>126</v>
      </c>
      <c r="D2236">
        <v>21153.140381000001</v>
      </c>
      <c r="E2236">
        <f t="shared" si="40"/>
        <v>12819.947878843421</v>
      </c>
    </row>
    <row r="2237" spans="1:5" x14ac:dyDescent="0.35">
      <c r="A2237">
        <v>62.041780000000003</v>
      </c>
      <c r="B2237" t="s">
        <v>125</v>
      </c>
      <c r="C2237" t="s">
        <v>126</v>
      </c>
      <c r="D2237">
        <v>30282.526688000002</v>
      </c>
      <c r="E2237">
        <f t="shared" si="40"/>
        <v>18787.818586210247</v>
      </c>
    </row>
    <row r="2238" spans="1:5" x14ac:dyDescent="0.35">
      <c r="A2238">
        <v>62.600462</v>
      </c>
      <c r="B2238" t="s">
        <v>125</v>
      </c>
      <c r="C2238" t="s">
        <v>126</v>
      </c>
      <c r="D2238">
        <v>62193.334201999998</v>
      </c>
      <c r="E2238">
        <f t="shared" si="40"/>
        <v>38933.314543656015</v>
      </c>
    </row>
    <row r="2239" spans="1:5" x14ac:dyDescent="0.35">
      <c r="A2239">
        <v>94.935391999999993</v>
      </c>
      <c r="B2239" t="s">
        <v>319</v>
      </c>
      <c r="C2239" t="s">
        <v>320</v>
      </c>
      <c r="D2239">
        <v>51178.342245</v>
      </c>
      <c r="E2239">
        <f t="shared" si="40"/>
        <v>48586.35982939235</v>
      </c>
    </row>
    <row r="2240" spans="1:5" x14ac:dyDescent="0.35">
      <c r="A2240">
        <v>95.943849</v>
      </c>
      <c r="B2240" t="s">
        <v>319</v>
      </c>
      <c r="C2240" t="s">
        <v>320</v>
      </c>
      <c r="D2240">
        <v>10350.522881999999</v>
      </c>
      <c r="E2240">
        <f t="shared" si="40"/>
        <v>9930.6900446165273</v>
      </c>
    </row>
    <row r="2241" spans="1:5" x14ac:dyDescent="0.35">
      <c r="A2241">
        <v>99.866253999999998</v>
      </c>
      <c r="B2241" t="s">
        <v>319</v>
      </c>
      <c r="C2241" t="s">
        <v>320</v>
      </c>
      <c r="D2241">
        <v>3067.1349089999999</v>
      </c>
      <c r="E2241">
        <f t="shared" si="40"/>
        <v>3063.0327387446087</v>
      </c>
    </row>
    <row r="2242" spans="1:5" x14ac:dyDescent="0.35">
      <c r="A2242">
        <v>86.469572999999997</v>
      </c>
      <c r="B2242" t="s">
        <v>319</v>
      </c>
      <c r="C2242" t="s">
        <v>320</v>
      </c>
      <c r="D2242">
        <v>20705.637721999999</v>
      </c>
      <c r="E2242">
        <f t="shared" si="40"/>
        <v>17904.076525140328</v>
      </c>
    </row>
    <row r="2243" spans="1:5" x14ac:dyDescent="0.35">
      <c r="A2243">
        <v>90.302923000000007</v>
      </c>
      <c r="B2243" t="s">
        <v>319</v>
      </c>
      <c r="C2243" t="s">
        <v>320</v>
      </c>
      <c r="D2243">
        <v>53793.471441000002</v>
      </c>
      <c r="E2243">
        <f t="shared" si="40"/>
        <v>48577.077094393222</v>
      </c>
    </row>
    <row r="2244" spans="1:5" x14ac:dyDescent="0.35">
      <c r="A2244">
        <v>86.892036000000004</v>
      </c>
      <c r="B2244" t="s">
        <v>319</v>
      </c>
      <c r="C2244" t="s">
        <v>320</v>
      </c>
      <c r="D2244">
        <v>41880.434080999999</v>
      </c>
      <c r="E2244">
        <f t="shared" ref="E2244:E2307" si="41">(A2244/100)*D2244</f>
        <v>36390.761858618789</v>
      </c>
    </row>
    <row r="2245" spans="1:5" x14ac:dyDescent="0.35">
      <c r="A2245">
        <v>84.435609999999997</v>
      </c>
      <c r="B2245" t="s">
        <v>319</v>
      </c>
      <c r="C2245" t="s">
        <v>320</v>
      </c>
      <c r="D2245">
        <v>53604.141450000003</v>
      </c>
      <c r="E2245">
        <f t="shared" si="41"/>
        <v>45260.983818570341</v>
      </c>
    </row>
    <row r="2246" spans="1:5" x14ac:dyDescent="0.35">
      <c r="A2246">
        <v>97.041507999999993</v>
      </c>
      <c r="B2246" t="s">
        <v>319</v>
      </c>
      <c r="C2246" t="s">
        <v>320</v>
      </c>
      <c r="D2246">
        <v>32194.174854000001</v>
      </c>
      <c r="E2246">
        <f t="shared" si="41"/>
        <v>31241.712766478398</v>
      </c>
    </row>
    <row r="2247" spans="1:5" x14ac:dyDescent="0.35">
      <c r="A2247">
        <v>85.659173999999993</v>
      </c>
      <c r="B2247" t="s">
        <v>319</v>
      </c>
      <c r="C2247" t="s">
        <v>320</v>
      </c>
      <c r="D2247">
        <v>4034.4073069999999</v>
      </c>
      <c r="E2247">
        <f t="shared" si="41"/>
        <v>3455.8399749718437</v>
      </c>
    </row>
    <row r="2248" spans="1:5" x14ac:dyDescent="0.35">
      <c r="A2248">
        <v>71.740288000000007</v>
      </c>
      <c r="B2248" t="s">
        <v>319</v>
      </c>
      <c r="C2248" t="s">
        <v>320</v>
      </c>
      <c r="D2248">
        <v>1226.0064440000001</v>
      </c>
      <c r="E2248">
        <f t="shared" si="41"/>
        <v>879.54055382415891</v>
      </c>
    </row>
    <row r="2249" spans="1:5" x14ac:dyDescent="0.35">
      <c r="A2249">
        <v>27.482768</v>
      </c>
      <c r="B2249" t="s">
        <v>319</v>
      </c>
      <c r="C2249" t="s">
        <v>320</v>
      </c>
      <c r="D2249">
        <v>23032.46256</v>
      </c>
      <c r="E2249">
        <f t="shared" si="41"/>
        <v>6329.9582500516608</v>
      </c>
    </row>
    <row r="2250" spans="1:5" x14ac:dyDescent="0.35">
      <c r="A2250">
        <v>55.112389</v>
      </c>
      <c r="B2250" t="s">
        <v>319</v>
      </c>
      <c r="C2250" t="s">
        <v>320</v>
      </c>
      <c r="D2250">
        <v>241.66735199999999</v>
      </c>
      <c r="E2250">
        <f t="shared" si="41"/>
        <v>133.18865112023926</v>
      </c>
    </row>
    <row r="2251" spans="1:5" x14ac:dyDescent="0.35">
      <c r="A2251">
        <v>77.871752000000001</v>
      </c>
      <c r="B2251" t="s">
        <v>319</v>
      </c>
      <c r="C2251" t="s">
        <v>320</v>
      </c>
      <c r="D2251">
        <v>4135.6295280000004</v>
      </c>
      <c r="E2251">
        <f t="shared" si="41"/>
        <v>3220.4871696829309</v>
      </c>
    </row>
    <row r="2252" spans="1:5" x14ac:dyDescent="0.35">
      <c r="A2252">
        <v>27.340882000000001</v>
      </c>
      <c r="B2252" t="s">
        <v>319</v>
      </c>
      <c r="C2252" t="s">
        <v>320</v>
      </c>
      <c r="D2252">
        <v>2224.8900370000001</v>
      </c>
      <c r="E2252">
        <f t="shared" si="41"/>
        <v>608.30455964592636</v>
      </c>
    </row>
    <row r="2253" spans="1:5" x14ac:dyDescent="0.35">
      <c r="A2253">
        <v>92.988937000000007</v>
      </c>
      <c r="B2253" t="s">
        <v>319</v>
      </c>
      <c r="C2253" t="s">
        <v>320</v>
      </c>
      <c r="D2253">
        <v>28446.709500000001</v>
      </c>
      <c r="E2253">
        <f t="shared" si="41"/>
        <v>26452.292775528018</v>
      </c>
    </row>
    <row r="2254" spans="1:5" x14ac:dyDescent="0.35">
      <c r="A2254">
        <v>76.834971999999993</v>
      </c>
      <c r="B2254" t="s">
        <v>319</v>
      </c>
      <c r="C2254" t="s">
        <v>320</v>
      </c>
      <c r="D2254">
        <v>49927.391496999997</v>
      </c>
      <c r="E2254">
        <f t="shared" si="41"/>
        <v>38361.697277050327</v>
      </c>
    </row>
    <row r="2255" spans="1:5" x14ac:dyDescent="0.35">
      <c r="A2255">
        <v>66.767857000000006</v>
      </c>
      <c r="B2255" t="s">
        <v>319</v>
      </c>
      <c r="C2255" t="s">
        <v>320</v>
      </c>
      <c r="D2255">
        <v>27752.851610999998</v>
      </c>
      <c r="E2255">
        <f t="shared" si="41"/>
        <v>18529.984277054678</v>
      </c>
    </row>
    <row r="2256" spans="1:5" x14ac:dyDescent="0.35">
      <c r="A2256">
        <v>76.985387000000003</v>
      </c>
      <c r="B2256" t="s">
        <v>319</v>
      </c>
      <c r="C2256" t="s">
        <v>320</v>
      </c>
      <c r="D2256">
        <v>54196.755770999996</v>
      </c>
      <c r="E2256">
        <f t="shared" si="41"/>
        <v>41723.582171749185</v>
      </c>
    </row>
    <row r="2257" spans="1:5" x14ac:dyDescent="0.35">
      <c r="A2257">
        <v>74.742569000000003</v>
      </c>
      <c r="B2257" t="s">
        <v>319</v>
      </c>
      <c r="C2257" t="s">
        <v>320</v>
      </c>
      <c r="D2257">
        <v>54254.413718000003</v>
      </c>
      <c r="E2257">
        <f t="shared" si="41"/>
        <v>40551.142608721617</v>
      </c>
    </row>
    <row r="2258" spans="1:5" x14ac:dyDescent="0.35">
      <c r="A2258">
        <v>43.174945000000001</v>
      </c>
      <c r="B2258" t="s">
        <v>319</v>
      </c>
      <c r="C2258" t="s">
        <v>320</v>
      </c>
      <c r="D2258">
        <v>3276.3611369999999</v>
      </c>
      <c r="E2258">
        <f t="shared" si="41"/>
        <v>1414.5671189011248</v>
      </c>
    </row>
    <row r="2259" spans="1:5" x14ac:dyDescent="0.35">
      <c r="A2259">
        <v>97.041507999999993</v>
      </c>
      <c r="B2259" t="s">
        <v>397</v>
      </c>
      <c r="C2259" t="s">
        <v>398</v>
      </c>
      <c r="D2259">
        <v>9958.0714329999992</v>
      </c>
      <c r="E2259">
        <f t="shared" si="41"/>
        <v>9663.4626863004087</v>
      </c>
    </row>
    <row r="2260" spans="1:5" x14ac:dyDescent="0.35">
      <c r="A2260">
        <v>86.469572999999997</v>
      </c>
      <c r="B2260" t="s">
        <v>397</v>
      </c>
      <c r="C2260" t="s">
        <v>398</v>
      </c>
      <c r="D2260">
        <v>39661.714704999999</v>
      </c>
      <c r="E2260">
        <f t="shared" si="41"/>
        <v>34295.315349891709</v>
      </c>
    </row>
    <row r="2261" spans="1:5" x14ac:dyDescent="0.35">
      <c r="A2261">
        <v>55.112389</v>
      </c>
      <c r="B2261" t="s">
        <v>397</v>
      </c>
      <c r="C2261" t="s">
        <v>398</v>
      </c>
      <c r="D2261">
        <v>62115.851258000002</v>
      </c>
      <c r="E2261">
        <f t="shared" si="41"/>
        <v>34233.529575970351</v>
      </c>
    </row>
    <row r="2262" spans="1:5" x14ac:dyDescent="0.35">
      <c r="A2262">
        <v>71.740288000000007</v>
      </c>
      <c r="B2262" t="s">
        <v>397</v>
      </c>
      <c r="C2262" t="s">
        <v>398</v>
      </c>
      <c r="D2262">
        <v>14045.243372000001</v>
      </c>
      <c r="E2262">
        <f t="shared" si="41"/>
        <v>10076.098045373714</v>
      </c>
    </row>
    <row r="2263" spans="1:5" x14ac:dyDescent="0.35">
      <c r="A2263">
        <v>77.871752000000001</v>
      </c>
      <c r="B2263" t="s">
        <v>397</v>
      </c>
      <c r="C2263" t="s">
        <v>398</v>
      </c>
      <c r="D2263">
        <v>5202.6444849999998</v>
      </c>
      <c r="E2263">
        <f t="shared" si="41"/>
        <v>4051.3904108008774</v>
      </c>
    </row>
    <row r="2264" spans="1:5" x14ac:dyDescent="0.35">
      <c r="A2264">
        <v>76.834971999999993</v>
      </c>
      <c r="B2264" t="s">
        <v>397</v>
      </c>
      <c r="C2264" t="s">
        <v>398</v>
      </c>
      <c r="D2264">
        <v>785.26547100000005</v>
      </c>
      <c r="E2264">
        <f t="shared" si="41"/>
        <v>603.35850476851806</v>
      </c>
    </row>
    <row r="2265" spans="1:5" x14ac:dyDescent="0.35">
      <c r="A2265">
        <v>43.174945000000001</v>
      </c>
      <c r="B2265" t="s">
        <v>397</v>
      </c>
      <c r="C2265" t="s">
        <v>398</v>
      </c>
      <c r="D2265">
        <v>31645.771874999999</v>
      </c>
      <c r="E2265">
        <f t="shared" si="41"/>
        <v>13663.04460185672</v>
      </c>
    </row>
    <row r="2266" spans="1:5" x14ac:dyDescent="0.35">
      <c r="A2266">
        <v>93.516588999999996</v>
      </c>
      <c r="B2266" t="s">
        <v>397</v>
      </c>
      <c r="C2266" t="s">
        <v>398</v>
      </c>
      <c r="D2266">
        <v>870.85870199999999</v>
      </c>
      <c r="E2266">
        <f t="shared" si="41"/>
        <v>814.39735312007474</v>
      </c>
    </row>
    <row r="2267" spans="1:5" x14ac:dyDescent="0.35">
      <c r="A2267">
        <v>53.433500000000002</v>
      </c>
      <c r="B2267" t="s">
        <v>397</v>
      </c>
      <c r="C2267" t="s">
        <v>398</v>
      </c>
      <c r="D2267">
        <v>28507.661087</v>
      </c>
      <c r="E2267">
        <f t="shared" si="41"/>
        <v>15232.641086922145</v>
      </c>
    </row>
    <row r="2268" spans="1:5" x14ac:dyDescent="0.35">
      <c r="A2268">
        <v>73.022228999999996</v>
      </c>
      <c r="B2268" t="s">
        <v>397</v>
      </c>
      <c r="C2268" t="s">
        <v>398</v>
      </c>
      <c r="D2268">
        <v>38660.420677000002</v>
      </c>
      <c r="E2268">
        <f t="shared" si="41"/>
        <v>28230.70091912229</v>
      </c>
    </row>
    <row r="2269" spans="1:5" x14ac:dyDescent="0.35">
      <c r="A2269">
        <v>71.054890999999998</v>
      </c>
      <c r="B2269" t="s">
        <v>397</v>
      </c>
      <c r="C2269" t="s">
        <v>398</v>
      </c>
      <c r="D2269">
        <v>8262.2747029999991</v>
      </c>
      <c r="E2269">
        <f t="shared" si="41"/>
        <v>5870.7502843372231</v>
      </c>
    </row>
    <row r="2270" spans="1:5" x14ac:dyDescent="0.35">
      <c r="A2270">
        <v>64.939918000000006</v>
      </c>
      <c r="B2270" t="s">
        <v>397</v>
      </c>
      <c r="C2270" t="s">
        <v>398</v>
      </c>
      <c r="D2270">
        <v>42981.384402999996</v>
      </c>
      <c r="E2270">
        <f t="shared" si="41"/>
        <v>27912.07578657299</v>
      </c>
    </row>
    <row r="2271" spans="1:5" x14ac:dyDescent="0.35">
      <c r="A2271">
        <v>54.990484000000002</v>
      </c>
      <c r="B2271" t="s">
        <v>397</v>
      </c>
      <c r="C2271" t="s">
        <v>398</v>
      </c>
      <c r="D2271">
        <v>60742.727556999998</v>
      </c>
      <c r="E2271">
        <f t="shared" si="41"/>
        <v>33402.719878395677</v>
      </c>
    </row>
    <row r="2272" spans="1:5" x14ac:dyDescent="0.35">
      <c r="A2272">
        <v>70.642262000000002</v>
      </c>
      <c r="B2272" t="s">
        <v>397</v>
      </c>
      <c r="C2272" t="s">
        <v>398</v>
      </c>
      <c r="D2272">
        <v>53.163733999999998</v>
      </c>
      <c r="E2272">
        <f t="shared" si="41"/>
        <v>37.556064261263082</v>
      </c>
    </row>
    <row r="2273" spans="1:5" x14ac:dyDescent="0.35">
      <c r="A2273">
        <v>71.864373999999998</v>
      </c>
      <c r="B2273" t="s">
        <v>397</v>
      </c>
      <c r="C2273" t="s">
        <v>398</v>
      </c>
      <c r="D2273">
        <v>11268.153279</v>
      </c>
      <c r="E2273">
        <f t="shared" si="41"/>
        <v>8097.7878153138236</v>
      </c>
    </row>
    <row r="2274" spans="1:5" x14ac:dyDescent="0.35">
      <c r="A2274">
        <v>94.395246</v>
      </c>
      <c r="B2274" t="s">
        <v>397</v>
      </c>
      <c r="C2274" t="s">
        <v>398</v>
      </c>
      <c r="D2274">
        <v>4662.3845039999997</v>
      </c>
      <c r="E2274">
        <f t="shared" si="41"/>
        <v>4401.0693220166795</v>
      </c>
    </row>
    <row r="2275" spans="1:5" x14ac:dyDescent="0.35">
      <c r="A2275">
        <v>33.606349999999999</v>
      </c>
      <c r="B2275" t="s">
        <v>397</v>
      </c>
      <c r="C2275" t="s">
        <v>398</v>
      </c>
      <c r="D2275">
        <v>18677.916186999999</v>
      </c>
      <c r="E2275">
        <f t="shared" si="41"/>
        <v>6276.9658865098745</v>
      </c>
    </row>
    <row r="2276" spans="1:5" x14ac:dyDescent="0.35">
      <c r="A2276">
        <v>62.254162999999998</v>
      </c>
      <c r="B2276" t="s">
        <v>397</v>
      </c>
      <c r="C2276" t="s">
        <v>398</v>
      </c>
      <c r="D2276">
        <v>27692.921469000001</v>
      </c>
      <c r="E2276">
        <f t="shared" si="41"/>
        <v>17239.996470773254</v>
      </c>
    </row>
    <row r="2277" spans="1:5" x14ac:dyDescent="0.35">
      <c r="A2277">
        <v>40.001417000000004</v>
      </c>
      <c r="B2277" t="s">
        <v>397</v>
      </c>
      <c r="C2277" t="s">
        <v>398</v>
      </c>
      <c r="D2277">
        <v>470.24043899999998</v>
      </c>
      <c r="E2277">
        <f t="shared" si="41"/>
        <v>188.10283890702064</v>
      </c>
    </row>
    <row r="2278" spans="1:5" x14ac:dyDescent="0.35">
      <c r="A2278">
        <v>65.850218999999996</v>
      </c>
      <c r="B2278" t="s">
        <v>397</v>
      </c>
      <c r="C2278" t="s">
        <v>398</v>
      </c>
      <c r="D2278">
        <v>58620.992915000003</v>
      </c>
      <c r="E2278">
        <f t="shared" si="41"/>
        <v>38602.052214501986</v>
      </c>
    </row>
    <row r="2279" spans="1:5" x14ac:dyDescent="0.35">
      <c r="A2279">
        <v>42.322220999999999</v>
      </c>
      <c r="B2279" t="s">
        <v>397</v>
      </c>
      <c r="C2279" t="s">
        <v>398</v>
      </c>
      <c r="D2279">
        <v>62500</v>
      </c>
      <c r="E2279">
        <f t="shared" si="41"/>
        <v>26451.388124999998</v>
      </c>
    </row>
    <row r="2280" spans="1:5" x14ac:dyDescent="0.35">
      <c r="A2280">
        <v>43.057865999999997</v>
      </c>
      <c r="B2280" t="s">
        <v>397</v>
      </c>
      <c r="C2280" t="s">
        <v>398</v>
      </c>
      <c r="D2280">
        <v>62500</v>
      </c>
      <c r="E2280">
        <f t="shared" si="41"/>
        <v>26911.166249999998</v>
      </c>
    </row>
    <row r="2281" spans="1:5" x14ac:dyDescent="0.35">
      <c r="A2281">
        <v>58.115529000000002</v>
      </c>
      <c r="B2281" t="s">
        <v>397</v>
      </c>
      <c r="C2281" t="s">
        <v>398</v>
      </c>
      <c r="D2281">
        <v>25299.180418</v>
      </c>
      <c r="E2281">
        <f t="shared" si="41"/>
        <v>14702.752532585111</v>
      </c>
    </row>
    <row r="2282" spans="1:5" x14ac:dyDescent="0.35">
      <c r="A2282">
        <v>90.302923000000007</v>
      </c>
      <c r="B2282" t="s">
        <v>197</v>
      </c>
      <c r="C2282" t="s">
        <v>198</v>
      </c>
      <c r="D2282">
        <v>8706.5285590000003</v>
      </c>
      <c r="E2282">
        <f t="shared" si="41"/>
        <v>7862.2497806067804</v>
      </c>
    </row>
    <row r="2283" spans="1:5" x14ac:dyDescent="0.35">
      <c r="A2283">
        <v>86.892036000000004</v>
      </c>
      <c r="B2283" t="s">
        <v>197</v>
      </c>
      <c r="C2283" t="s">
        <v>198</v>
      </c>
      <c r="D2283">
        <v>20619.565919000001</v>
      </c>
      <c r="E2283">
        <f t="shared" si="41"/>
        <v>17916.760641381214</v>
      </c>
    </row>
    <row r="2284" spans="1:5" x14ac:dyDescent="0.35">
      <c r="A2284">
        <v>76.985387000000003</v>
      </c>
      <c r="B2284" t="s">
        <v>197</v>
      </c>
      <c r="C2284" t="s">
        <v>198</v>
      </c>
      <c r="D2284">
        <v>4.4920000000000003E-3</v>
      </c>
      <c r="E2284">
        <f t="shared" si="41"/>
        <v>3.4581835840400005E-3</v>
      </c>
    </row>
    <row r="2285" spans="1:5" x14ac:dyDescent="0.35">
      <c r="A2285">
        <v>71.740288000000007</v>
      </c>
      <c r="B2285" t="s">
        <v>197</v>
      </c>
      <c r="C2285" t="s">
        <v>198</v>
      </c>
      <c r="D2285">
        <v>47228.750183999997</v>
      </c>
      <c r="E2285">
        <f t="shared" si="41"/>
        <v>33882.041400802133</v>
      </c>
    </row>
    <row r="2286" spans="1:5" x14ac:dyDescent="0.35">
      <c r="A2286">
        <v>77.871752000000001</v>
      </c>
      <c r="B2286" t="s">
        <v>197</v>
      </c>
      <c r="C2286" t="s">
        <v>198</v>
      </c>
      <c r="D2286">
        <v>53161.725985999998</v>
      </c>
      <c r="E2286">
        <f t="shared" si="41"/>
        <v>41397.967418737477</v>
      </c>
    </row>
    <row r="2287" spans="1:5" x14ac:dyDescent="0.35">
      <c r="A2287">
        <v>73.022228999999996</v>
      </c>
      <c r="B2287" t="s">
        <v>197</v>
      </c>
      <c r="C2287" t="s">
        <v>198</v>
      </c>
      <c r="D2287">
        <v>23839.579323000002</v>
      </c>
      <c r="E2287">
        <f t="shared" si="41"/>
        <v>17408.192205877709</v>
      </c>
    </row>
    <row r="2288" spans="1:5" x14ac:dyDescent="0.35">
      <c r="A2288">
        <v>64.939918000000006</v>
      </c>
      <c r="B2288" t="s">
        <v>197</v>
      </c>
      <c r="C2288" t="s">
        <v>198</v>
      </c>
      <c r="D2288">
        <v>19518.615597</v>
      </c>
      <c r="E2288">
        <f t="shared" si="41"/>
        <v>12675.372963427011</v>
      </c>
    </row>
    <row r="2289" spans="1:5" x14ac:dyDescent="0.35">
      <c r="A2289">
        <v>76.834971999999993</v>
      </c>
      <c r="B2289" t="s">
        <v>197</v>
      </c>
      <c r="C2289" t="s">
        <v>198</v>
      </c>
      <c r="D2289">
        <v>4293.9119920000003</v>
      </c>
      <c r="E2289">
        <f t="shared" si="41"/>
        <v>3299.2260767578418</v>
      </c>
    </row>
    <row r="2290" spans="1:5" x14ac:dyDescent="0.35">
      <c r="A2290">
        <v>97.850059000000002</v>
      </c>
      <c r="B2290" t="s">
        <v>177</v>
      </c>
      <c r="C2290" t="s">
        <v>178</v>
      </c>
      <c r="D2290">
        <v>11855.665628000001</v>
      </c>
      <c r="E2290">
        <f t="shared" si="41"/>
        <v>11600.775811840722</v>
      </c>
    </row>
    <row r="2291" spans="1:5" x14ac:dyDescent="0.35">
      <c r="A2291">
        <v>90.670924999999997</v>
      </c>
      <c r="B2291" t="s">
        <v>177</v>
      </c>
      <c r="C2291" t="s">
        <v>178</v>
      </c>
      <c r="D2291">
        <v>37355.965539999997</v>
      </c>
      <c r="E2291">
        <f t="shared" si="41"/>
        <v>33870.999497799246</v>
      </c>
    </row>
    <row r="2292" spans="1:5" x14ac:dyDescent="0.35">
      <c r="A2292">
        <v>91.405218000000005</v>
      </c>
      <c r="B2292" t="s">
        <v>177</v>
      </c>
      <c r="C2292" t="s">
        <v>178</v>
      </c>
      <c r="D2292">
        <v>2216.793545</v>
      </c>
      <c r="E2292">
        <f t="shared" si="41"/>
        <v>2026.2649724171783</v>
      </c>
    </row>
    <row r="2293" spans="1:5" x14ac:dyDescent="0.35">
      <c r="A2293">
        <v>70.170213000000004</v>
      </c>
      <c r="B2293" t="s">
        <v>177</v>
      </c>
      <c r="C2293" t="s">
        <v>178</v>
      </c>
      <c r="D2293">
        <v>13847.186424</v>
      </c>
      <c r="E2293">
        <f t="shared" si="41"/>
        <v>9716.6002082278828</v>
      </c>
    </row>
    <row r="2294" spans="1:5" x14ac:dyDescent="0.35">
      <c r="A2294">
        <v>92.902630000000002</v>
      </c>
      <c r="B2294" t="s">
        <v>177</v>
      </c>
      <c r="C2294" t="s">
        <v>178</v>
      </c>
      <c r="D2294">
        <v>54417.038736000002</v>
      </c>
      <c r="E2294">
        <f t="shared" si="41"/>
        <v>50554.860153862755</v>
      </c>
    </row>
    <row r="2295" spans="1:5" x14ac:dyDescent="0.35">
      <c r="A2295">
        <v>72.564676000000006</v>
      </c>
      <c r="B2295" t="s">
        <v>177</v>
      </c>
      <c r="C2295" t="s">
        <v>178</v>
      </c>
      <c r="D2295">
        <v>16395.285093999999</v>
      </c>
      <c r="E2295">
        <f t="shared" si="41"/>
        <v>11897.185507737395</v>
      </c>
    </row>
    <row r="2296" spans="1:5" x14ac:dyDescent="0.35">
      <c r="A2296">
        <v>61.145296999999999</v>
      </c>
      <c r="B2296" t="s">
        <v>177</v>
      </c>
      <c r="C2296" t="s">
        <v>178</v>
      </c>
      <c r="D2296">
        <v>5651.7002119999997</v>
      </c>
      <c r="E2296">
        <f t="shared" si="41"/>
        <v>3455.7488801770296</v>
      </c>
    </row>
    <row r="2297" spans="1:5" x14ac:dyDescent="0.35">
      <c r="A2297">
        <v>77.325125</v>
      </c>
      <c r="B2297" t="s">
        <v>177</v>
      </c>
      <c r="C2297" t="s">
        <v>178</v>
      </c>
      <c r="D2297">
        <v>47618.047274999997</v>
      </c>
      <c r="E2297">
        <f t="shared" si="41"/>
        <v>36820.714577952836</v>
      </c>
    </row>
    <row r="2298" spans="1:5" x14ac:dyDescent="0.35">
      <c r="A2298">
        <v>75.053533000000002</v>
      </c>
      <c r="B2298" t="s">
        <v>177</v>
      </c>
      <c r="C2298" t="s">
        <v>178</v>
      </c>
      <c r="D2298">
        <v>28655.568975999999</v>
      </c>
      <c r="E2298">
        <f t="shared" si="41"/>
        <v>21507.016917739922</v>
      </c>
    </row>
    <row r="2299" spans="1:5" x14ac:dyDescent="0.35">
      <c r="A2299">
        <v>91.661844000000002</v>
      </c>
      <c r="B2299" t="s">
        <v>177</v>
      </c>
      <c r="C2299" t="s">
        <v>178</v>
      </c>
      <c r="D2299">
        <v>4522.4427320000004</v>
      </c>
      <c r="E2299">
        <f t="shared" si="41"/>
        <v>4145.3544019951787</v>
      </c>
    </row>
    <row r="2300" spans="1:5" x14ac:dyDescent="0.35">
      <c r="A2300">
        <v>88.852253000000005</v>
      </c>
      <c r="B2300" t="s">
        <v>177</v>
      </c>
      <c r="C2300" t="s">
        <v>178</v>
      </c>
      <c r="D2300">
        <v>1674.3276679999999</v>
      </c>
      <c r="E2300">
        <f t="shared" si="41"/>
        <v>1487.6778556203601</v>
      </c>
    </row>
    <row r="2301" spans="1:5" x14ac:dyDescent="0.35">
      <c r="A2301">
        <v>75.860686999999999</v>
      </c>
      <c r="B2301" t="s">
        <v>177</v>
      </c>
      <c r="C2301" t="s">
        <v>178</v>
      </c>
      <c r="D2301">
        <v>43952.549651000001</v>
      </c>
      <c r="E2301">
        <f t="shared" si="41"/>
        <v>33342.706119264702</v>
      </c>
    </row>
    <row r="2302" spans="1:5" x14ac:dyDescent="0.35">
      <c r="A2302">
        <v>86.685457</v>
      </c>
      <c r="B2302" t="s">
        <v>177</v>
      </c>
      <c r="C2302" t="s">
        <v>178</v>
      </c>
      <c r="D2302">
        <v>4584.8288009999997</v>
      </c>
      <c r="E2302">
        <f t="shared" si="41"/>
        <v>3974.3797988144702</v>
      </c>
    </row>
    <row r="2303" spans="1:5" x14ac:dyDescent="0.35">
      <c r="A2303">
        <v>96.485180999999997</v>
      </c>
      <c r="B2303" t="s">
        <v>177</v>
      </c>
      <c r="C2303" t="s">
        <v>178</v>
      </c>
      <c r="D2303">
        <v>43499.853732000003</v>
      </c>
      <c r="E2303">
        <f t="shared" si="41"/>
        <v>41970.912608055456</v>
      </c>
    </row>
    <row r="2304" spans="1:5" x14ac:dyDescent="0.35">
      <c r="A2304">
        <v>75.860686999999999</v>
      </c>
      <c r="B2304" t="s">
        <v>343</v>
      </c>
      <c r="C2304" t="s">
        <v>344</v>
      </c>
      <c r="D2304">
        <v>5250.2929080000004</v>
      </c>
      <c r="E2304">
        <f t="shared" si="41"/>
        <v>3982.9082695210777</v>
      </c>
    </row>
    <row r="2305" spans="1:5" x14ac:dyDescent="0.35">
      <c r="A2305">
        <v>70.170213000000004</v>
      </c>
      <c r="B2305" t="s">
        <v>343</v>
      </c>
      <c r="C2305" t="s">
        <v>344</v>
      </c>
      <c r="D2305">
        <v>36194.849753000002</v>
      </c>
      <c r="E2305">
        <f t="shared" si="41"/>
        <v>25398.003166710077</v>
      </c>
    </row>
    <row r="2306" spans="1:5" x14ac:dyDescent="0.35">
      <c r="A2306">
        <v>50.623787</v>
      </c>
      <c r="B2306" t="s">
        <v>343</v>
      </c>
      <c r="C2306" t="s">
        <v>344</v>
      </c>
      <c r="D2306">
        <v>2561.137111</v>
      </c>
      <c r="E2306">
        <f t="shared" si="41"/>
        <v>1296.5445958505936</v>
      </c>
    </row>
    <row r="2307" spans="1:5" x14ac:dyDescent="0.35">
      <c r="A2307">
        <v>63.097200999999998</v>
      </c>
      <c r="B2307" t="s">
        <v>343</v>
      </c>
      <c r="C2307" t="s">
        <v>344</v>
      </c>
      <c r="D2307">
        <v>61267.201072000003</v>
      </c>
      <c r="E2307">
        <f t="shared" si="41"/>
        <v>38657.889007473997</v>
      </c>
    </row>
    <row r="2308" spans="1:5" x14ac:dyDescent="0.35">
      <c r="A2308">
        <v>51.942805</v>
      </c>
      <c r="B2308" t="s">
        <v>343</v>
      </c>
      <c r="C2308" t="s">
        <v>344</v>
      </c>
      <c r="D2308">
        <v>14478.363670999999</v>
      </c>
      <c r="E2308">
        <f t="shared" ref="E2308:E2371" si="42">(A2308/100)*D2308</f>
        <v>7520.4682088183717</v>
      </c>
    </row>
    <row r="2309" spans="1:5" x14ac:dyDescent="0.35">
      <c r="A2309">
        <v>45.548971000000002</v>
      </c>
      <c r="B2309" t="s">
        <v>343</v>
      </c>
      <c r="C2309" t="s">
        <v>344</v>
      </c>
      <c r="D2309">
        <v>42521.256291999998</v>
      </c>
      <c r="E2309">
        <f t="shared" si="42"/>
        <v>19367.994697278755</v>
      </c>
    </row>
    <row r="2310" spans="1:5" x14ac:dyDescent="0.35">
      <c r="A2310">
        <v>64.904250000000005</v>
      </c>
      <c r="B2310" t="s">
        <v>343</v>
      </c>
      <c r="C2310" t="s">
        <v>344</v>
      </c>
      <c r="D2310">
        <v>3106.5689710000001</v>
      </c>
      <c r="E2310">
        <f t="shared" si="42"/>
        <v>2016.2952913602678</v>
      </c>
    </row>
    <row r="2311" spans="1:5" x14ac:dyDescent="0.35">
      <c r="A2311">
        <v>54.258257</v>
      </c>
      <c r="B2311" t="s">
        <v>343</v>
      </c>
      <c r="C2311" t="s">
        <v>344</v>
      </c>
      <c r="D2311">
        <v>259.34997099999998</v>
      </c>
      <c r="E2311">
        <f t="shared" si="42"/>
        <v>140.71877379460545</v>
      </c>
    </row>
    <row r="2312" spans="1:5" x14ac:dyDescent="0.35">
      <c r="A2312">
        <v>38.424867999999996</v>
      </c>
      <c r="B2312" t="s">
        <v>343</v>
      </c>
      <c r="C2312" t="s">
        <v>344</v>
      </c>
      <c r="D2312">
        <v>2454.4126660000002</v>
      </c>
      <c r="E2312">
        <f t="shared" si="42"/>
        <v>943.10482708578081</v>
      </c>
    </row>
    <row r="2313" spans="1:5" x14ac:dyDescent="0.35">
      <c r="A2313">
        <v>72.031660000000002</v>
      </c>
      <c r="B2313" t="s">
        <v>343</v>
      </c>
      <c r="C2313" t="s">
        <v>344</v>
      </c>
      <c r="D2313">
        <v>23864.644278</v>
      </c>
      <c r="E2313">
        <f t="shared" si="42"/>
        <v>17190.099426538414</v>
      </c>
    </row>
    <row r="2314" spans="1:5" x14ac:dyDescent="0.35">
      <c r="A2314">
        <v>69.309167000000002</v>
      </c>
      <c r="B2314" t="s">
        <v>343</v>
      </c>
      <c r="C2314" t="s">
        <v>344</v>
      </c>
      <c r="D2314">
        <v>33332.784384999999</v>
      </c>
      <c r="E2314">
        <f t="shared" si="42"/>
        <v>23102.675195149575</v>
      </c>
    </row>
    <row r="2315" spans="1:5" x14ac:dyDescent="0.35">
      <c r="A2315">
        <v>91.661844000000002</v>
      </c>
      <c r="B2315" t="s">
        <v>89</v>
      </c>
      <c r="C2315" t="s">
        <v>90</v>
      </c>
      <c r="D2315">
        <v>30677.558934000001</v>
      </c>
      <c r="E2315">
        <f t="shared" si="42"/>
        <v>28119.616213091143</v>
      </c>
    </row>
    <row r="2316" spans="1:5" x14ac:dyDescent="0.35">
      <c r="A2316">
        <v>75.860686999999999</v>
      </c>
      <c r="B2316" t="s">
        <v>89</v>
      </c>
      <c r="C2316" t="s">
        <v>90</v>
      </c>
      <c r="D2316">
        <v>13297.157440000001</v>
      </c>
      <c r="E2316">
        <f t="shared" si="42"/>
        <v>10087.314985455612</v>
      </c>
    </row>
    <row r="2317" spans="1:5" x14ac:dyDescent="0.35">
      <c r="A2317">
        <v>58.115529000000002</v>
      </c>
      <c r="B2317" t="s">
        <v>89</v>
      </c>
      <c r="C2317" t="s">
        <v>90</v>
      </c>
      <c r="D2317">
        <v>3078.3473859999999</v>
      </c>
      <c r="E2317">
        <f t="shared" si="42"/>
        <v>1788.997867831572</v>
      </c>
    </row>
    <row r="2318" spans="1:5" x14ac:dyDescent="0.35">
      <c r="A2318">
        <v>33.606349999999999</v>
      </c>
      <c r="B2318" t="s">
        <v>89</v>
      </c>
      <c r="C2318" t="s">
        <v>90</v>
      </c>
      <c r="D2318">
        <v>219.63667699999999</v>
      </c>
      <c r="E2318">
        <f t="shared" si="42"/>
        <v>73.811870400989505</v>
      </c>
    </row>
    <row r="2319" spans="1:5" x14ac:dyDescent="0.35">
      <c r="A2319">
        <v>38.424867999999996</v>
      </c>
      <c r="B2319" t="s">
        <v>89</v>
      </c>
      <c r="C2319" t="s">
        <v>90</v>
      </c>
      <c r="D2319">
        <v>38584.330739999998</v>
      </c>
      <c r="E2319">
        <f t="shared" si="42"/>
        <v>14825.978155528421</v>
      </c>
    </row>
    <row r="2320" spans="1:5" x14ac:dyDescent="0.35">
      <c r="A2320">
        <v>72.031660000000002</v>
      </c>
      <c r="B2320" t="s">
        <v>89</v>
      </c>
      <c r="C2320" t="s">
        <v>90</v>
      </c>
      <c r="D2320">
        <v>35606.963127000003</v>
      </c>
      <c r="E2320">
        <f t="shared" si="42"/>
        <v>25648.286615966008</v>
      </c>
    </row>
    <row r="2321" spans="1:5" x14ac:dyDescent="0.35">
      <c r="A2321">
        <v>69.309167000000002</v>
      </c>
      <c r="B2321" t="s">
        <v>89</v>
      </c>
      <c r="C2321" t="s">
        <v>90</v>
      </c>
      <c r="D2321">
        <v>29158.636890999998</v>
      </c>
      <c r="E2321">
        <f t="shared" si="42"/>
        <v>20209.608337706799</v>
      </c>
    </row>
    <row r="2322" spans="1:5" x14ac:dyDescent="0.35">
      <c r="A2322">
        <v>46.878729999999997</v>
      </c>
      <c r="B2322" t="s">
        <v>89</v>
      </c>
      <c r="C2322" t="s">
        <v>90</v>
      </c>
      <c r="D2322">
        <v>602.99675400000001</v>
      </c>
      <c r="E2322">
        <f t="shared" si="42"/>
        <v>282.67722021642419</v>
      </c>
    </row>
    <row r="2323" spans="1:5" x14ac:dyDescent="0.35">
      <c r="A2323">
        <v>84.960482999999996</v>
      </c>
      <c r="B2323" t="s">
        <v>89</v>
      </c>
      <c r="C2323" t="s">
        <v>90</v>
      </c>
      <c r="D2323">
        <v>18068.241478</v>
      </c>
      <c r="E2323">
        <f t="shared" si="42"/>
        <v>15350.865229315139</v>
      </c>
    </row>
    <row r="2324" spans="1:5" x14ac:dyDescent="0.35">
      <c r="A2324">
        <v>90.662440000000004</v>
      </c>
      <c r="B2324" t="s">
        <v>89</v>
      </c>
      <c r="C2324" t="s">
        <v>90</v>
      </c>
      <c r="D2324">
        <v>23870.462146000002</v>
      </c>
      <c r="E2324">
        <f t="shared" si="42"/>
        <v>21641.543420839964</v>
      </c>
    </row>
    <row r="2325" spans="1:5" x14ac:dyDescent="0.35">
      <c r="A2325">
        <v>83.281723999999997</v>
      </c>
      <c r="B2325" t="s">
        <v>89</v>
      </c>
      <c r="C2325" t="s">
        <v>90</v>
      </c>
      <c r="D2325">
        <v>45091.603352999999</v>
      </c>
      <c r="E2325">
        <f t="shared" si="42"/>
        <v>37553.064651620203</v>
      </c>
    </row>
    <row r="2326" spans="1:5" x14ac:dyDescent="0.35">
      <c r="A2326">
        <v>31.616070000000001</v>
      </c>
      <c r="B2326" t="s">
        <v>405</v>
      </c>
      <c r="C2326" t="s">
        <v>406</v>
      </c>
      <c r="D2326">
        <v>17608.060681999999</v>
      </c>
      <c r="E2326">
        <f t="shared" si="42"/>
        <v>5566.9767908635977</v>
      </c>
    </row>
    <row r="2327" spans="1:5" x14ac:dyDescent="0.35">
      <c r="A2327">
        <v>80.324466000000001</v>
      </c>
      <c r="B2327" t="s">
        <v>405</v>
      </c>
      <c r="C2327" t="s">
        <v>406</v>
      </c>
      <c r="D2327">
        <v>46582.092934</v>
      </c>
      <c r="E2327">
        <f t="shared" si="42"/>
        <v>37416.817400859232</v>
      </c>
    </row>
    <row r="2328" spans="1:5" x14ac:dyDescent="0.35">
      <c r="A2328">
        <v>35.961554</v>
      </c>
      <c r="B2328" t="s">
        <v>405</v>
      </c>
      <c r="C2328" t="s">
        <v>406</v>
      </c>
      <c r="D2328">
        <v>11923.079329</v>
      </c>
      <c r="E2328">
        <f t="shared" si="42"/>
        <v>4287.7246113611727</v>
      </c>
    </row>
    <row r="2329" spans="1:5" x14ac:dyDescent="0.35">
      <c r="A2329">
        <v>97.850059000000002</v>
      </c>
      <c r="B2329" t="s">
        <v>405</v>
      </c>
      <c r="C2329" t="s">
        <v>406</v>
      </c>
      <c r="D2329">
        <v>45978.678230999998</v>
      </c>
      <c r="E2329">
        <f t="shared" si="42"/>
        <v>44990.163776453657</v>
      </c>
    </row>
    <row r="2330" spans="1:5" x14ac:dyDescent="0.35">
      <c r="A2330">
        <v>85.987370999999996</v>
      </c>
      <c r="B2330" t="s">
        <v>405</v>
      </c>
      <c r="C2330" t="s">
        <v>406</v>
      </c>
      <c r="D2330">
        <v>937.49388699999997</v>
      </c>
      <c r="E2330">
        <f t="shared" si="42"/>
        <v>806.12634671701073</v>
      </c>
    </row>
    <row r="2331" spans="1:5" x14ac:dyDescent="0.35">
      <c r="A2331">
        <v>17.200278000000001</v>
      </c>
      <c r="B2331" t="s">
        <v>405</v>
      </c>
      <c r="C2331" t="s">
        <v>406</v>
      </c>
      <c r="D2331">
        <v>8829.6038480000007</v>
      </c>
      <c r="E2331">
        <f t="shared" si="42"/>
        <v>1518.7164081546978</v>
      </c>
    </row>
    <row r="2332" spans="1:5" x14ac:dyDescent="0.35">
      <c r="A2332">
        <v>86.685457</v>
      </c>
      <c r="B2332" t="s">
        <v>405</v>
      </c>
      <c r="C2332" t="s">
        <v>406</v>
      </c>
      <c r="D2332">
        <v>7869.2315280000003</v>
      </c>
      <c r="E2332">
        <f t="shared" si="42"/>
        <v>6821.4793124348835</v>
      </c>
    </row>
    <row r="2333" spans="1:5" x14ac:dyDescent="0.35">
      <c r="A2333">
        <v>88.852253000000005</v>
      </c>
      <c r="B2333" t="s">
        <v>405</v>
      </c>
      <c r="C2333" t="s">
        <v>406</v>
      </c>
      <c r="D2333">
        <v>60825.672332000002</v>
      </c>
      <c r="E2333">
        <f t="shared" si="42"/>
        <v>54044.980269379645</v>
      </c>
    </row>
    <row r="2334" spans="1:5" x14ac:dyDescent="0.35">
      <c r="A2334">
        <v>96.485180999999997</v>
      </c>
      <c r="B2334" t="s">
        <v>405</v>
      </c>
      <c r="C2334" t="s">
        <v>406</v>
      </c>
      <c r="D2334">
        <v>19000.146268</v>
      </c>
      <c r="E2334">
        <f t="shared" si="42"/>
        <v>18332.325516944544</v>
      </c>
    </row>
    <row r="2335" spans="1:5" x14ac:dyDescent="0.35">
      <c r="A2335">
        <v>62.252988000000002</v>
      </c>
      <c r="B2335" t="s">
        <v>405</v>
      </c>
      <c r="C2335" t="s">
        <v>406</v>
      </c>
      <c r="D2335">
        <v>62480.544231</v>
      </c>
      <c r="E2335">
        <f t="shared" si="42"/>
        <v>38896.005702459122</v>
      </c>
    </row>
    <row r="2336" spans="1:5" x14ac:dyDescent="0.35">
      <c r="A2336">
        <v>91.004963000000004</v>
      </c>
      <c r="B2336" t="s">
        <v>405</v>
      </c>
      <c r="C2336" t="s">
        <v>406</v>
      </c>
      <c r="D2336">
        <v>60554.165763999998</v>
      </c>
      <c r="E2336">
        <f t="shared" si="42"/>
        <v>55107.296148486872</v>
      </c>
    </row>
    <row r="2337" spans="1:5" x14ac:dyDescent="0.35">
      <c r="A2337">
        <v>58.381663000000003</v>
      </c>
      <c r="B2337" t="s">
        <v>405</v>
      </c>
      <c r="C2337" t="s">
        <v>406</v>
      </c>
      <c r="D2337">
        <v>9003.5006329999997</v>
      </c>
      <c r="E2337">
        <f t="shared" si="42"/>
        <v>5256.3933977609267</v>
      </c>
    </row>
    <row r="2338" spans="1:5" x14ac:dyDescent="0.35">
      <c r="A2338">
        <v>75.860045</v>
      </c>
      <c r="B2338" t="s">
        <v>405</v>
      </c>
      <c r="C2338" t="s">
        <v>406</v>
      </c>
      <c r="D2338">
        <v>2002.1046140000001</v>
      </c>
      <c r="E2338">
        <f t="shared" si="42"/>
        <v>1518.7974611274763</v>
      </c>
    </row>
    <row r="2339" spans="1:5" x14ac:dyDescent="0.35">
      <c r="A2339">
        <v>54.427418000000003</v>
      </c>
      <c r="B2339" t="s">
        <v>405</v>
      </c>
      <c r="C2339" t="s">
        <v>406</v>
      </c>
      <c r="D2339">
        <v>49096.556557999997</v>
      </c>
      <c r="E2339">
        <f t="shared" si="42"/>
        <v>26721.988061429074</v>
      </c>
    </row>
    <row r="2340" spans="1:5" x14ac:dyDescent="0.35">
      <c r="A2340">
        <v>82.267493999999999</v>
      </c>
      <c r="B2340" t="s">
        <v>405</v>
      </c>
      <c r="C2340" t="s">
        <v>406</v>
      </c>
      <c r="D2340">
        <v>62500</v>
      </c>
      <c r="E2340">
        <f t="shared" si="42"/>
        <v>51417.183749999997</v>
      </c>
    </row>
    <row r="2341" spans="1:5" x14ac:dyDescent="0.35">
      <c r="A2341">
        <v>64.489572999999993</v>
      </c>
      <c r="B2341" t="s">
        <v>405</v>
      </c>
      <c r="C2341" t="s">
        <v>406</v>
      </c>
      <c r="D2341">
        <v>44377.425823999998</v>
      </c>
      <c r="E2341">
        <f t="shared" si="42"/>
        <v>28618.812422289324</v>
      </c>
    </row>
    <row r="2342" spans="1:5" x14ac:dyDescent="0.35">
      <c r="A2342">
        <v>49.581547999999998</v>
      </c>
      <c r="B2342" t="s">
        <v>405</v>
      </c>
      <c r="C2342" t="s">
        <v>406</v>
      </c>
      <c r="D2342">
        <v>13141.408965000001</v>
      </c>
      <c r="E2342">
        <f t="shared" si="42"/>
        <v>6515.7139938577784</v>
      </c>
    </row>
    <row r="2343" spans="1:5" x14ac:dyDescent="0.35">
      <c r="A2343">
        <v>63.701779000000002</v>
      </c>
      <c r="B2343" t="s">
        <v>405</v>
      </c>
      <c r="C2343" t="s">
        <v>406</v>
      </c>
      <c r="D2343">
        <v>25392.564876</v>
      </c>
      <c r="E2343">
        <f t="shared" si="42"/>
        <v>16175.515559741145</v>
      </c>
    </row>
    <row r="2344" spans="1:5" x14ac:dyDescent="0.35">
      <c r="A2344">
        <v>58.115529000000002</v>
      </c>
      <c r="B2344" t="s">
        <v>86</v>
      </c>
      <c r="C2344" t="s">
        <v>87</v>
      </c>
      <c r="D2344">
        <v>7110.7440409999999</v>
      </c>
      <c r="E2344">
        <f t="shared" si="42"/>
        <v>4132.4465152631265</v>
      </c>
    </row>
    <row r="2345" spans="1:5" x14ac:dyDescent="0.35">
      <c r="A2345">
        <v>83.281723999999997</v>
      </c>
      <c r="B2345" t="s">
        <v>86</v>
      </c>
      <c r="C2345" t="s">
        <v>87</v>
      </c>
      <c r="D2345">
        <v>17362.879531999999</v>
      </c>
      <c r="E2345">
        <f t="shared" si="42"/>
        <v>14460.105410292732</v>
      </c>
    </row>
    <row r="2346" spans="1:5" x14ac:dyDescent="0.35">
      <c r="A2346">
        <v>84.960482999999996</v>
      </c>
      <c r="B2346" t="s">
        <v>86</v>
      </c>
      <c r="C2346" t="s">
        <v>87</v>
      </c>
      <c r="D2346">
        <v>44431.758521999996</v>
      </c>
      <c r="E2346">
        <f t="shared" si="42"/>
        <v>37749.436645684858</v>
      </c>
    </row>
    <row r="2347" spans="1:5" x14ac:dyDescent="0.35">
      <c r="A2347">
        <v>72.031660000000002</v>
      </c>
      <c r="B2347" t="s">
        <v>86</v>
      </c>
      <c r="C2347" t="s">
        <v>87</v>
      </c>
      <c r="D2347">
        <v>3028.3925949999998</v>
      </c>
      <c r="E2347">
        <f t="shared" si="42"/>
        <v>2181.4014574955768</v>
      </c>
    </row>
    <row r="2348" spans="1:5" x14ac:dyDescent="0.35">
      <c r="A2348">
        <v>90.662440000000004</v>
      </c>
      <c r="B2348" t="s">
        <v>86</v>
      </c>
      <c r="C2348" t="s">
        <v>87</v>
      </c>
      <c r="D2348">
        <v>38382.559480999997</v>
      </c>
      <c r="E2348">
        <f t="shared" si="42"/>
        <v>34798.564959925934</v>
      </c>
    </row>
    <row r="2349" spans="1:5" x14ac:dyDescent="0.35">
      <c r="A2349">
        <v>69.309167000000002</v>
      </c>
      <c r="B2349" t="s">
        <v>86</v>
      </c>
      <c r="C2349" t="s">
        <v>87</v>
      </c>
      <c r="D2349">
        <v>8.5787239999999994</v>
      </c>
      <c r="E2349">
        <f t="shared" si="42"/>
        <v>5.94584214362908</v>
      </c>
    </row>
    <row r="2350" spans="1:5" x14ac:dyDescent="0.35">
      <c r="A2350">
        <v>40.001417000000004</v>
      </c>
      <c r="B2350" t="s">
        <v>86</v>
      </c>
      <c r="C2350" t="s">
        <v>87</v>
      </c>
      <c r="D2350">
        <v>27142.360941999999</v>
      </c>
      <c r="E2350">
        <f t="shared" si="42"/>
        <v>10857.328984054549</v>
      </c>
    </row>
    <row r="2351" spans="1:5" x14ac:dyDescent="0.35">
      <c r="A2351">
        <v>46.878729999999997</v>
      </c>
      <c r="B2351" t="s">
        <v>86</v>
      </c>
      <c r="C2351" t="s">
        <v>87</v>
      </c>
      <c r="D2351">
        <v>3498.44398</v>
      </c>
      <c r="E2351">
        <f t="shared" si="42"/>
        <v>1640.0261075854539</v>
      </c>
    </row>
    <row r="2352" spans="1:5" x14ac:dyDescent="0.35">
      <c r="A2352">
        <v>82.005054000000001</v>
      </c>
      <c r="B2352" t="s">
        <v>86</v>
      </c>
      <c r="C2352" t="s">
        <v>87</v>
      </c>
      <c r="D2352">
        <v>1342.7276750000001</v>
      </c>
      <c r="E2352">
        <f t="shared" si="42"/>
        <v>1101.1045549566945</v>
      </c>
    </row>
    <row r="2353" spans="1:5" x14ac:dyDescent="0.35">
      <c r="A2353">
        <v>85.206429</v>
      </c>
      <c r="B2353" t="s">
        <v>86</v>
      </c>
      <c r="C2353" t="s">
        <v>87</v>
      </c>
      <c r="D2353">
        <v>53014.512539000003</v>
      </c>
      <c r="E2353">
        <f t="shared" si="42"/>
        <v>45171.772986239135</v>
      </c>
    </row>
    <row r="2354" spans="1:5" x14ac:dyDescent="0.35">
      <c r="A2354">
        <v>73.701218999999995</v>
      </c>
      <c r="B2354" t="s">
        <v>86</v>
      </c>
      <c r="C2354" t="s">
        <v>87</v>
      </c>
      <c r="D2354">
        <v>18666.497578999999</v>
      </c>
      <c r="E2354">
        <f t="shared" si="42"/>
        <v>13757.436260328486</v>
      </c>
    </row>
    <row r="2355" spans="1:5" x14ac:dyDescent="0.35">
      <c r="A2355">
        <v>79.382760000000005</v>
      </c>
      <c r="B2355" t="s">
        <v>86</v>
      </c>
      <c r="C2355" t="s">
        <v>87</v>
      </c>
      <c r="D2355">
        <v>43603.092798999998</v>
      </c>
      <c r="E2355">
        <f t="shared" si="42"/>
        <v>34613.338509207453</v>
      </c>
    </row>
    <row r="2356" spans="1:5" x14ac:dyDescent="0.35">
      <c r="A2356">
        <v>75.860045</v>
      </c>
      <c r="B2356" t="s">
        <v>359</v>
      </c>
      <c r="C2356" t="s">
        <v>360</v>
      </c>
      <c r="D2356">
        <v>60187.890691000001</v>
      </c>
      <c r="E2356">
        <f t="shared" si="42"/>
        <v>45658.56096274341</v>
      </c>
    </row>
    <row r="2357" spans="1:5" x14ac:dyDescent="0.35">
      <c r="A2357">
        <v>49.581547999999998</v>
      </c>
      <c r="B2357" t="s">
        <v>359</v>
      </c>
      <c r="C2357" t="s">
        <v>360</v>
      </c>
      <c r="D2357">
        <v>661.35956099999999</v>
      </c>
      <c r="E2357">
        <f t="shared" si="42"/>
        <v>327.91230818980426</v>
      </c>
    </row>
    <row r="2358" spans="1:5" x14ac:dyDescent="0.35">
      <c r="A2358">
        <v>64.489572999999993</v>
      </c>
      <c r="B2358" t="s">
        <v>359</v>
      </c>
      <c r="C2358" t="s">
        <v>360</v>
      </c>
      <c r="D2358">
        <v>4404.039342</v>
      </c>
      <c r="E2358">
        <f t="shared" si="42"/>
        <v>2840.1461664078092</v>
      </c>
    </row>
    <row r="2359" spans="1:5" x14ac:dyDescent="0.35">
      <c r="A2359">
        <v>91.661844000000002</v>
      </c>
      <c r="B2359" t="s">
        <v>359</v>
      </c>
      <c r="C2359" t="s">
        <v>360</v>
      </c>
      <c r="D2359">
        <v>27299.998334</v>
      </c>
      <c r="E2359">
        <f t="shared" si="42"/>
        <v>25023.68188491368</v>
      </c>
    </row>
    <row r="2360" spans="1:5" x14ac:dyDescent="0.35">
      <c r="A2360">
        <v>86.685457</v>
      </c>
      <c r="B2360" t="s">
        <v>359</v>
      </c>
      <c r="C2360" t="s">
        <v>360</v>
      </c>
      <c r="D2360">
        <v>50045.939671</v>
      </c>
      <c r="E2360">
        <f t="shared" si="42"/>
        <v>43382.551513750645</v>
      </c>
    </row>
    <row r="2361" spans="1:5" x14ac:dyDescent="0.35">
      <c r="A2361">
        <v>92.902630000000002</v>
      </c>
      <c r="B2361" t="s">
        <v>359</v>
      </c>
      <c r="C2361" t="s">
        <v>360</v>
      </c>
      <c r="D2361">
        <v>5030.1068500000001</v>
      </c>
      <c r="E2361">
        <f t="shared" si="42"/>
        <v>4673.1015554601554</v>
      </c>
    </row>
    <row r="2362" spans="1:5" x14ac:dyDescent="0.35">
      <c r="A2362">
        <v>90.662440000000004</v>
      </c>
      <c r="B2362" t="s">
        <v>359</v>
      </c>
      <c r="C2362" t="s">
        <v>360</v>
      </c>
      <c r="D2362">
        <v>246.93327199999999</v>
      </c>
      <c r="E2362">
        <f t="shared" si="42"/>
        <v>223.87572956703679</v>
      </c>
    </row>
    <row r="2363" spans="1:5" x14ac:dyDescent="0.35">
      <c r="A2363">
        <v>82.005054000000001</v>
      </c>
      <c r="B2363" t="s">
        <v>359</v>
      </c>
      <c r="C2363" t="s">
        <v>360</v>
      </c>
      <c r="D2363">
        <v>16879.907991</v>
      </c>
      <c r="E2363">
        <f t="shared" si="42"/>
        <v>13842.377663169866</v>
      </c>
    </row>
    <row r="2364" spans="1:5" x14ac:dyDescent="0.35">
      <c r="A2364">
        <v>79.382760000000005</v>
      </c>
      <c r="B2364" t="s">
        <v>359</v>
      </c>
      <c r="C2364" t="s">
        <v>360</v>
      </c>
      <c r="D2364">
        <v>16282.919142999999</v>
      </c>
      <c r="E2364">
        <f t="shared" si="42"/>
        <v>12925.830624281747</v>
      </c>
    </row>
    <row r="2365" spans="1:5" x14ac:dyDescent="0.35">
      <c r="A2365">
        <v>46.878729999999997</v>
      </c>
      <c r="B2365" t="s">
        <v>359</v>
      </c>
      <c r="C2365" t="s">
        <v>360</v>
      </c>
      <c r="D2365">
        <v>33345.508789</v>
      </c>
      <c r="E2365">
        <f t="shared" si="42"/>
        <v>15631.951032321578</v>
      </c>
    </row>
    <row r="2366" spans="1:5" x14ac:dyDescent="0.35">
      <c r="A2366">
        <v>73.624983999999998</v>
      </c>
      <c r="B2366" t="s">
        <v>359</v>
      </c>
      <c r="C2366" t="s">
        <v>360</v>
      </c>
      <c r="D2366">
        <v>30395.183652</v>
      </c>
      <c r="E2366">
        <f t="shared" si="42"/>
        <v>22378.449100555612</v>
      </c>
    </row>
    <row r="2367" spans="1:5" x14ac:dyDescent="0.35">
      <c r="A2367">
        <v>59.652960999999998</v>
      </c>
      <c r="B2367" t="s">
        <v>359</v>
      </c>
      <c r="C2367" t="s">
        <v>360</v>
      </c>
      <c r="D2367">
        <v>9778.4886750000005</v>
      </c>
      <c r="E2367">
        <f t="shared" si="42"/>
        <v>5833.1580356871664</v>
      </c>
    </row>
    <row r="2368" spans="1:5" x14ac:dyDescent="0.35">
      <c r="A2368">
        <v>8.3878909999999998</v>
      </c>
      <c r="B2368" t="s">
        <v>359</v>
      </c>
      <c r="C2368" t="s">
        <v>360</v>
      </c>
      <c r="D2368">
        <v>823.49055299999998</v>
      </c>
      <c r="E2368">
        <f t="shared" si="42"/>
        <v>69.073489980937225</v>
      </c>
    </row>
    <row r="2369" spans="1:5" x14ac:dyDescent="0.35">
      <c r="A2369">
        <v>58.404173999999998</v>
      </c>
      <c r="B2369" t="s">
        <v>359</v>
      </c>
      <c r="C2369" t="s">
        <v>360</v>
      </c>
      <c r="D2369">
        <v>62240.009252999997</v>
      </c>
      <c r="E2369">
        <f t="shared" si="42"/>
        <v>36350.763301738218</v>
      </c>
    </row>
    <row r="2370" spans="1:5" x14ac:dyDescent="0.35">
      <c r="A2370">
        <v>43.342567000000003</v>
      </c>
      <c r="B2370" t="s">
        <v>359</v>
      </c>
      <c r="C2370" t="s">
        <v>360</v>
      </c>
      <c r="D2370">
        <v>92.543778000000003</v>
      </c>
      <c r="E2370">
        <f t="shared" si="42"/>
        <v>40.110848983981263</v>
      </c>
    </row>
    <row r="2371" spans="1:5" x14ac:dyDescent="0.35">
      <c r="A2371">
        <v>56.330879000000003</v>
      </c>
      <c r="B2371" t="s">
        <v>359</v>
      </c>
      <c r="C2371" t="s">
        <v>360</v>
      </c>
      <c r="D2371">
        <v>18264.742926999999</v>
      </c>
      <c r="E2371">
        <f t="shared" si="42"/>
        <v>10288.690237869429</v>
      </c>
    </row>
    <row r="2372" spans="1:5" x14ac:dyDescent="0.35">
      <c r="A2372">
        <v>12.666767999999999</v>
      </c>
      <c r="B2372" t="s">
        <v>359</v>
      </c>
      <c r="C2372" t="s">
        <v>360</v>
      </c>
      <c r="D2372">
        <v>11174.659716</v>
      </c>
      <c r="E2372">
        <f t="shared" ref="E2372:E2435" si="43">(A2372/100)*D2372</f>
        <v>1415.4682210151789</v>
      </c>
    </row>
    <row r="2373" spans="1:5" x14ac:dyDescent="0.35">
      <c r="A2373">
        <v>58.381663000000003</v>
      </c>
      <c r="B2373" t="s">
        <v>411</v>
      </c>
      <c r="C2373" t="s">
        <v>412</v>
      </c>
      <c r="D2373">
        <v>3456.380995</v>
      </c>
      <c r="E2373">
        <f t="shared" si="43"/>
        <v>2017.8927044969471</v>
      </c>
    </row>
    <row r="2374" spans="1:5" x14ac:dyDescent="0.35">
      <c r="A2374">
        <v>58.404173999999998</v>
      </c>
      <c r="B2374" t="s">
        <v>411</v>
      </c>
      <c r="C2374" t="s">
        <v>412</v>
      </c>
      <c r="D2374">
        <v>259.990747</v>
      </c>
      <c r="E2374">
        <f t="shared" si="43"/>
        <v>151.84544826177978</v>
      </c>
    </row>
    <row r="2375" spans="1:5" x14ac:dyDescent="0.35">
      <c r="A2375">
        <v>56.330879000000003</v>
      </c>
      <c r="B2375" t="s">
        <v>411</v>
      </c>
      <c r="C2375" t="s">
        <v>412</v>
      </c>
      <c r="D2375">
        <v>42051.96039</v>
      </c>
      <c r="E2375">
        <f t="shared" si="43"/>
        <v>23688.238924418827</v>
      </c>
    </row>
    <row r="2376" spans="1:5" x14ac:dyDescent="0.35">
      <c r="A2376">
        <v>75.860045</v>
      </c>
      <c r="B2376" t="s">
        <v>411</v>
      </c>
      <c r="C2376" t="s">
        <v>412</v>
      </c>
      <c r="D2376">
        <v>310.00469500000003</v>
      </c>
      <c r="E2376">
        <f t="shared" si="43"/>
        <v>235.16970112911275</v>
      </c>
    </row>
    <row r="2377" spans="1:5" x14ac:dyDescent="0.35">
      <c r="A2377">
        <v>49.581547999999998</v>
      </c>
      <c r="B2377" t="s">
        <v>411</v>
      </c>
      <c r="C2377" t="s">
        <v>412</v>
      </c>
      <c r="D2377">
        <v>46485.141974999999</v>
      </c>
      <c r="E2377">
        <f t="shared" si="43"/>
        <v>23048.052981202771</v>
      </c>
    </row>
    <row r="2378" spans="1:5" x14ac:dyDescent="0.35">
      <c r="A2378">
        <v>64.489572999999993</v>
      </c>
      <c r="B2378" t="s">
        <v>411</v>
      </c>
      <c r="C2378" t="s">
        <v>412</v>
      </c>
      <c r="D2378">
        <v>13718.534834</v>
      </c>
      <c r="E2378">
        <f t="shared" si="43"/>
        <v>8847.0245363028571</v>
      </c>
    </row>
    <row r="2379" spans="1:5" x14ac:dyDescent="0.35">
      <c r="A2379">
        <v>54.427418000000003</v>
      </c>
      <c r="B2379" t="s">
        <v>411</v>
      </c>
      <c r="C2379" t="s">
        <v>412</v>
      </c>
      <c r="D2379">
        <v>13403.443442</v>
      </c>
      <c r="E2379">
        <f t="shared" si="43"/>
        <v>7295.1481885709281</v>
      </c>
    </row>
    <row r="2380" spans="1:5" x14ac:dyDescent="0.35">
      <c r="A2380">
        <v>73.624983999999998</v>
      </c>
      <c r="B2380" t="s">
        <v>411</v>
      </c>
      <c r="C2380" t="s">
        <v>412</v>
      </c>
      <c r="D2380">
        <v>25952.732394999999</v>
      </c>
      <c r="E2380">
        <f t="shared" si="43"/>
        <v>19107.695073381565</v>
      </c>
    </row>
    <row r="2381" spans="1:5" x14ac:dyDescent="0.35">
      <c r="A2381">
        <v>59.652960999999998</v>
      </c>
      <c r="B2381" t="s">
        <v>411</v>
      </c>
      <c r="C2381" t="s">
        <v>412</v>
      </c>
      <c r="D2381">
        <v>12377.958508</v>
      </c>
      <c r="E2381">
        <f t="shared" si="43"/>
        <v>7383.8187613734208</v>
      </c>
    </row>
    <row r="2382" spans="1:5" x14ac:dyDescent="0.35">
      <c r="A2382">
        <v>100</v>
      </c>
      <c r="B2382" t="s">
        <v>411</v>
      </c>
      <c r="C2382" t="s">
        <v>412</v>
      </c>
      <c r="D2382">
        <v>362.41741100000002</v>
      </c>
      <c r="E2382">
        <f t="shared" si="43"/>
        <v>362.41741100000002</v>
      </c>
    </row>
    <row r="2383" spans="1:5" x14ac:dyDescent="0.35">
      <c r="A2383">
        <v>7.2658639999999997</v>
      </c>
      <c r="B2383" t="s">
        <v>411</v>
      </c>
      <c r="C2383" t="s">
        <v>412</v>
      </c>
      <c r="D2383">
        <v>3919.623732</v>
      </c>
      <c r="E2383">
        <f t="shared" si="43"/>
        <v>284.79452967884447</v>
      </c>
    </row>
    <row r="2384" spans="1:5" x14ac:dyDescent="0.35">
      <c r="A2384">
        <v>59.456035</v>
      </c>
      <c r="B2384" t="s">
        <v>411</v>
      </c>
      <c r="C2384" t="s">
        <v>412</v>
      </c>
      <c r="D2384">
        <v>2987.1836320000002</v>
      </c>
      <c r="E2384">
        <f t="shared" si="43"/>
        <v>1776.0609457561911</v>
      </c>
    </row>
    <row r="2385" spans="1:5" x14ac:dyDescent="0.35">
      <c r="A2385">
        <v>64.907424000000006</v>
      </c>
      <c r="B2385" t="s">
        <v>411</v>
      </c>
      <c r="C2385" t="s">
        <v>412</v>
      </c>
      <c r="D2385">
        <v>2996.5533</v>
      </c>
      <c r="E2385">
        <f t="shared" si="43"/>
        <v>1944.985555816992</v>
      </c>
    </row>
    <row r="2386" spans="1:5" x14ac:dyDescent="0.35">
      <c r="A2386">
        <v>0</v>
      </c>
      <c r="B2386" t="s">
        <v>411</v>
      </c>
      <c r="C2386" t="s">
        <v>412</v>
      </c>
      <c r="D2386">
        <v>682.715014</v>
      </c>
      <c r="E2386">
        <f t="shared" si="43"/>
        <v>0</v>
      </c>
    </row>
    <row r="2387" spans="1:5" x14ac:dyDescent="0.35">
      <c r="A2387">
        <v>93.163295000000005</v>
      </c>
      <c r="B2387" t="s">
        <v>411</v>
      </c>
      <c r="C2387" t="s">
        <v>412</v>
      </c>
      <c r="D2387">
        <v>979.29893000000004</v>
      </c>
      <c r="E2387">
        <f t="shared" si="43"/>
        <v>912.34715108774355</v>
      </c>
    </row>
    <row r="2388" spans="1:5" x14ac:dyDescent="0.35">
      <c r="A2388">
        <v>86.246046000000007</v>
      </c>
      <c r="B2388" t="s">
        <v>411</v>
      </c>
      <c r="C2388" t="s">
        <v>412</v>
      </c>
      <c r="D2388">
        <v>7625.7929709999999</v>
      </c>
      <c r="E2388">
        <f t="shared" si="43"/>
        <v>6576.9449136334269</v>
      </c>
    </row>
    <row r="2389" spans="1:5" x14ac:dyDescent="0.35">
      <c r="A2389">
        <v>0</v>
      </c>
      <c r="B2389" t="s">
        <v>411</v>
      </c>
      <c r="C2389" t="s">
        <v>412</v>
      </c>
      <c r="D2389">
        <v>5.1841999999999997</v>
      </c>
      <c r="E2389">
        <f t="shared" si="43"/>
        <v>0</v>
      </c>
    </row>
    <row r="2390" spans="1:5" x14ac:dyDescent="0.35">
      <c r="A2390">
        <v>62.503523999999999</v>
      </c>
      <c r="B2390" t="s">
        <v>411</v>
      </c>
      <c r="C2390" t="s">
        <v>412</v>
      </c>
      <c r="D2390">
        <v>3253.9734979999998</v>
      </c>
      <c r="E2390">
        <f t="shared" si="43"/>
        <v>2033.8481062760693</v>
      </c>
    </row>
    <row r="2391" spans="1:5" x14ac:dyDescent="0.35">
      <c r="A2391">
        <v>58.111131</v>
      </c>
      <c r="B2391" t="s">
        <v>411</v>
      </c>
      <c r="C2391" t="s">
        <v>412</v>
      </c>
      <c r="D2391">
        <v>2847.998075</v>
      </c>
      <c r="E2391">
        <f t="shared" si="43"/>
        <v>1655.0038922407284</v>
      </c>
    </row>
    <row r="2392" spans="1:5" x14ac:dyDescent="0.35">
      <c r="A2392">
        <v>15.438409999999999</v>
      </c>
      <c r="B2392" t="s">
        <v>411</v>
      </c>
      <c r="C2392" t="s">
        <v>412</v>
      </c>
      <c r="D2392">
        <v>23220.566094000002</v>
      </c>
      <c r="E2392">
        <f t="shared" si="43"/>
        <v>3584.8861979127055</v>
      </c>
    </row>
    <row r="2393" spans="1:5" x14ac:dyDescent="0.35">
      <c r="A2393">
        <v>61.768796000000002</v>
      </c>
      <c r="B2393" t="s">
        <v>411</v>
      </c>
      <c r="C2393" t="s">
        <v>412</v>
      </c>
      <c r="D2393">
        <v>17570.962213999999</v>
      </c>
      <c r="E2393">
        <f t="shared" si="43"/>
        <v>10853.371805202743</v>
      </c>
    </row>
    <row r="2394" spans="1:5" x14ac:dyDescent="0.35">
      <c r="A2394">
        <v>59.085433999999999</v>
      </c>
      <c r="B2394" t="s">
        <v>411</v>
      </c>
      <c r="C2394" t="s">
        <v>412</v>
      </c>
      <c r="D2394">
        <v>2999.5018329999998</v>
      </c>
      <c r="E2394">
        <f t="shared" si="43"/>
        <v>1772.2686758660052</v>
      </c>
    </row>
    <row r="2395" spans="1:5" x14ac:dyDescent="0.35">
      <c r="A2395">
        <v>56.968626</v>
      </c>
      <c r="B2395" t="s">
        <v>411</v>
      </c>
      <c r="C2395" t="s">
        <v>412</v>
      </c>
      <c r="D2395">
        <v>2418.34618</v>
      </c>
      <c r="E2395">
        <f t="shared" si="43"/>
        <v>1377.6985906694867</v>
      </c>
    </row>
    <row r="2396" spans="1:5" x14ac:dyDescent="0.35">
      <c r="A2396">
        <v>40.001417000000004</v>
      </c>
      <c r="B2396" t="s">
        <v>110</v>
      </c>
      <c r="C2396" t="s">
        <v>111</v>
      </c>
      <c r="D2396">
        <v>2203.1799850000002</v>
      </c>
      <c r="E2396">
        <f t="shared" si="43"/>
        <v>881.30321306038763</v>
      </c>
    </row>
    <row r="2397" spans="1:5" x14ac:dyDescent="0.35">
      <c r="A2397">
        <v>73.701218999999995</v>
      </c>
      <c r="B2397" t="s">
        <v>110</v>
      </c>
      <c r="C2397" t="s">
        <v>111</v>
      </c>
      <c r="D2397">
        <v>40216.345957999998</v>
      </c>
      <c r="E2397">
        <f t="shared" si="43"/>
        <v>29639.937208303225</v>
      </c>
    </row>
    <row r="2398" spans="1:5" x14ac:dyDescent="0.35">
      <c r="A2398">
        <v>85.206429</v>
      </c>
      <c r="B2398" t="s">
        <v>110</v>
      </c>
      <c r="C2398" t="s">
        <v>111</v>
      </c>
      <c r="D2398">
        <v>9485.4874610000006</v>
      </c>
      <c r="E2398">
        <f t="shared" si="43"/>
        <v>8082.245138760868</v>
      </c>
    </row>
    <row r="2399" spans="1:5" x14ac:dyDescent="0.35">
      <c r="A2399">
        <v>82.005054000000001</v>
      </c>
      <c r="B2399" t="s">
        <v>110</v>
      </c>
      <c r="C2399" t="s">
        <v>111</v>
      </c>
      <c r="D2399">
        <v>36896.594743000001</v>
      </c>
      <c r="E2399">
        <f t="shared" si="43"/>
        <v>30257.072443158311</v>
      </c>
    </row>
    <row r="2400" spans="1:5" x14ac:dyDescent="0.35">
      <c r="A2400">
        <v>79.382760000000005</v>
      </c>
      <c r="B2400" t="s">
        <v>110</v>
      </c>
      <c r="C2400" t="s">
        <v>111</v>
      </c>
      <c r="D2400">
        <v>958.05914299999995</v>
      </c>
      <c r="E2400">
        <f t="shared" si="43"/>
        <v>760.53379014574682</v>
      </c>
    </row>
    <row r="2401" spans="1:5" x14ac:dyDescent="0.35">
      <c r="A2401">
        <v>43.342567000000003</v>
      </c>
      <c r="B2401" t="s">
        <v>110</v>
      </c>
      <c r="C2401" t="s">
        <v>111</v>
      </c>
      <c r="D2401">
        <v>58702.520615000001</v>
      </c>
      <c r="E2401">
        <f t="shared" si="43"/>
        <v>25443.179328245191</v>
      </c>
    </row>
    <row r="2402" spans="1:5" x14ac:dyDescent="0.35">
      <c r="A2402">
        <v>8.3878909999999998</v>
      </c>
      <c r="B2402" t="s">
        <v>110</v>
      </c>
      <c r="C2402" t="s">
        <v>111</v>
      </c>
      <c r="D2402">
        <v>2360.3793810000002</v>
      </c>
      <c r="E2402">
        <f t="shared" si="43"/>
        <v>197.98604966475472</v>
      </c>
    </row>
    <row r="2403" spans="1:5" x14ac:dyDescent="0.35">
      <c r="A2403">
        <v>17.905944000000002</v>
      </c>
      <c r="B2403" t="s">
        <v>110</v>
      </c>
      <c r="C2403" t="s">
        <v>111</v>
      </c>
      <c r="D2403">
        <v>3178.2490250000001</v>
      </c>
      <c r="E2403">
        <f t="shared" si="43"/>
        <v>569.09549059704602</v>
      </c>
    </row>
    <row r="2404" spans="1:5" x14ac:dyDescent="0.35">
      <c r="A2404">
        <v>23.433920000000001</v>
      </c>
      <c r="B2404" t="s">
        <v>110</v>
      </c>
      <c r="C2404" t="s">
        <v>111</v>
      </c>
      <c r="D2404">
        <v>3644.37808</v>
      </c>
      <c r="E2404">
        <f t="shared" si="43"/>
        <v>854.02064376473595</v>
      </c>
    </row>
    <row r="2405" spans="1:5" x14ac:dyDescent="0.35">
      <c r="A2405">
        <v>24.375889999999998</v>
      </c>
      <c r="B2405" t="s">
        <v>110</v>
      </c>
      <c r="C2405" t="s">
        <v>111</v>
      </c>
      <c r="D2405">
        <v>5271.1752189999997</v>
      </c>
      <c r="E2405">
        <f t="shared" si="43"/>
        <v>1284.8958730906988</v>
      </c>
    </row>
    <row r="2406" spans="1:5" x14ac:dyDescent="0.35">
      <c r="A2406">
        <v>0</v>
      </c>
      <c r="B2406" t="s">
        <v>110</v>
      </c>
      <c r="C2406" t="s">
        <v>111</v>
      </c>
      <c r="D2406">
        <v>124.25920000000001</v>
      </c>
      <c r="E2406">
        <f t="shared" si="43"/>
        <v>0</v>
      </c>
    </row>
    <row r="2407" spans="1:5" x14ac:dyDescent="0.35">
      <c r="A2407">
        <v>47.876432000000001</v>
      </c>
      <c r="B2407" t="s">
        <v>110</v>
      </c>
      <c r="C2407" t="s">
        <v>111</v>
      </c>
      <c r="D2407">
        <v>50794.120024999997</v>
      </c>
      <c r="E2407">
        <f t="shared" si="43"/>
        <v>24318.412333767508</v>
      </c>
    </row>
    <row r="2408" spans="1:5" x14ac:dyDescent="0.35">
      <c r="A2408">
        <v>100</v>
      </c>
      <c r="B2408" t="s">
        <v>110</v>
      </c>
      <c r="C2408" t="s">
        <v>111</v>
      </c>
      <c r="D2408">
        <v>3787.2669460000002</v>
      </c>
      <c r="E2408">
        <f t="shared" si="43"/>
        <v>3787.2669460000002</v>
      </c>
    </row>
    <row r="2409" spans="1:5" x14ac:dyDescent="0.35">
      <c r="A2409">
        <v>58.283631</v>
      </c>
      <c r="B2409" t="s">
        <v>110</v>
      </c>
      <c r="C2409" t="s">
        <v>111</v>
      </c>
      <c r="D2409">
        <v>10002.581732000001</v>
      </c>
      <c r="E2409">
        <f t="shared" si="43"/>
        <v>5829.8678271522895</v>
      </c>
    </row>
    <row r="2410" spans="1:5" x14ac:dyDescent="0.35">
      <c r="A2410">
        <v>80.525538999999995</v>
      </c>
      <c r="B2410" t="s">
        <v>110</v>
      </c>
      <c r="C2410" t="s">
        <v>111</v>
      </c>
      <c r="D2410">
        <v>33266.975130999999</v>
      </c>
      <c r="E2410">
        <f t="shared" si="43"/>
        <v>26788.411033233704</v>
      </c>
    </row>
    <row r="2411" spans="1:5" x14ac:dyDescent="0.35">
      <c r="A2411">
        <v>55.513751999999997</v>
      </c>
      <c r="B2411" t="s">
        <v>110</v>
      </c>
      <c r="C2411" t="s">
        <v>111</v>
      </c>
      <c r="D2411">
        <v>62121.014834000001</v>
      </c>
      <c r="E2411">
        <f t="shared" si="43"/>
        <v>34485.706114829969</v>
      </c>
    </row>
    <row r="2412" spans="1:5" x14ac:dyDescent="0.35">
      <c r="A2412">
        <v>39.518577000000001</v>
      </c>
      <c r="B2412" t="s">
        <v>331</v>
      </c>
      <c r="C2412" t="s">
        <v>332</v>
      </c>
      <c r="D2412">
        <v>27500.310526000001</v>
      </c>
      <c r="E2412">
        <f t="shared" si="43"/>
        <v>10867.731390456414</v>
      </c>
    </row>
    <row r="2413" spans="1:5" x14ac:dyDescent="0.35">
      <c r="A2413">
        <v>5.2957619999999999</v>
      </c>
      <c r="B2413" t="s">
        <v>331</v>
      </c>
      <c r="C2413" t="s">
        <v>332</v>
      </c>
      <c r="D2413">
        <v>5970.9812629999997</v>
      </c>
      <c r="E2413">
        <f t="shared" si="43"/>
        <v>316.20895675307401</v>
      </c>
    </row>
    <row r="2414" spans="1:5" x14ac:dyDescent="0.35">
      <c r="A2414">
        <v>5.2049810000000001</v>
      </c>
      <c r="B2414" t="s">
        <v>331</v>
      </c>
      <c r="C2414" t="s">
        <v>332</v>
      </c>
      <c r="D2414">
        <v>26375.377851000001</v>
      </c>
      <c r="E2414">
        <f t="shared" si="43"/>
        <v>1372.8334058227583</v>
      </c>
    </row>
    <row r="2415" spans="1:5" x14ac:dyDescent="0.35">
      <c r="A2415">
        <v>21.615335999999999</v>
      </c>
      <c r="B2415" t="s">
        <v>331</v>
      </c>
      <c r="C2415" t="s">
        <v>332</v>
      </c>
      <c r="D2415">
        <v>117.141823</v>
      </c>
      <c r="E2415">
        <f t="shared" si="43"/>
        <v>25.32059863797528</v>
      </c>
    </row>
    <row r="2416" spans="1:5" x14ac:dyDescent="0.35">
      <c r="A2416">
        <v>0.95790500000000001</v>
      </c>
      <c r="B2416" t="s">
        <v>331</v>
      </c>
      <c r="C2416" t="s">
        <v>332</v>
      </c>
      <c r="D2416">
        <v>25343.592616999998</v>
      </c>
      <c r="E2416">
        <f t="shared" si="43"/>
        <v>242.76754085787385</v>
      </c>
    </row>
    <row r="2417" spans="1:5" x14ac:dyDescent="0.35">
      <c r="A2417">
        <v>31.318933999999999</v>
      </c>
      <c r="B2417" t="s">
        <v>331</v>
      </c>
      <c r="C2417" t="s">
        <v>332</v>
      </c>
      <c r="D2417">
        <v>9105.5587790000009</v>
      </c>
      <c r="E2417">
        <f t="shared" si="43"/>
        <v>2851.763944326216</v>
      </c>
    </row>
    <row r="2418" spans="1:5" x14ac:dyDescent="0.35">
      <c r="A2418">
        <v>36.380747</v>
      </c>
      <c r="B2418" t="s">
        <v>331</v>
      </c>
      <c r="C2418" t="s">
        <v>332</v>
      </c>
      <c r="D2418">
        <v>11849.012914000001</v>
      </c>
      <c r="E2418">
        <f t="shared" si="43"/>
        <v>4310.7594102396679</v>
      </c>
    </row>
    <row r="2419" spans="1:5" x14ac:dyDescent="0.35">
      <c r="A2419">
        <v>29.200675</v>
      </c>
      <c r="B2419" t="s">
        <v>331</v>
      </c>
      <c r="C2419" t="s">
        <v>332</v>
      </c>
      <c r="D2419">
        <v>62500</v>
      </c>
      <c r="E2419">
        <f t="shared" si="43"/>
        <v>18250.421875</v>
      </c>
    </row>
    <row r="2420" spans="1:5" x14ac:dyDescent="0.35">
      <c r="A2420">
        <v>18.704537999999999</v>
      </c>
      <c r="B2420" t="s">
        <v>331</v>
      </c>
      <c r="C2420" t="s">
        <v>332</v>
      </c>
      <c r="D2420">
        <v>45726.241309999998</v>
      </c>
      <c r="E2420">
        <f t="shared" si="43"/>
        <v>8552.8821818006472</v>
      </c>
    </row>
    <row r="2421" spans="1:5" x14ac:dyDescent="0.35">
      <c r="A2421">
        <v>36.912692</v>
      </c>
      <c r="B2421" t="s">
        <v>331</v>
      </c>
      <c r="C2421" t="s">
        <v>332</v>
      </c>
      <c r="D2421">
        <v>29.53229</v>
      </c>
      <c r="E2421">
        <f t="shared" si="43"/>
        <v>10.901163248246801</v>
      </c>
    </row>
    <row r="2422" spans="1:5" x14ac:dyDescent="0.35">
      <c r="A2422">
        <v>19.364847999999999</v>
      </c>
      <c r="B2422" t="s">
        <v>331</v>
      </c>
      <c r="C2422" t="s">
        <v>332</v>
      </c>
      <c r="D2422">
        <v>23138.534348000001</v>
      </c>
      <c r="E2422">
        <f t="shared" si="43"/>
        <v>4480.7420059179913</v>
      </c>
    </row>
    <row r="2423" spans="1:5" x14ac:dyDescent="0.35">
      <c r="A2423">
        <v>39.093069999999997</v>
      </c>
      <c r="B2423" t="s">
        <v>331</v>
      </c>
      <c r="C2423" t="s">
        <v>332</v>
      </c>
      <c r="D2423">
        <v>37797.141169000002</v>
      </c>
      <c r="E2423">
        <f t="shared" si="43"/>
        <v>14776.062855195987</v>
      </c>
    </row>
    <row r="2424" spans="1:5" x14ac:dyDescent="0.35">
      <c r="A2424">
        <v>22.972930999999999</v>
      </c>
      <c r="B2424" t="s">
        <v>331</v>
      </c>
      <c r="C2424" t="s">
        <v>332</v>
      </c>
      <c r="D2424">
        <v>22168.244989999999</v>
      </c>
      <c r="E2424">
        <f t="shared" si="43"/>
        <v>5092.6956254636561</v>
      </c>
    </row>
    <row r="2425" spans="1:5" x14ac:dyDescent="0.35">
      <c r="A2425">
        <v>9.4697800000000001</v>
      </c>
      <c r="B2425" t="s">
        <v>331</v>
      </c>
      <c r="C2425" t="s">
        <v>332</v>
      </c>
      <c r="D2425">
        <v>47363.814896999997</v>
      </c>
      <c r="E2425">
        <f t="shared" si="43"/>
        <v>4485.2490703531266</v>
      </c>
    </row>
    <row r="2426" spans="1:5" x14ac:dyDescent="0.35">
      <c r="A2426">
        <v>3.2698149999999999</v>
      </c>
      <c r="B2426" t="s">
        <v>331</v>
      </c>
      <c r="C2426" t="s">
        <v>332</v>
      </c>
      <c r="D2426">
        <v>507.30205999999998</v>
      </c>
      <c r="E2426">
        <f t="shared" si="43"/>
        <v>16.587838853189002</v>
      </c>
    </row>
    <row r="2427" spans="1:5" x14ac:dyDescent="0.35">
      <c r="A2427">
        <v>2.2778109999999998</v>
      </c>
      <c r="B2427" t="s">
        <v>331</v>
      </c>
      <c r="C2427" t="s">
        <v>332</v>
      </c>
      <c r="D2427">
        <v>932.65052000000003</v>
      </c>
      <c r="E2427">
        <f t="shared" si="43"/>
        <v>21.2440161361172</v>
      </c>
    </row>
    <row r="2428" spans="1:5" x14ac:dyDescent="0.35">
      <c r="A2428">
        <v>39.972844000000002</v>
      </c>
      <c r="B2428" t="s">
        <v>331</v>
      </c>
      <c r="C2428" t="s">
        <v>332</v>
      </c>
      <c r="D2428">
        <v>51952.695904</v>
      </c>
      <c r="E2428">
        <f t="shared" si="43"/>
        <v>20766.970087500311</v>
      </c>
    </row>
    <row r="2429" spans="1:5" x14ac:dyDescent="0.35">
      <c r="A2429">
        <v>39.972844000000002</v>
      </c>
      <c r="B2429" t="s">
        <v>209</v>
      </c>
      <c r="C2429" t="s">
        <v>210</v>
      </c>
      <c r="D2429">
        <v>10547.304096</v>
      </c>
      <c r="E2429">
        <f t="shared" si="43"/>
        <v>4216.0574124996901</v>
      </c>
    </row>
    <row r="2430" spans="1:5" x14ac:dyDescent="0.35">
      <c r="A2430">
        <v>39.518577000000001</v>
      </c>
      <c r="B2430" t="s">
        <v>209</v>
      </c>
      <c r="C2430" t="s">
        <v>210</v>
      </c>
      <c r="D2430">
        <v>29635.651029000001</v>
      </c>
      <c r="E2430">
        <f t="shared" si="43"/>
        <v>11711.587571346658</v>
      </c>
    </row>
    <row r="2431" spans="1:5" x14ac:dyDescent="0.35">
      <c r="A2431">
        <v>21.615335999999999</v>
      </c>
      <c r="B2431" t="s">
        <v>209</v>
      </c>
      <c r="C2431" t="s">
        <v>210</v>
      </c>
      <c r="D2431">
        <v>615.13711999999998</v>
      </c>
      <c r="E2431">
        <f t="shared" si="43"/>
        <v>132.96395534872318</v>
      </c>
    </row>
    <row r="2432" spans="1:5" x14ac:dyDescent="0.35">
      <c r="A2432">
        <v>36.380747</v>
      </c>
      <c r="B2432" t="s">
        <v>209</v>
      </c>
      <c r="C2432" t="s">
        <v>210</v>
      </c>
      <c r="D2432">
        <v>43996.673446000001</v>
      </c>
      <c r="E2432">
        <f t="shared" si="43"/>
        <v>16006.318454805443</v>
      </c>
    </row>
    <row r="2433" spans="1:5" x14ac:dyDescent="0.35">
      <c r="A2433">
        <v>39.093069999999997</v>
      </c>
      <c r="B2433" t="s">
        <v>209</v>
      </c>
      <c r="C2433" t="s">
        <v>210</v>
      </c>
      <c r="D2433">
        <v>24510.189112</v>
      </c>
      <c r="E2433">
        <f t="shared" si="43"/>
        <v>9581.7853866865371</v>
      </c>
    </row>
    <row r="2434" spans="1:5" x14ac:dyDescent="0.35">
      <c r="A2434">
        <v>36.912692</v>
      </c>
      <c r="B2434" t="s">
        <v>209</v>
      </c>
      <c r="C2434" t="s">
        <v>210</v>
      </c>
      <c r="D2434">
        <v>62470.467709999997</v>
      </c>
      <c r="E2434">
        <f t="shared" si="43"/>
        <v>23059.531336751752</v>
      </c>
    </row>
    <row r="2435" spans="1:5" x14ac:dyDescent="0.35">
      <c r="A2435">
        <v>23.203875</v>
      </c>
      <c r="B2435" t="s">
        <v>209</v>
      </c>
      <c r="C2435" t="s">
        <v>210</v>
      </c>
      <c r="D2435">
        <v>18406.966251999998</v>
      </c>
      <c r="E2435">
        <f t="shared" si="43"/>
        <v>4271.1294404062646</v>
      </c>
    </row>
    <row r="2436" spans="1:5" x14ac:dyDescent="0.35">
      <c r="A2436">
        <v>40.516758000000003</v>
      </c>
      <c r="B2436" t="s">
        <v>209</v>
      </c>
      <c r="C2436" t="s">
        <v>210</v>
      </c>
      <c r="D2436">
        <v>27040.490496999999</v>
      </c>
      <c r="E2436">
        <f t="shared" ref="E2436:E2499" si="44">(A2436/100)*D2436</f>
        <v>10955.930096682487</v>
      </c>
    </row>
    <row r="2437" spans="1:5" x14ac:dyDescent="0.35">
      <c r="A2437">
        <v>35.518514000000003</v>
      </c>
      <c r="B2437" t="s">
        <v>209</v>
      </c>
      <c r="C2437" t="s">
        <v>210</v>
      </c>
      <c r="D2437">
        <v>15548.135356000001</v>
      </c>
      <c r="E2437">
        <f t="shared" si="44"/>
        <v>5522.46663315981</v>
      </c>
    </row>
    <row r="2438" spans="1:5" x14ac:dyDescent="0.35">
      <c r="A2438">
        <v>8.3916579999999996</v>
      </c>
      <c r="B2438" t="s">
        <v>209</v>
      </c>
      <c r="C2438" t="s">
        <v>210</v>
      </c>
      <c r="D2438">
        <v>5771.5434210000003</v>
      </c>
      <c r="E2438">
        <f t="shared" si="44"/>
        <v>484.32818521182014</v>
      </c>
    </row>
    <row r="2439" spans="1:5" x14ac:dyDescent="0.35">
      <c r="A2439">
        <v>1.369299</v>
      </c>
      <c r="B2439" t="s">
        <v>351</v>
      </c>
      <c r="C2439" t="s">
        <v>352</v>
      </c>
      <c r="D2439">
        <v>4456.3270700000003</v>
      </c>
      <c r="E2439">
        <f t="shared" si="44"/>
        <v>61.020442006239307</v>
      </c>
    </row>
    <row r="2440" spans="1:5" x14ac:dyDescent="0.35">
      <c r="A2440">
        <v>31.887316999999999</v>
      </c>
      <c r="B2440" t="s">
        <v>351</v>
      </c>
      <c r="C2440" t="s">
        <v>352</v>
      </c>
      <c r="D2440">
        <v>50998.300071999998</v>
      </c>
      <c r="E2440">
        <f t="shared" si="44"/>
        <v>16261.989608569867</v>
      </c>
    </row>
    <row r="2441" spans="1:5" x14ac:dyDescent="0.35">
      <c r="A2441">
        <v>3.0223710000000001</v>
      </c>
      <c r="B2441" t="s">
        <v>351</v>
      </c>
      <c r="C2441" t="s">
        <v>352</v>
      </c>
      <c r="D2441">
        <v>62500</v>
      </c>
      <c r="E2441">
        <f t="shared" si="44"/>
        <v>1888.9818749999999</v>
      </c>
    </row>
    <row r="2442" spans="1:5" x14ac:dyDescent="0.35">
      <c r="A2442">
        <v>43.026144000000002</v>
      </c>
      <c r="B2442" t="s">
        <v>351</v>
      </c>
      <c r="C2442" t="s">
        <v>352</v>
      </c>
      <c r="D2442">
        <v>19638.269681000002</v>
      </c>
      <c r="E2442">
        <f t="shared" si="44"/>
        <v>8449.5901920554006</v>
      </c>
    </row>
    <row r="2443" spans="1:5" x14ac:dyDescent="0.35">
      <c r="A2443">
        <v>41.999274999999997</v>
      </c>
      <c r="B2443" t="s">
        <v>351</v>
      </c>
      <c r="C2443" t="s">
        <v>352</v>
      </c>
      <c r="D2443">
        <v>62500</v>
      </c>
      <c r="E2443">
        <f t="shared" si="44"/>
        <v>26249.546874999996</v>
      </c>
    </row>
    <row r="2444" spans="1:5" x14ac:dyDescent="0.35">
      <c r="A2444">
        <v>36.792884999999998</v>
      </c>
      <c r="B2444" t="s">
        <v>351</v>
      </c>
      <c r="C2444" t="s">
        <v>352</v>
      </c>
      <c r="D2444">
        <v>40522.239074999998</v>
      </c>
      <c r="E2444">
        <f t="shared" si="44"/>
        <v>14909.300822289812</v>
      </c>
    </row>
    <row r="2445" spans="1:5" x14ac:dyDescent="0.35">
      <c r="A2445">
        <v>26.806629000000001</v>
      </c>
      <c r="B2445" t="s">
        <v>351</v>
      </c>
      <c r="C2445" t="s">
        <v>352</v>
      </c>
      <c r="D2445">
        <v>62500</v>
      </c>
      <c r="E2445">
        <f t="shared" si="44"/>
        <v>16754.143124999999</v>
      </c>
    </row>
    <row r="2446" spans="1:5" x14ac:dyDescent="0.35">
      <c r="A2446">
        <v>75.943991999999994</v>
      </c>
      <c r="B2446" t="s">
        <v>351</v>
      </c>
      <c r="C2446" t="s">
        <v>352</v>
      </c>
      <c r="D2446">
        <v>62500</v>
      </c>
      <c r="E2446">
        <f t="shared" si="44"/>
        <v>47464.994999999995</v>
      </c>
    </row>
    <row r="2447" spans="1:5" x14ac:dyDescent="0.35">
      <c r="A2447">
        <v>14.075326</v>
      </c>
      <c r="B2447" t="s">
        <v>351</v>
      </c>
      <c r="C2447" t="s">
        <v>352</v>
      </c>
      <c r="D2447">
        <v>93.242530000000002</v>
      </c>
      <c r="E2447">
        <f t="shared" si="44"/>
        <v>13.124190068147799</v>
      </c>
    </row>
    <row r="2448" spans="1:5" x14ac:dyDescent="0.35">
      <c r="A2448">
        <v>44.622174000000001</v>
      </c>
      <c r="B2448" t="s">
        <v>351</v>
      </c>
      <c r="C2448" t="s">
        <v>352</v>
      </c>
      <c r="D2448">
        <v>53614.477805000002</v>
      </c>
      <c r="E2448">
        <f t="shared" si="44"/>
        <v>23923.945575338483</v>
      </c>
    </row>
    <row r="2449" spans="1:5" x14ac:dyDescent="0.35">
      <c r="A2449">
        <v>23.017389000000001</v>
      </c>
      <c r="B2449" t="s">
        <v>351</v>
      </c>
      <c r="C2449" t="s">
        <v>352</v>
      </c>
      <c r="D2449">
        <v>40062.393628999998</v>
      </c>
      <c r="E2449">
        <f t="shared" si="44"/>
        <v>9221.3169842981479</v>
      </c>
    </row>
    <row r="2450" spans="1:5" x14ac:dyDescent="0.35">
      <c r="A2450">
        <v>27.823525</v>
      </c>
      <c r="B2450" t="s">
        <v>351</v>
      </c>
      <c r="C2450" t="s">
        <v>352</v>
      </c>
      <c r="D2450">
        <v>61698.926986999999</v>
      </c>
      <c r="E2450">
        <f t="shared" si="44"/>
        <v>17166.81637495969</v>
      </c>
    </row>
    <row r="2451" spans="1:5" x14ac:dyDescent="0.35">
      <c r="A2451">
        <v>20.726016999999999</v>
      </c>
      <c r="B2451" t="s">
        <v>351</v>
      </c>
      <c r="C2451" t="s">
        <v>352</v>
      </c>
      <c r="D2451">
        <v>22152.021417</v>
      </c>
      <c r="E2451">
        <f t="shared" si="44"/>
        <v>4591.2317247310611</v>
      </c>
    </row>
    <row r="2452" spans="1:5" x14ac:dyDescent="0.35">
      <c r="A2452">
        <v>28.639219000000001</v>
      </c>
      <c r="B2452" t="s">
        <v>351</v>
      </c>
      <c r="C2452" t="s">
        <v>352</v>
      </c>
      <c r="D2452">
        <v>54897.721896000003</v>
      </c>
      <c r="E2452">
        <f t="shared" si="44"/>
        <v>15722.278799806392</v>
      </c>
    </row>
    <row r="2453" spans="1:5" x14ac:dyDescent="0.35">
      <c r="A2453">
        <v>6.7524649999999999</v>
      </c>
      <c r="B2453" t="s">
        <v>351</v>
      </c>
      <c r="C2453" t="s">
        <v>352</v>
      </c>
      <c r="D2453">
        <v>34148.312409999999</v>
      </c>
      <c r="E2453">
        <f t="shared" si="44"/>
        <v>2305.8528435759067</v>
      </c>
    </row>
    <row r="2454" spans="1:5" x14ac:dyDescent="0.35">
      <c r="A2454">
        <v>16.857914000000001</v>
      </c>
      <c r="B2454" t="s">
        <v>351</v>
      </c>
      <c r="C2454" t="s">
        <v>352</v>
      </c>
      <c r="D2454">
        <v>16573.056504</v>
      </c>
      <c r="E2454">
        <f t="shared" si="44"/>
        <v>2793.8716126157269</v>
      </c>
    </row>
    <row r="2455" spans="1:5" x14ac:dyDescent="0.35">
      <c r="A2455">
        <v>25.245218999999999</v>
      </c>
      <c r="B2455" t="s">
        <v>351</v>
      </c>
      <c r="C2455" t="s">
        <v>352</v>
      </c>
      <c r="D2455">
        <v>62500</v>
      </c>
      <c r="E2455">
        <f t="shared" si="44"/>
        <v>15778.261874999998</v>
      </c>
    </row>
    <row r="2456" spans="1:5" x14ac:dyDescent="0.35">
      <c r="A2456">
        <v>10.665304000000001</v>
      </c>
      <c r="B2456" t="s">
        <v>351</v>
      </c>
      <c r="C2456" t="s">
        <v>352</v>
      </c>
      <c r="D2456">
        <v>11850.186942</v>
      </c>
      <c r="E2456">
        <f t="shared" si="44"/>
        <v>1263.8584619326039</v>
      </c>
    </row>
    <row r="2457" spans="1:5" x14ac:dyDescent="0.35">
      <c r="A2457">
        <v>40.402180000000001</v>
      </c>
      <c r="B2457" t="s">
        <v>351</v>
      </c>
      <c r="C2457" t="s">
        <v>352</v>
      </c>
      <c r="D2457">
        <v>18580.491250999999</v>
      </c>
      <c r="E2457">
        <f t="shared" si="44"/>
        <v>7506.9235201132715</v>
      </c>
    </row>
    <row r="2458" spans="1:5" x14ac:dyDescent="0.35">
      <c r="A2458">
        <v>39.296045999999997</v>
      </c>
      <c r="B2458" t="s">
        <v>351</v>
      </c>
      <c r="C2458" t="s">
        <v>352</v>
      </c>
      <c r="D2458">
        <v>62500</v>
      </c>
      <c r="E2458">
        <f t="shared" si="44"/>
        <v>24560.028749999998</v>
      </c>
    </row>
    <row r="2459" spans="1:5" x14ac:dyDescent="0.35">
      <c r="A2459">
        <v>13.993320000000001</v>
      </c>
      <c r="B2459" t="s">
        <v>351</v>
      </c>
      <c r="C2459" t="s">
        <v>352</v>
      </c>
      <c r="D2459">
        <v>6802.813032</v>
      </c>
      <c r="E2459">
        <f t="shared" si="44"/>
        <v>951.93939656946247</v>
      </c>
    </row>
    <row r="2460" spans="1:5" x14ac:dyDescent="0.35">
      <c r="A2460">
        <v>15.048826999999999</v>
      </c>
      <c r="B2460" t="s">
        <v>351</v>
      </c>
      <c r="C2460" t="s">
        <v>352</v>
      </c>
      <c r="D2460">
        <v>16745.508876</v>
      </c>
      <c r="E2460">
        <f t="shared" si="44"/>
        <v>2520.0026610188843</v>
      </c>
    </row>
    <row r="2461" spans="1:5" x14ac:dyDescent="0.35">
      <c r="A2461">
        <v>64.852779999999996</v>
      </c>
      <c r="B2461" t="s">
        <v>351</v>
      </c>
      <c r="C2461" t="s">
        <v>352</v>
      </c>
      <c r="D2461">
        <v>62500</v>
      </c>
      <c r="E2461">
        <f t="shared" si="44"/>
        <v>40532.987499999996</v>
      </c>
    </row>
    <row r="2462" spans="1:5" x14ac:dyDescent="0.35">
      <c r="A2462">
        <v>31.160325</v>
      </c>
      <c r="B2462" t="s">
        <v>351</v>
      </c>
      <c r="C2462" t="s">
        <v>352</v>
      </c>
      <c r="D2462">
        <v>2450.3068269999999</v>
      </c>
      <c r="E2462">
        <f t="shared" si="44"/>
        <v>763.52357079038768</v>
      </c>
    </row>
    <row r="2463" spans="1:5" x14ac:dyDescent="0.35">
      <c r="A2463">
        <v>34.588051</v>
      </c>
      <c r="B2463" t="s">
        <v>351</v>
      </c>
      <c r="C2463" t="s">
        <v>352</v>
      </c>
      <c r="D2463">
        <v>33586.906132999997</v>
      </c>
      <c r="E2463">
        <f t="shared" si="44"/>
        <v>11617.056222604166</v>
      </c>
    </row>
    <row r="2464" spans="1:5" x14ac:dyDescent="0.35">
      <c r="A2464">
        <v>14.640968000000001</v>
      </c>
      <c r="B2464" t="s">
        <v>351</v>
      </c>
      <c r="C2464" t="s">
        <v>352</v>
      </c>
      <c r="D2464">
        <v>17701.578807999998</v>
      </c>
      <c r="E2464">
        <f t="shared" si="44"/>
        <v>2591.6824887740613</v>
      </c>
    </row>
    <row r="2465" spans="1:5" x14ac:dyDescent="0.35">
      <c r="A2465">
        <v>31.698295999999999</v>
      </c>
      <c r="B2465" t="s">
        <v>351</v>
      </c>
      <c r="C2465" t="s">
        <v>352</v>
      </c>
      <c r="D2465">
        <v>62500</v>
      </c>
      <c r="E2465">
        <f t="shared" si="44"/>
        <v>19811.434999999998</v>
      </c>
    </row>
    <row r="2466" spans="1:5" x14ac:dyDescent="0.35">
      <c r="A2466">
        <v>33.810277999999997</v>
      </c>
      <c r="B2466" t="s">
        <v>351</v>
      </c>
      <c r="C2466" t="s">
        <v>352</v>
      </c>
      <c r="D2466">
        <v>3391.9689840000001</v>
      </c>
      <c r="E2466">
        <f t="shared" si="44"/>
        <v>1146.8341431641754</v>
      </c>
    </row>
    <row r="2467" spans="1:5" x14ac:dyDescent="0.35">
      <c r="A2467">
        <v>5.1042129999999997</v>
      </c>
      <c r="B2467" t="s">
        <v>351</v>
      </c>
      <c r="C2467" t="s">
        <v>352</v>
      </c>
      <c r="D2467">
        <v>17519.522325000002</v>
      </c>
      <c r="E2467">
        <f t="shared" si="44"/>
        <v>894.23373605055235</v>
      </c>
    </row>
    <row r="2468" spans="1:5" x14ac:dyDescent="0.35">
      <c r="A2468">
        <v>16.781385</v>
      </c>
      <c r="B2468" t="s">
        <v>351</v>
      </c>
      <c r="C2468" t="s">
        <v>352</v>
      </c>
      <c r="D2468">
        <v>44334.499544999999</v>
      </c>
      <c r="E2468">
        <f t="shared" si="44"/>
        <v>7439.9430564696986</v>
      </c>
    </row>
    <row r="2469" spans="1:5" x14ac:dyDescent="0.35">
      <c r="A2469">
        <v>5.1042129999999997</v>
      </c>
      <c r="B2469" t="s">
        <v>283</v>
      </c>
      <c r="C2469" t="s">
        <v>284</v>
      </c>
      <c r="D2469">
        <v>952.99711300000001</v>
      </c>
      <c r="E2469">
        <f t="shared" si="44"/>
        <v>48.643002531370691</v>
      </c>
    </row>
    <row r="2470" spans="1:5" x14ac:dyDescent="0.35">
      <c r="A2470">
        <v>2.2778109999999998</v>
      </c>
      <c r="B2470" t="s">
        <v>283</v>
      </c>
      <c r="C2470" t="s">
        <v>284</v>
      </c>
      <c r="D2470">
        <v>753.29928099999995</v>
      </c>
      <c r="E2470">
        <f t="shared" si="44"/>
        <v>17.158733885538908</v>
      </c>
    </row>
    <row r="2471" spans="1:5" x14ac:dyDescent="0.35">
      <c r="A2471">
        <v>43.026144000000002</v>
      </c>
      <c r="B2471" t="s">
        <v>283</v>
      </c>
      <c r="C2471" t="s">
        <v>284</v>
      </c>
      <c r="D2471">
        <v>42861.730319000002</v>
      </c>
      <c r="E2471">
        <f t="shared" si="44"/>
        <v>18441.749807944601</v>
      </c>
    </row>
    <row r="2472" spans="1:5" x14ac:dyDescent="0.35">
      <c r="A2472">
        <v>34.588051</v>
      </c>
      <c r="B2472" t="s">
        <v>283</v>
      </c>
      <c r="C2472" t="s">
        <v>284</v>
      </c>
      <c r="D2472">
        <v>28913.093867</v>
      </c>
      <c r="E2472">
        <f t="shared" si="44"/>
        <v>10000.475652395831</v>
      </c>
    </row>
    <row r="2473" spans="1:5" x14ac:dyDescent="0.35">
      <c r="A2473">
        <v>30.646350000000002</v>
      </c>
      <c r="B2473" t="s">
        <v>283</v>
      </c>
      <c r="C2473" t="s">
        <v>284</v>
      </c>
      <c r="D2473">
        <v>37643.808775999998</v>
      </c>
      <c r="E2473">
        <f t="shared" si="44"/>
        <v>11536.453390823675</v>
      </c>
    </row>
    <row r="2474" spans="1:5" x14ac:dyDescent="0.35">
      <c r="A2474">
        <v>33.810277999999997</v>
      </c>
      <c r="B2474" t="s">
        <v>283</v>
      </c>
      <c r="C2474" t="s">
        <v>284</v>
      </c>
      <c r="D2474">
        <v>59108.031016000001</v>
      </c>
      <c r="E2474">
        <f t="shared" si="44"/>
        <v>19984.589606835823</v>
      </c>
    </row>
    <row r="2475" spans="1:5" x14ac:dyDescent="0.35">
      <c r="A2475">
        <v>28.639219000000001</v>
      </c>
      <c r="B2475" t="s">
        <v>283</v>
      </c>
      <c r="C2475" t="s">
        <v>284</v>
      </c>
      <c r="D2475">
        <v>7602.278104</v>
      </c>
      <c r="E2475">
        <f t="shared" si="44"/>
        <v>2177.2330751936079</v>
      </c>
    </row>
    <row r="2476" spans="1:5" x14ac:dyDescent="0.35">
      <c r="A2476">
        <v>15.048826999999999</v>
      </c>
      <c r="B2476" t="s">
        <v>283</v>
      </c>
      <c r="C2476" t="s">
        <v>284</v>
      </c>
      <c r="D2476">
        <v>45754.491124</v>
      </c>
      <c r="E2476">
        <f t="shared" si="44"/>
        <v>6885.5142139811142</v>
      </c>
    </row>
    <row r="2477" spans="1:5" x14ac:dyDescent="0.35">
      <c r="A2477">
        <v>31.887316999999999</v>
      </c>
      <c r="B2477" t="s">
        <v>283</v>
      </c>
      <c r="C2477" t="s">
        <v>284</v>
      </c>
      <c r="D2477">
        <v>11501.699928</v>
      </c>
      <c r="E2477">
        <f t="shared" si="44"/>
        <v>3667.5835164301316</v>
      </c>
    </row>
    <row r="2478" spans="1:5" x14ac:dyDescent="0.35">
      <c r="A2478">
        <v>31.160325</v>
      </c>
      <c r="B2478" t="s">
        <v>283</v>
      </c>
      <c r="C2478" t="s">
        <v>284</v>
      </c>
      <c r="D2478">
        <v>56478.902652999997</v>
      </c>
      <c r="E2478">
        <f t="shared" si="44"/>
        <v>17599.009623108421</v>
      </c>
    </row>
    <row r="2479" spans="1:5" x14ac:dyDescent="0.35">
      <c r="A2479">
        <v>40.402180000000001</v>
      </c>
      <c r="B2479" t="s">
        <v>283</v>
      </c>
      <c r="C2479" t="s">
        <v>284</v>
      </c>
      <c r="D2479">
        <v>43919.508749000001</v>
      </c>
      <c r="E2479">
        <f t="shared" si="44"/>
        <v>17744.438979886727</v>
      </c>
    </row>
    <row r="2480" spans="1:5" x14ac:dyDescent="0.35">
      <c r="A2480">
        <v>16.857914000000001</v>
      </c>
      <c r="B2480" t="s">
        <v>283</v>
      </c>
      <c r="C2480" t="s">
        <v>284</v>
      </c>
      <c r="D2480">
        <v>45926.943496</v>
      </c>
      <c r="E2480">
        <f t="shared" si="44"/>
        <v>7742.324637384274</v>
      </c>
    </row>
    <row r="2481" spans="1:5" x14ac:dyDescent="0.35">
      <c r="A2481">
        <v>13.993320000000001</v>
      </c>
      <c r="B2481" t="s">
        <v>283</v>
      </c>
      <c r="C2481" t="s">
        <v>284</v>
      </c>
      <c r="D2481">
        <v>55697.186968000002</v>
      </c>
      <c r="E2481">
        <f t="shared" si="44"/>
        <v>7793.8856034305381</v>
      </c>
    </row>
    <row r="2482" spans="1:5" x14ac:dyDescent="0.35">
      <c r="A2482">
        <v>23.017389000000001</v>
      </c>
      <c r="B2482" t="s">
        <v>283</v>
      </c>
      <c r="C2482" t="s">
        <v>284</v>
      </c>
      <c r="D2482">
        <v>1066.643309</v>
      </c>
      <c r="E2482">
        <f t="shared" si="44"/>
        <v>245.51343967500205</v>
      </c>
    </row>
    <row r="2483" spans="1:5" x14ac:dyDescent="0.35">
      <c r="A2483">
        <v>40.676706000000003</v>
      </c>
      <c r="B2483" t="s">
        <v>283</v>
      </c>
      <c r="C2483" t="s">
        <v>284</v>
      </c>
      <c r="D2483">
        <v>10557.640905</v>
      </c>
      <c r="E2483">
        <f t="shared" si="44"/>
        <v>4294.5005514625891</v>
      </c>
    </row>
    <row r="2484" spans="1:5" x14ac:dyDescent="0.35">
      <c r="A2484">
        <v>14.026984000000001</v>
      </c>
      <c r="B2484" t="s">
        <v>283</v>
      </c>
      <c r="C2484" t="s">
        <v>284</v>
      </c>
      <c r="D2484">
        <v>62384.087204000003</v>
      </c>
      <c r="E2484">
        <f t="shared" si="44"/>
        <v>8750.6059306511288</v>
      </c>
    </row>
    <row r="2485" spans="1:5" x14ac:dyDescent="0.35">
      <c r="A2485">
        <v>48.047496000000002</v>
      </c>
      <c r="B2485" t="s">
        <v>283</v>
      </c>
      <c r="C2485" t="s">
        <v>284</v>
      </c>
      <c r="D2485">
        <v>6289.9261660000002</v>
      </c>
      <c r="E2485">
        <f t="shared" si="44"/>
        <v>3022.1520230118035</v>
      </c>
    </row>
    <row r="2486" spans="1:5" x14ac:dyDescent="0.35">
      <c r="A2486">
        <v>1.449897</v>
      </c>
      <c r="B2486" t="s">
        <v>283</v>
      </c>
      <c r="C2486" t="s">
        <v>284</v>
      </c>
      <c r="D2486">
        <v>13196.141666</v>
      </c>
      <c r="E2486">
        <f t="shared" si="44"/>
        <v>191.330462131084</v>
      </c>
    </row>
    <row r="2487" spans="1:5" x14ac:dyDescent="0.35">
      <c r="A2487">
        <v>33.853109000000003</v>
      </c>
      <c r="B2487" t="s">
        <v>283</v>
      </c>
      <c r="C2487" t="s">
        <v>284</v>
      </c>
      <c r="D2487">
        <v>51637.987023000001</v>
      </c>
      <c r="E2487">
        <f t="shared" si="44"/>
        <v>17481.064032302049</v>
      </c>
    </row>
    <row r="2488" spans="1:5" x14ac:dyDescent="0.35">
      <c r="A2488">
        <v>12.436476000000001</v>
      </c>
      <c r="B2488" t="s">
        <v>283</v>
      </c>
      <c r="C2488" t="s">
        <v>284</v>
      </c>
      <c r="D2488">
        <v>62500</v>
      </c>
      <c r="E2488">
        <f t="shared" si="44"/>
        <v>7772.7975000000006</v>
      </c>
    </row>
    <row r="2489" spans="1:5" x14ac:dyDescent="0.35">
      <c r="A2489">
        <v>7.3697749999999997</v>
      </c>
      <c r="B2489" t="s">
        <v>283</v>
      </c>
      <c r="C2489" t="s">
        <v>284</v>
      </c>
      <c r="D2489">
        <v>62500</v>
      </c>
      <c r="E2489">
        <f t="shared" si="44"/>
        <v>4606.1093749999991</v>
      </c>
    </row>
    <row r="2490" spans="1:5" x14ac:dyDescent="0.35">
      <c r="A2490">
        <v>15.672929999999999</v>
      </c>
      <c r="B2490" t="s">
        <v>283</v>
      </c>
      <c r="C2490" t="s">
        <v>284</v>
      </c>
      <c r="D2490">
        <v>24470.834566000001</v>
      </c>
      <c r="E2490">
        <f t="shared" si="44"/>
        <v>3835.2967719449839</v>
      </c>
    </row>
    <row r="2491" spans="1:5" x14ac:dyDescent="0.35">
      <c r="A2491">
        <v>34.873856000000004</v>
      </c>
      <c r="B2491" t="s">
        <v>283</v>
      </c>
      <c r="C2491" t="s">
        <v>284</v>
      </c>
      <c r="D2491">
        <v>20480.302061999999</v>
      </c>
      <c r="E2491">
        <f t="shared" si="44"/>
        <v>7142.2710494669109</v>
      </c>
    </row>
    <row r="2492" spans="1:5" x14ac:dyDescent="0.35">
      <c r="A2492">
        <v>35.242361000000002</v>
      </c>
      <c r="B2492" t="s">
        <v>283</v>
      </c>
      <c r="C2492" t="s">
        <v>284</v>
      </c>
      <c r="D2492">
        <v>9408.7819080000008</v>
      </c>
      <c r="E2492">
        <f t="shared" si="44"/>
        <v>3315.876885720048</v>
      </c>
    </row>
    <row r="2493" spans="1:5" x14ac:dyDescent="0.35">
      <c r="A2493">
        <v>1.2925599999999999</v>
      </c>
      <c r="B2493" t="s">
        <v>283</v>
      </c>
      <c r="C2493" t="s">
        <v>284</v>
      </c>
      <c r="D2493">
        <v>62500</v>
      </c>
      <c r="E2493">
        <f t="shared" si="44"/>
        <v>807.84999999999991</v>
      </c>
    </row>
    <row r="2494" spans="1:5" x14ac:dyDescent="0.35">
      <c r="A2494">
        <v>49.388953999999998</v>
      </c>
      <c r="B2494" t="s">
        <v>283</v>
      </c>
      <c r="C2494" t="s">
        <v>284</v>
      </c>
      <c r="D2494">
        <v>2119.7711429999999</v>
      </c>
      <c r="E2494">
        <f t="shared" si="44"/>
        <v>1046.932794721544</v>
      </c>
    </row>
    <row r="2495" spans="1:5" x14ac:dyDescent="0.35">
      <c r="A2495">
        <v>2.2361</v>
      </c>
      <c r="B2495" t="s">
        <v>283</v>
      </c>
      <c r="C2495" t="s">
        <v>284</v>
      </c>
      <c r="D2495">
        <v>1572.1718149999999</v>
      </c>
      <c r="E2495">
        <f t="shared" si="44"/>
        <v>35.155333955214999</v>
      </c>
    </row>
    <row r="2496" spans="1:5" x14ac:dyDescent="0.35">
      <c r="A2496">
        <v>47.144247</v>
      </c>
      <c r="B2496" t="s">
        <v>283</v>
      </c>
      <c r="C2496" t="s">
        <v>284</v>
      </c>
      <c r="D2496">
        <v>13024.951311000001</v>
      </c>
      <c r="E2496">
        <f t="shared" si="44"/>
        <v>6140.5152176875781</v>
      </c>
    </row>
    <row r="2497" spans="1:5" x14ac:dyDescent="0.35">
      <c r="A2497">
        <v>18.827473000000001</v>
      </c>
      <c r="B2497" t="s">
        <v>283</v>
      </c>
      <c r="C2497" t="s">
        <v>284</v>
      </c>
      <c r="D2497">
        <v>57850.078234000001</v>
      </c>
      <c r="E2497">
        <f t="shared" si="44"/>
        <v>10891.707859985227</v>
      </c>
    </row>
    <row r="2498" spans="1:5" x14ac:dyDescent="0.35">
      <c r="A2498">
        <v>9.1877150000000007</v>
      </c>
      <c r="B2498" t="s">
        <v>283</v>
      </c>
      <c r="C2498" t="s">
        <v>284</v>
      </c>
      <c r="D2498">
        <v>62500</v>
      </c>
      <c r="E2498">
        <f t="shared" si="44"/>
        <v>5742.3218750000005</v>
      </c>
    </row>
    <row r="2499" spans="1:5" x14ac:dyDescent="0.35">
      <c r="A2499">
        <v>49.997954999999997</v>
      </c>
      <c r="B2499" t="s">
        <v>283</v>
      </c>
      <c r="C2499" t="s">
        <v>284</v>
      </c>
      <c r="D2499">
        <v>2529.91815</v>
      </c>
      <c r="E2499">
        <f t="shared" si="44"/>
        <v>1264.9073381738324</v>
      </c>
    </row>
    <row r="2500" spans="1:5" x14ac:dyDescent="0.35">
      <c r="A2500">
        <v>16.794630999999999</v>
      </c>
      <c r="B2500" t="s">
        <v>283</v>
      </c>
      <c r="C2500" t="s">
        <v>284</v>
      </c>
      <c r="D2500">
        <v>123.157172</v>
      </c>
      <c r="E2500">
        <f t="shared" ref="E2500:E2563" si="45">(A2500/100)*D2500</f>
        <v>20.68379258743532</v>
      </c>
    </row>
    <row r="2501" spans="1:5" x14ac:dyDescent="0.35">
      <c r="A2501">
        <v>7.7572089999999996</v>
      </c>
      <c r="B2501" t="s">
        <v>283</v>
      </c>
      <c r="C2501" t="s">
        <v>284</v>
      </c>
      <c r="D2501">
        <v>62500</v>
      </c>
      <c r="E2501">
        <f t="shared" si="45"/>
        <v>4848.2556249999998</v>
      </c>
    </row>
    <row r="2502" spans="1:5" x14ac:dyDescent="0.35">
      <c r="A2502">
        <v>31.097664000000002</v>
      </c>
      <c r="B2502" t="s">
        <v>283</v>
      </c>
      <c r="C2502" t="s">
        <v>284</v>
      </c>
      <c r="D2502">
        <v>54908.315974999998</v>
      </c>
      <c r="E2502">
        <f t="shared" si="45"/>
        <v>17075.203609963824</v>
      </c>
    </row>
    <row r="2503" spans="1:5" x14ac:dyDescent="0.35">
      <c r="A2503">
        <v>18.918441000000001</v>
      </c>
      <c r="B2503" t="s">
        <v>283</v>
      </c>
      <c r="C2503" t="s">
        <v>284</v>
      </c>
      <c r="D2503">
        <v>62500</v>
      </c>
      <c r="E2503">
        <f t="shared" si="45"/>
        <v>11824.025625000002</v>
      </c>
    </row>
    <row r="2504" spans="1:5" x14ac:dyDescent="0.35">
      <c r="A2504">
        <v>51.904851999999998</v>
      </c>
      <c r="B2504" t="s">
        <v>283</v>
      </c>
      <c r="C2504" t="s">
        <v>284</v>
      </c>
      <c r="D2504">
        <v>43878.888113000001</v>
      </c>
      <c r="E2504">
        <f t="shared" si="45"/>
        <v>22775.271934298245</v>
      </c>
    </row>
    <row r="2505" spans="1:5" x14ac:dyDescent="0.35">
      <c r="A2505">
        <v>38.893912999999998</v>
      </c>
      <c r="B2505" t="s">
        <v>283</v>
      </c>
      <c r="C2505" t="s">
        <v>284</v>
      </c>
      <c r="D2505">
        <v>5344.0249919999997</v>
      </c>
      <c r="E2505">
        <f t="shared" si="45"/>
        <v>2078.5004310867366</v>
      </c>
    </row>
    <row r="2506" spans="1:5" x14ac:dyDescent="0.35">
      <c r="A2506">
        <v>9.5556199999999993</v>
      </c>
      <c r="B2506" t="s">
        <v>283</v>
      </c>
      <c r="C2506" t="s">
        <v>284</v>
      </c>
      <c r="D2506">
        <v>24491.173357</v>
      </c>
      <c r="E2506">
        <f t="shared" si="45"/>
        <v>2340.2834595361633</v>
      </c>
    </row>
    <row r="2507" spans="1:5" x14ac:dyDescent="0.35">
      <c r="A2507">
        <v>51.117840999999999</v>
      </c>
      <c r="B2507" t="s">
        <v>283</v>
      </c>
      <c r="C2507" t="s">
        <v>284</v>
      </c>
      <c r="D2507">
        <v>35373.645450999997</v>
      </c>
      <c r="E2507">
        <f t="shared" si="45"/>
        <v>18082.24383754591</v>
      </c>
    </row>
    <row r="2508" spans="1:5" x14ac:dyDescent="0.35">
      <c r="A2508">
        <v>26.282229999999998</v>
      </c>
      <c r="B2508" t="s">
        <v>283</v>
      </c>
      <c r="C2508" t="s">
        <v>284</v>
      </c>
      <c r="D2508">
        <v>23.021697</v>
      </c>
      <c r="E2508">
        <f t="shared" si="45"/>
        <v>6.0506153554431004</v>
      </c>
    </row>
    <row r="2509" spans="1:5" x14ac:dyDescent="0.35">
      <c r="A2509">
        <v>2.2778109999999998</v>
      </c>
      <c r="B2509" t="s">
        <v>225</v>
      </c>
      <c r="C2509" t="s">
        <v>226</v>
      </c>
      <c r="D2509">
        <v>16345.576091999999</v>
      </c>
      <c r="E2509">
        <f t="shared" si="45"/>
        <v>372.32133023694604</v>
      </c>
    </row>
    <row r="2510" spans="1:5" x14ac:dyDescent="0.35">
      <c r="A2510">
        <v>31.097664000000002</v>
      </c>
      <c r="B2510" t="s">
        <v>225</v>
      </c>
      <c r="C2510" t="s">
        <v>226</v>
      </c>
      <c r="D2510">
        <v>7591.6840249999996</v>
      </c>
      <c r="E2510">
        <f t="shared" si="45"/>
        <v>2360.836390036176</v>
      </c>
    </row>
    <row r="2511" spans="1:5" x14ac:dyDescent="0.35">
      <c r="A2511">
        <v>30.646350000000002</v>
      </c>
      <c r="B2511" t="s">
        <v>225</v>
      </c>
      <c r="C2511" t="s">
        <v>226</v>
      </c>
      <c r="D2511">
        <v>24856.191223999998</v>
      </c>
      <c r="E2511">
        <f t="shared" si="45"/>
        <v>7617.5153591763237</v>
      </c>
    </row>
    <row r="2512" spans="1:5" x14ac:dyDescent="0.35">
      <c r="A2512">
        <v>1.449897</v>
      </c>
      <c r="B2512" t="s">
        <v>225</v>
      </c>
      <c r="C2512" t="s">
        <v>226</v>
      </c>
      <c r="D2512">
        <v>54.335166999999998</v>
      </c>
      <c r="E2512">
        <f t="shared" si="45"/>
        <v>0.78780395627798994</v>
      </c>
    </row>
    <row r="2513" spans="1:5" x14ac:dyDescent="0.35">
      <c r="A2513">
        <v>35.242361000000002</v>
      </c>
      <c r="B2513" t="s">
        <v>225</v>
      </c>
      <c r="C2513" t="s">
        <v>226</v>
      </c>
      <c r="D2513">
        <v>53091.218092000003</v>
      </c>
      <c r="E2513">
        <f t="shared" si="45"/>
        <v>18710.598739279954</v>
      </c>
    </row>
    <row r="2514" spans="1:5" x14ac:dyDescent="0.35">
      <c r="A2514">
        <v>26.282229999999998</v>
      </c>
      <c r="B2514" t="s">
        <v>225</v>
      </c>
      <c r="C2514" t="s">
        <v>226</v>
      </c>
      <c r="D2514">
        <v>60755.585210999998</v>
      </c>
      <c r="E2514">
        <f t="shared" si="45"/>
        <v>15967.922643001006</v>
      </c>
    </row>
    <row r="2515" spans="1:5" x14ac:dyDescent="0.35">
      <c r="A2515">
        <v>19.364847999999999</v>
      </c>
      <c r="B2515" t="s">
        <v>225</v>
      </c>
      <c r="C2515" t="s">
        <v>226</v>
      </c>
      <c r="D2515">
        <v>25075.310052000001</v>
      </c>
      <c r="E2515">
        <f t="shared" si="45"/>
        <v>4855.7956770985211</v>
      </c>
    </row>
    <row r="2516" spans="1:5" x14ac:dyDescent="0.35">
      <c r="A2516">
        <v>22.972930999999999</v>
      </c>
      <c r="B2516" t="s">
        <v>225</v>
      </c>
      <c r="C2516" t="s">
        <v>226</v>
      </c>
      <c r="D2516">
        <v>3814.4109400000002</v>
      </c>
      <c r="E2516">
        <f t="shared" si="45"/>
        <v>876.28199330265147</v>
      </c>
    </row>
    <row r="2517" spans="1:5" x14ac:dyDescent="0.35">
      <c r="A2517">
        <v>39.093069999999997</v>
      </c>
      <c r="B2517" t="s">
        <v>225</v>
      </c>
      <c r="C2517" t="s">
        <v>226</v>
      </c>
      <c r="D2517">
        <v>123.202783</v>
      </c>
      <c r="E2517">
        <f t="shared" si="45"/>
        <v>48.163750200138097</v>
      </c>
    </row>
    <row r="2518" spans="1:5" x14ac:dyDescent="0.35">
      <c r="A2518">
        <v>38.893912999999998</v>
      </c>
      <c r="B2518" t="s">
        <v>225</v>
      </c>
      <c r="C2518" t="s">
        <v>226</v>
      </c>
      <c r="D2518">
        <v>56503.257404000004</v>
      </c>
      <c r="E2518">
        <f t="shared" si="45"/>
        <v>21976.327776877817</v>
      </c>
    </row>
    <row r="2519" spans="1:5" x14ac:dyDescent="0.35">
      <c r="A2519">
        <v>51.117840999999999</v>
      </c>
      <c r="B2519" t="s">
        <v>225</v>
      </c>
      <c r="C2519" t="s">
        <v>226</v>
      </c>
      <c r="D2519">
        <v>27126.354549</v>
      </c>
      <c r="E2519">
        <f t="shared" si="45"/>
        <v>13866.406787454087</v>
      </c>
    </row>
    <row r="2520" spans="1:5" x14ac:dyDescent="0.35">
      <c r="A2520">
        <v>48.047496000000002</v>
      </c>
      <c r="B2520" t="s">
        <v>225</v>
      </c>
      <c r="C2520" t="s">
        <v>226</v>
      </c>
      <c r="D2520">
        <v>24310.778457</v>
      </c>
      <c r="E2520">
        <f t="shared" si="45"/>
        <v>11680.720306695937</v>
      </c>
    </row>
    <row r="2521" spans="1:5" x14ac:dyDescent="0.35">
      <c r="A2521">
        <v>9.5556199999999993</v>
      </c>
      <c r="B2521" t="s">
        <v>225</v>
      </c>
      <c r="C2521" t="s">
        <v>226</v>
      </c>
      <c r="D2521">
        <v>38008.826643</v>
      </c>
      <c r="E2521">
        <f t="shared" si="45"/>
        <v>3631.9790404638366</v>
      </c>
    </row>
    <row r="2522" spans="1:5" x14ac:dyDescent="0.35">
      <c r="A2522">
        <v>28.045449000000001</v>
      </c>
      <c r="B2522" t="s">
        <v>225</v>
      </c>
      <c r="C2522" t="s">
        <v>226</v>
      </c>
      <c r="D2522">
        <v>1281.9961639999999</v>
      </c>
      <c r="E2522">
        <f t="shared" si="45"/>
        <v>359.54158035657633</v>
      </c>
    </row>
    <row r="2523" spans="1:5" x14ac:dyDescent="0.35">
      <c r="A2523">
        <v>42.290038000000003</v>
      </c>
      <c r="B2523" t="s">
        <v>225</v>
      </c>
      <c r="C2523" t="s">
        <v>226</v>
      </c>
      <c r="D2523">
        <v>43397.038712000001</v>
      </c>
      <c r="E2523">
        <f t="shared" si="45"/>
        <v>18352.624162179512</v>
      </c>
    </row>
    <row r="2524" spans="1:5" x14ac:dyDescent="0.35">
      <c r="A2524">
        <v>26.086074</v>
      </c>
      <c r="B2524" t="s">
        <v>225</v>
      </c>
      <c r="C2524" t="s">
        <v>226</v>
      </c>
      <c r="D2524">
        <v>60701.318001</v>
      </c>
      <c r="E2524">
        <f t="shared" si="45"/>
        <v>15834.590732716179</v>
      </c>
    </row>
    <row r="2525" spans="1:5" x14ac:dyDescent="0.35">
      <c r="A2525">
        <v>2.0964070000000001</v>
      </c>
      <c r="B2525" t="s">
        <v>225</v>
      </c>
      <c r="C2525" t="s">
        <v>226</v>
      </c>
      <c r="D2525">
        <v>50058.221974</v>
      </c>
      <c r="E2525">
        <f t="shared" si="45"/>
        <v>1049.4240695384742</v>
      </c>
    </row>
    <row r="2526" spans="1:5" x14ac:dyDescent="0.35">
      <c r="A2526">
        <v>42.514623</v>
      </c>
      <c r="B2526" t="s">
        <v>225</v>
      </c>
      <c r="C2526" t="s">
        <v>226</v>
      </c>
      <c r="D2526">
        <v>22422.264393000001</v>
      </c>
      <c r="E2526">
        <f t="shared" si="45"/>
        <v>9532.7411747471888</v>
      </c>
    </row>
    <row r="2527" spans="1:5" x14ac:dyDescent="0.35">
      <c r="A2527">
        <v>33.546351000000001</v>
      </c>
      <c r="B2527" t="s">
        <v>225</v>
      </c>
      <c r="C2527" t="s">
        <v>226</v>
      </c>
      <c r="D2527">
        <v>6578.4023619999998</v>
      </c>
      <c r="E2527">
        <f t="shared" si="45"/>
        <v>2206.8139465488107</v>
      </c>
    </row>
    <row r="2528" spans="1:5" x14ac:dyDescent="0.35">
      <c r="A2528">
        <v>26.086074</v>
      </c>
      <c r="B2528" t="s">
        <v>339</v>
      </c>
      <c r="C2528" t="s">
        <v>340</v>
      </c>
      <c r="D2528">
        <v>1798.6819989999999</v>
      </c>
      <c r="E2528">
        <f t="shared" si="45"/>
        <v>469.20551728381918</v>
      </c>
    </row>
    <row r="2529" spans="1:5" x14ac:dyDescent="0.35">
      <c r="A2529">
        <v>33.546351000000001</v>
      </c>
      <c r="B2529" t="s">
        <v>339</v>
      </c>
      <c r="C2529" t="s">
        <v>340</v>
      </c>
      <c r="D2529">
        <v>55921.597637999999</v>
      </c>
      <c r="E2529">
        <f t="shared" si="45"/>
        <v>18759.655428451191</v>
      </c>
    </row>
    <row r="2530" spans="1:5" x14ac:dyDescent="0.35">
      <c r="A2530">
        <v>2.0964070000000001</v>
      </c>
      <c r="B2530" t="s">
        <v>339</v>
      </c>
      <c r="C2530" t="s">
        <v>340</v>
      </c>
      <c r="D2530">
        <v>12441.778026</v>
      </c>
      <c r="E2530">
        <f t="shared" si="45"/>
        <v>260.83030546152582</v>
      </c>
    </row>
    <row r="2531" spans="1:5" x14ac:dyDescent="0.35">
      <c r="A2531">
        <v>22.972930999999999</v>
      </c>
      <c r="B2531" t="s">
        <v>339</v>
      </c>
      <c r="C2531" t="s">
        <v>340</v>
      </c>
      <c r="D2531">
        <v>36517.344069999999</v>
      </c>
      <c r="E2531">
        <f t="shared" si="45"/>
        <v>8389.1042562336916</v>
      </c>
    </row>
    <row r="2532" spans="1:5" x14ac:dyDescent="0.35">
      <c r="A2532">
        <v>8.3916579999999996</v>
      </c>
      <c r="B2532" t="s">
        <v>339</v>
      </c>
      <c r="C2532" t="s">
        <v>340</v>
      </c>
      <c r="D2532">
        <v>56728.456578999998</v>
      </c>
      <c r="E2532">
        <f t="shared" si="45"/>
        <v>4760.4580647881794</v>
      </c>
    </row>
    <row r="2533" spans="1:5" x14ac:dyDescent="0.35">
      <c r="A2533">
        <v>36.380747</v>
      </c>
      <c r="B2533" t="s">
        <v>339</v>
      </c>
      <c r="C2533" t="s">
        <v>340</v>
      </c>
      <c r="D2533">
        <v>6654.3136400000003</v>
      </c>
      <c r="E2533">
        <f t="shared" si="45"/>
        <v>2420.8890099548912</v>
      </c>
    </row>
    <row r="2534" spans="1:5" x14ac:dyDescent="0.35">
      <c r="A2534">
        <v>23.203875</v>
      </c>
      <c r="B2534" t="s">
        <v>339</v>
      </c>
      <c r="C2534" t="s">
        <v>340</v>
      </c>
      <c r="D2534">
        <v>20972.019308999999</v>
      </c>
      <c r="E2534">
        <f t="shared" si="45"/>
        <v>4866.3211454362236</v>
      </c>
    </row>
    <row r="2535" spans="1:5" x14ac:dyDescent="0.35">
      <c r="A2535">
        <v>28.045449000000001</v>
      </c>
      <c r="B2535" t="s">
        <v>339</v>
      </c>
      <c r="C2535" t="s">
        <v>340</v>
      </c>
      <c r="D2535">
        <v>7533.3071559999998</v>
      </c>
      <c r="E2535">
        <f t="shared" si="45"/>
        <v>2112.7498164493304</v>
      </c>
    </row>
    <row r="2536" spans="1:5" x14ac:dyDescent="0.35">
      <c r="A2536">
        <v>42.514623</v>
      </c>
      <c r="B2536" t="s">
        <v>339</v>
      </c>
      <c r="C2536" t="s">
        <v>340</v>
      </c>
      <c r="D2536">
        <v>32795.956768999997</v>
      </c>
      <c r="E2536">
        <f t="shared" si="45"/>
        <v>13943.07737958333</v>
      </c>
    </row>
    <row r="2537" spans="1:5" x14ac:dyDescent="0.35">
      <c r="A2537">
        <v>52.104500000000002</v>
      </c>
      <c r="B2537" t="s">
        <v>339</v>
      </c>
      <c r="C2537" t="s">
        <v>340</v>
      </c>
      <c r="D2537">
        <v>4806.5931689999998</v>
      </c>
      <c r="E2537">
        <f t="shared" si="45"/>
        <v>2504.4513377416047</v>
      </c>
    </row>
    <row r="2538" spans="1:5" x14ac:dyDescent="0.35">
      <c r="A2538">
        <v>51.161904999999997</v>
      </c>
      <c r="B2538" t="s">
        <v>339</v>
      </c>
      <c r="C2538" t="s">
        <v>340</v>
      </c>
      <c r="D2538">
        <v>10.139309000000001</v>
      </c>
      <c r="E2538">
        <f t="shared" si="45"/>
        <v>5.1874636382364496</v>
      </c>
    </row>
    <row r="2539" spans="1:5" x14ac:dyDescent="0.35">
      <c r="A2539">
        <v>23.803332000000001</v>
      </c>
      <c r="B2539" t="s">
        <v>339</v>
      </c>
      <c r="C2539" t="s">
        <v>340</v>
      </c>
      <c r="D2539">
        <v>25520.505462000001</v>
      </c>
      <c r="E2539">
        <f t="shared" si="45"/>
        <v>6074.7306431979951</v>
      </c>
    </row>
    <row r="2540" spans="1:5" x14ac:dyDescent="0.35">
      <c r="A2540">
        <v>41.026730000000001</v>
      </c>
      <c r="B2540" t="s">
        <v>339</v>
      </c>
      <c r="C2540" t="s">
        <v>340</v>
      </c>
      <c r="D2540">
        <v>59196.767508999998</v>
      </c>
      <c r="E2540">
        <f t="shared" si="45"/>
        <v>24286.497974645154</v>
      </c>
    </row>
    <row r="2541" spans="1:5" x14ac:dyDescent="0.35">
      <c r="A2541">
        <v>52.838009999999997</v>
      </c>
      <c r="B2541" t="s">
        <v>339</v>
      </c>
      <c r="C2541" t="s">
        <v>340</v>
      </c>
      <c r="D2541">
        <v>28998.545341000001</v>
      </c>
      <c r="E2541">
        <f t="shared" si="45"/>
        <v>15322.254287132115</v>
      </c>
    </row>
    <row r="2542" spans="1:5" x14ac:dyDescent="0.35">
      <c r="A2542">
        <v>29.571383000000001</v>
      </c>
      <c r="B2542" t="s">
        <v>339</v>
      </c>
      <c r="C2542" t="s">
        <v>340</v>
      </c>
      <c r="D2542">
        <v>38682.819049999998</v>
      </c>
      <c r="E2542">
        <f t="shared" si="45"/>
        <v>11439.044576472461</v>
      </c>
    </row>
    <row r="2543" spans="1:5" x14ac:dyDescent="0.35">
      <c r="A2543">
        <v>50.440075</v>
      </c>
      <c r="B2543" t="s">
        <v>339</v>
      </c>
      <c r="C2543" t="s">
        <v>340</v>
      </c>
      <c r="D2543">
        <v>36945.029637</v>
      </c>
      <c r="E2543">
        <f t="shared" si="45"/>
        <v>18635.100657675026</v>
      </c>
    </row>
    <row r="2544" spans="1:5" x14ac:dyDescent="0.35">
      <c r="A2544">
        <v>38.943178000000003</v>
      </c>
      <c r="B2544" t="s">
        <v>339</v>
      </c>
      <c r="C2544" t="s">
        <v>340</v>
      </c>
      <c r="D2544">
        <v>24958.449876999999</v>
      </c>
      <c r="E2544">
        <f t="shared" si="45"/>
        <v>9719.6135616408901</v>
      </c>
    </row>
    <row r="2545" spans="1:5" x14ac:dyDescent="0.35">
      <c r="A2545">
        <v>19.027766</v>
      </c>
      <c r="B2545" t="s">
        <v>339</v>
      </c>
      <c r="C2545" t="s">
        <v>340</v>
      </c>
      <c r="D2545">
        <v>62500</v>
      </c>
      <c r="E2545">
        <f t="shared" si="45"/>
        <v>11892.353749999998</v>
      </c>
    </row>
    <row r="2546" spans="1:5" x14ac:dyDescent="0.35">
      <c r="A2546">
        <v>42.290038000000003</v>
      </c>
      <c r="B2546" t="s">
        <v>201</v>
      </c>
      <c r="C2546" t="s">
        <v>202</v>
      </c>
      <c r="D2546">
        <v>3555.4308040000001</v>
      </c>
      <c r="E2546">
        <f t="shared" si="45"/>
        <v>1503.5930380753057</v>
      </c>
    </row>
    <row r="2547" spans="1:5" x14ac:dyDescent="0.35">
      <c r="A2547">
        <v>38.893912999999998</v>
      </c>
      <c r="B2547" t="s">
        <v>201</v>
      </c>
      <c r="C2547" t="s">
        <v>202</v>
      </c>
      <c r="D2547">
        <v>652.71760400000005</v>
      </c>
      <c r="E2547">
        <f t="shared" si="45"/>
        <v>253.8674170354445</v>
      </c>
    </row>
    <row r="2548" spans="1:5" x14ac:dyDescent="0.35">
      <c r="A2548">
        <v>28.045449000000001</v>
      </c>
      <c r="B2548" t="s">
        <v>201</v>
      </c>
      <c r="C2548" t="s">
        <v>202</v>
      </c>
      <c r="D2548">
        <v>53680.790613999998</v>
      </c>
      <c r="E2548">
        <f t="shared" si="45"/>
        <v>15055.018754446157</v>
      </c>
    </row>
    <row r="2549" spans="1:5" x14ac:dyDescent="0.35">
      <c r="A2549">
        <v>42.514623</v>
      </c>
      <c r="B2549" t="s">
        <v>201</v>
      </c>
      <c r="C2549" t="s">
        <v>202</v>
      </c>
      <c r="D2549">
        <v>7281.7788380000002</v>
      </c>
      <c r="E2549">
        <f t="shared" si="45"/>
        <v>3095.8208206694808</v>
      </c>
    </row>
    <row r="2550" spans="1:5" x14ac:dyDescent="0.35">
      <c r="A2550">
        <v>50.440075</v>
      </c>
      <c r="B2550" t="s">
        <v>201</v>
      </c>
      <c r="C2550" t="s">
        <v>202</v>
      </c>
      <c r="D2550">
        <v>24814.377111999998</v>
      </c>
      <c r="E2550">
        <f t="shared" si="45"/>
        <v>12516.390426075632</v>
      </c>
    </row>
    <row r="2551" spans="1:5" x14ac:dyDescent="0.35">
      <c r="A2551">
        <v>41.026730000000001</v>
      </c>
      <c r="B2551" t="s">
        <v>201</v>
      </c>
      <c r="C2551" t="s">
        <v>202</v>
      </c>
      <c r="D2551">
        <v>21.375011000000001</v>
      </c>
      <c r="E2551">
        <f t="shared" si="45"/>
        <v>8.7694680504403006</v>
      </c>
    </row>
    <row r="2552" spans="1:5" x14ac:dyDescent="0.35">
      <c r="A2552">
        <v>36.969642</v>
      </c>
      <c r="B2552" t="s">
        <v>201</v>
      </c>
      <c r="C2552" t="s">
        <v>202</v>
      </c>
      <c r="D2552">
        <v>24637.128299</v>
      </c>
      <c r="E2552">
        <f t="shared" si="45"/>
        <v>9108.2581312209895</v>
      </c>
    </row>
    <row r="2553" spans="1:5" x14ac:dyDescent="0.35">
      <c r="A2553">
        <v>38.943178000000003</v>
      </c>
      <c r="B2553" t="s">
        <v>201</v>
      </c>
      <c r="C2553" t="s">
        <v>202</v>
      </c>
      <c r="D2553">
        <v>15495.327019</v>
      </c>
      <c r="E2553">
        <f t="shared" si="45"/>
        <v>6034.3727826912636</v>
      </c>
    </row>
    <row r="2554" spans="1:5" x14ac:dyDescent="0.35">
      <c r="A2554">
        <v>16.582052999999998</v>
      </c>
      <c r="B2554" t="s">
        <v>201</v>
      </c>
      <c r="C2554" t="s">
        <v>202</v>
      </c>
      <c r="D2554">
        <v>1485.591394</v>
      </c>
      <c r="E2554">
        <f t="shared" si="45"/>
        <v>246.34155231651883</v>
      </c>
    </row>
    <row r="2555" spans="1:5" x14ac:dyDescent="0.35">
      <c r="A2555">
        <v>46.976495</v>
      </c>
      <c r="B2555" t="s">
        <v>201</v>
      </c>
      <c r="C2555" t="s">
        <v>202</v>
      </c>
      <c r="D2555">
        <v>33470.473201000001</v>
      </c>
      <c r="E2555">
        <f t="shared" si="45"/>
        <v>15723.255169744105</v>
      </c>
    </row>
    <row r="2556" spans="1:5" x14ac:dyDescent="0.35">
      <c r="A2556">
        <v>66.169692999999995</v>
      </c>
      <c r="B2556" t="s">
        <v>201</v>
      </c>
      <c r="C2556" t="s">
        <v>202</v>
      </c>
      <c r="D2556">
        <v>371.86658499999999</v>
      </c>
      <c r="E2556">
        <f t="shared" si="45"/>
        <v>246.06297766408403</v>
      </c>
    </row>
    <row r="2557" spans="1:5" x14ac:dyDescent="0.35">
      <c r="A2557">
        <v>22.406724000000001</v>
      </c>
      <c r="B2557" t="s">
        <v>201</v>
      </c>
      <c r="C2557" t="s">
        <v>202</v>
      </c>
      <c r="D2557">
        <v>49718.883698999998</v>
      </c>
      <c r="E2557">
        <f t="shared" si="45"/>
        <v>11140.373046315921</v>
      </c>
    </row>
    <row r="2558" spans="1:5" x14ac:dyDescent="0.35">
      <c r="A2558">
        <v>36.151463</v>
      </c>
      <c r="B2558" t="s">
        <v>201</v>
      </c>
      <c r="C2558" t="s">
        <v>202</v>
      </c>
      <c r="D2558">
        <v>53770.087420000003</v>
      </c>
      <c r="E2558">
        <f t="shared" si="45"/>
        <v>19438.673258708957</v>
      </c>
    </row>
    <row r="2559" spans="1:5" x14ac:dyDescent="0.35">
      <c r="A2559">
        <v>21.028414999999999</v>
      </c>
      <c r="B2559" t="s">
        <v>201</v>
      </c>
      <c r="C2559" t="s">
        <v>202</v>
      </c>
      <c r="D2559">
        <v>16342.929513999999</v>
      </c>
      <c r="E2559">
        <f t="shared" si="45"/>
        <v>3436.6590413614031</v>
      </c>
    </row>
    <row r="2560" spans="1:5" x14ac:dyDescent="0.35">
      <c r="A2560">
        <v>37.053652</v>
      </c>
      <c r="B2560" t="s">
        <v>201</v>
      </c>
      <c r="C2560" t="s">
        <v>202</v>
      </c>
      <c r="D2560">
        <v>51869.540348000002</v>
      </c>
      <c r="E2560">
        <f t="shared" si="45"/>
        <v>19219.558974547508</v>
      </c>
    </row>
    <row r="2561" spans="1:5" x14ac:dyDescent="0.35">
      <c r="A2561">
        <v>50.440075</v>
      </c>
      <c r="B2561" t="s">
        <v>347</v>
      </c>
      <c r="C2561" t="s">
        <v>348</v>
      </c>
      <c r="D2561">
        <v>740.59325100000001</v>
      </c>
      <c r="E2561">
        <f t="shared" si="45"/>
        <v>373.5557912493382</v>
      </c>
    </row>
    <row r="2562" spans="1:5" x14ac:dyDescent="0.35">
      <c r="A2562">
        <v>41.026730000000001</v>
      </c>
      <c r="B2562" t="s">
        <v>347</v>
      </c>
      <c r="C2562" t="s">
        <v>348</v>
      </c>
      <c r="D2562">
        <v>3281.8574800000001</v>
      </c>
      <c r="E2562">
        <f t="shared" si="45"/>
        <v>1346.438807304404</v>
      </c>
    </row>
    <row r="2563" spans="1:5" x14ac:dyDescent="0.35">
      <c r="A2563">
        <v>36.151463</v>
      </c>
      <c r="B2563" t="s">
        <v>347</v>
      </c>
      <c r="C2563" t="s">
        <v>348</v>
      </c>
      <c r="D2563">
        <v>8729.9125800000002</v>
      </c>
      <c r="E2563">
        <f t="shared" si="45"/>
        <v>3155.9911162910453</v>
      </c>
    </row>
    <row r="2564" spans="1:5" x14ac:dyDescent="0.35">
      <c r="A2564">
        <v>36.969642</v>
      </c>
      <c r="B2564" t="s">
        <v>347</v>
      </c>
      <c r="C2564" t="s">
        <v>348</v>
      </c>
      <c r="D2564">
        <v>17380.915970999999</v>
      </c>
      <c r="E2564">
        <f t="shared" ref="E2564:E2627" si="46">(A2564/100)*D2564</f>
        <v>6425.662410799524</v>
      </c>
    </row>
    <row r="2565" spans="1:5" x14ac:dyDescent="0.35">
      <c r="A2565">
        <v>38.943178000000003</v>
      </c>
      <c r="B2565" t="s">
        <v>347</v>
      </c>
      <c r="C2565" t="s">
        <v>348</v>
      </c>
      <c r="D2565">
        <v>22046.223104000001</v>
      </c>
      <c r="E2565">
        <f t="shared" si="46"/>
        <v>8585.4999056678462</v>
      </c>
    </row>
    <row r="2566" spans="1:5" x14ac:dyDescent="0.35">
      <c r="A2566">
        <v>29.571383000000001</v>
      </c>
      <c r="B2566" t="s">
        <v>347</v>
      </c>
      <c r="C2566" t="s">
        <v>348</v>
      </c>
      <c r="D2566">
        <v>23817.180950000002</v>
      </c>
      <c r="E2566">
        <f t="shared" si="46"/>
        <v>7043.0697985275392</v>
      </c>
    </row>
    <row r="2567" spans="1:5" x14ac:dyDescent="0.35">
      <c r="A2567">
        <v>52.104500000000002</v>
      </c>
      <c r="B2567" t="s">
        <v>347</v>
      </c>
      <c r="C2567" t="s">
        <v>348</v>
      </c>
      <c r="D2567">
        <v>56383.179191000003</v>
      </c>
      <c r="E2567">
        <f t="shared" si="46"/>
        <v>29378.173601574596</v>
      </c>
    </row>
    <row r="2568" spans="1:5" x14ac:dyDescent="0.35">
      <c r="A2568">
        <v>52.838009999999997</v>
      </c>
      <c r="B2568" t="s">
        <v>347</v>
      </c>
      <c r="C2568" t="s">
        <v>348</v>
      </c>
      <c r="D2568">
        <v>33501.454659000003</v>
      </c>
      <c r="E2568">
        <f t="shared" si="46"/>
        <v>17701.501962867889</v>
      </c>
    </row>
    <row r="2569" spans="1:5" x14ac:dyDescent="0.35">
      <c r="A2569">
        <v>51.161904999999997</v>
      </c>
      <c r="B2569" t="s">
        <v>347</v>
      </c>
      <c r="C2569" t="s">
        <v>348</v>
      </c>
      <c r="D2569">
        <v>10425.141372</v>
      </c>
      <c r="E2569">
        <f t="shared" si="46"/>
        <v>5333.7009248583363</v>
      </c>
    </row>
    <row r="2570" spans="1:5" x14ac:dyDescent="0.35">
      <c r="A2570">
        <v>23.803332000000001</v>
      </c>
      <c r="B2570" t="s">
        <v>347</v>
      </c>
      <c r="C2570" t="s">
        <v>348</v>
      </c>
      <c r="D2570">
        <v>8824.0989009999994</v>
      </c>
      <c r="E2570">
        <f t="shared" si="46"/>
        <v>2100.4295574133812</v>
      </c>
    </row>
    <row r="2571" spans="1:5" x14ac:dyDescent="0.35">
      <c r="A2571">
        <v>42.290038000000003</v>
      </c>
      <c r="B2571" t="s">
        <v>299</v>
      </c>
      <c r="C2571" t="s">
        <v>300</v>
      </c>
      <c r="D2571">
        <v>639.75210200000004</v>
      </c>
      <c r="E2571">
        <f t="shared" si="46"/>
        <v>270.55140704159879</v>
      </c>
    </row>
    <row r="2572" spans="1:5" x14ac:dyDescent="0.35">
      <c r="A2572">
        <v>18.827473000000001</v>
      </c>
      <c r="B2572" t="s">
        <v>299</v>
      </c>
      <c r="C2572" t="s">
        <v>300</v>
      </c>
      <c r="D2572">
        <v>4649.9217660000004</v>
      </c>
      <c r="E2572">
        <f t="shared" si="46"/>
        <v>875.46276501477325</v>
      </c>
    </row>
    <row r="2573" spans="1:5" x14ac:dyDescent="0.35">
      <c r="A2573">
        <v>34.873856000000004</v>
      </c>
      <c r="B2573" t="s">
        <v>299</v>
      </c>
      <c r="C2573" t="s">
        <v>300</v>
      </c>
      <c r="D2573">
        <v>42019.697937999998</v>
      </c>
      <c r="E2573">
        <f t="shared" si="46"/>
        <v>14653.88895053309</v>
      </c>
    </row>
    <row r="2574" spans="1:5" x14ac:dyDescent="0.35">
      <c r="A2574">
        <v>14.026984000000001</v>
      </c>
      <c r="B2574" t="s">
        <v>299</v>
      </c>
      <c r="C2574" t="s">
        <v>300</v>
      </c>
      <c r="D2574">
        <v>115.912796</v>
      </c>
      <c r="E2574">
        <f t="shared" si="46"/>
        <v>16.259069348872639</v>
      </c>
    </row>
    <row r="2575" spans="1:5" x14ac:dyDescent="0.35">
      <c r="A2575">
        <v>51.904851999999998</v>
      </c>
      <c r="B2575" t="s">
        <v>299</v>
      </c>
      <c r="C2575" t="s">
        <v>300</v>
      </c>
      <c r="D2575">
        <v>18621.111886999999</v>
      </c>
      <c r="E2575">
        <f t="shared" si="46"/>
        <v>9665.2605657017575</v>
      </c>
    </row>
    <row r="2576" spans="1:5" x14ac:dyDescent="0.35">
      <c r="A2576">
        <v>48.047496000000002</v>
      </c>
      <c r="B2576" t="s">
        <v>299</v>
      </c>
      <c r="C2576" t="s">
        <v>300</v>
      </c>
      <c r="D2576">
        <v>29372.343839000001</v>
      </c>
      <c r="E2576">
        <f t="shared" si="46"/>
        <v>14112.675731149771</v>
      </c>
    </row>
    <row r="2577" spans="1:5" x14ac:dyDescent="0.35">
      <c r="A2577">
        <v>49.388953999999998</v>
      </c>
      <c r="B2577" t="s">
        <v>299</v>
      </c>
      <c r="C2577" t="s">
        <v>300</v>
      </c>
      <c r="D2577">
        <v>21936.996609999998</v>
      </c>
      <c r="E2577">
        <f t="shared" si="46"/>
        <v>10834.453164694458</v>
      </c>
    </row>
    <row r="2578" spans="1:5" x14ac:dyDescent="0.35">
      <c r="A2578">
        <v>48.859546999999999</v>
      </c>
      <c r="B2578" t="s">
        <v>299</v>
      </c>
      <c r="C2578" t="s">
        <v>300</v>
      </c>
      <c r="D2578">
        <v>39063.561034999999</v>
      </c>
      <c r="E2578">
        <f t="shared" si="46"/>
        <v>19086.27896376951</v>
      </c>
    </row>
    <row r="2579" spans="1:5" x14ac:dyDescent="0.35">
      <c r="A2579">
        <v>46.120154999999997</v>
      </c>
      <c r="B2579" t="s">
        <v>299</v>
      </c>
      <c r="C2579" t="s">
        <v>300</v>
      </c>
      <c r="D2579">
        <v>57884.702665999997</v>
      </c>
      <c r="E2579">
        <f t="shared" si="46"/>
        <v>26696.514590848328</v>
      </c>
    </row>
    <row r="2580" spans="1:5" x14ac:dyDescent="0.35">
      <c r="A2580">
        <v>49.055095000000001</v>
      </c>
      <c r="B2580" t="s">
        <v>299</v>
      </c>
      <c r="C2580" t="s">
        <v>300</v>
      </c>
      <c r="D2580">
        <v>31298.733982000002</v>
      </c>
      <c r="E2580">
        <f t="shared" si="46"/>
        <v>15353.623688667385</v>
      </c>
    </row>
    <row r="2581" spans="1:5" x14ac:dyDescent="0.35">
      <c r="A2581">
        <v>54.003928000000002</v>
      </c>
      <c r="B2581" t="s">
        <v>299</v>
      </c>
      <c r="C2581" t="s">
        <v>300</v>
      </c>
      <c r="D2581">
        <v>271.49091299999998</v>
      </c>
      <c r="E2581">
        <f t="shared" si="46"/>
        <v>146.61575718306264</v>
      </c>
    </row>
    <row r="2582" spans="1:5" x14ac:dyDescent="0.35">
      <c r="A2582">
        <v>34.917259999999999</v>
      </c>
      <c r="B2582" t="s">
        <v>299</v>
      </c>
      <c r="C2582" t="s">
        <v>300</v>
      </c>
      <c r="D2582">
        <v>737.05172400000004</v>
      </c>
      <c r="E2582">
        <f t="shared" si="46"/>
        <v>257.3582668035624</v>
      </c>
    </row>
    <row r="2583" spans="1:5" x14ac:dyDescent="0.35">
      <c r="A2583">
        <v>42.290038000000003</v>
      </c>
      <c r="B2583" t="s">
        <v>193</v>
      </c>
      <c r="C2583" t="s">
        <v>194</v>
      </c>
      <c r="D2583">
        <v>14907.778383000001</v>
      </c>
      <c r="E2583">
        <f t="shared" si="46"/>
        <v>6304.5051431264865</v>
      </c>
    </row>
    <row r="2584" spans="1:5" x14ac:dyDescent="0.35">
      <c r="A2584">
        <v>21.028414999999999</v>
      </c>
      <c r="B2584" t="s">
        <v>193</v>
      </c>
      <c r="C2584" t="s">
        <v>194</v>
      </c>
      <c r="D2584">
        <v>46157.070485999997</v>
      </c>
      <c r="E2584">
        <f t="shared" si="46"/>
        <v>9706.1003336385966</v>
      </c>
    </row>
    <row r="2585" spans="1:5" x14ac:dyDescent="0.35">
      <c r="A2585">
        <v>37.053652</v>
      </c>
      <c r="B2585" t="s">
        <v>193</v>
      </c>
      <c r="C2585" t="s">
        <v>194</v>
      </c>
      <c r="D2585">
        <v>10630.459652</v>
      </c>
      <c r="E2585">
        <f t="shared" si="46"/>
        <v>3938.9735254524908</v>
      </c>
    </row>
    <row r="2586" spans="1:5" x14ac:dyDescent="0.35">
      <c r="A2586">
        <v>28.045449000000001</v>
      </c>
      <c r="B2586" t="s">
        <v>193</v>
      </c>
      <c r="C2586" t="s">
        <v>194</v>
      </c>
      <c r="D2586">
        <v>3.906066</v>
      </c>
      <c r="E2586">
        <f t="shared" si="46"/>
        <v>1.0954737479363401</v>
      </c>
    </row>
    <row r="2587" spans="1:5" x14ac:dyDescent="0.35">
      <c r="A2587">
        <v>32.865955</v>
      </c>
      <c r="B2587" t="s">
        <v>193</v>
      </c>
      <c r="C2587" t="s">
        <v>194</v>
      </c>
      <c r="D2587">
        <v>13806.992267</v>
      </c>
      <c r="E2587">
        <f t="shared" si="46"/>
        <v>4537.7998653257</v>
      </c>
    </row>
    <row r="2588" spans="1:5" x14ac:dyDescent="0.35">
      <c r="A2588">
        <v>16.582052999999998</v>
      </c>
      <c r="B2588" t="s">
        <v>193</v>
      </c>
      <c r="C2588" t="s">
        <v>194</v>
      </c>
      <c r="D2588">
        <v>60998.880471999997</v>
      </c>
      <c r="E2588">
        <f t="shared" si="46"/>
        <v>10114.866689273689</v>
      </c>
    </row>
    <row r="2589" spans="1:5" x14ac:dyDescent="0.35">
      <c r="A2589">
        <v>46.976495</v>
      </c>
      <c r="B2589" t="s">
        <v>193</v>
      </c>
      <c r="C2589" t="s">
        <v>194</v>
      </c>
      <c r="D2589">
        <v>13114.725179999999</v>
      </c>
      <c r="E2589">
        <f t="shared" si="46"/>
        <v>6160.8382184464408</v>
      </c>
    </row>
    <row r="2590" spans="1:5" x14ac:dyDescent="0.35">
      <c r="A2590">
        <v>34.917259999999999</v>
      </c>
      <c r="B2590" t="s">
        <v>193</v>
      </c>
      <c r="C2590" t="s">
        <v>194</v>
      </c>
      <c r="D2590">
        <v>11577.443538</v>
      </c>
      <c r="E2590">
        <f t="shared" si="46"/>
        <v>4042.5260615166585</v>
      </c>
    </row>
    <row r="2591" spans="1:5" x14ac:dyDescent="0.35">
      <c r="A2591">
        <v>54.003928000000002</v>
      </c>
      <c r="B2591" t="s">
        <v>193</v>
      </c>
      <c r="C2591" t="s">
        <v>194</v>
      </c>
      <c r="D2591">
        <v>61623.515273999998</v>
      </c>
      <c r="E2591">
        <f t="shared" si="46"/>
        <v>33279.11881963996</v>
      </c>
    </row>
    <row r="2592" spans="1:5" x14ac:dyDescent="0.35">
      <c r="A2592">
        <v>34.577038000000002</v>
      </c>
      <c r="B2592" t="s">
        <v>193</v>
      </c>
      <c r="C2592" t="s">
        <v>194</v>
      </c>
      <c r="D2592">
        <v>58.684159000000001</v>
      </c>
      <c r="E2592">
        <f t="shared" si="46"/>
        <v>20.291243957410423</v>
      </c>
    </row>
    <row r="2593" spans="1:5" x14ac:dyDescent="0.35">
      <c r="A2593">
        <v>18.586638000000001</v>
      </c>
      <c r="B2593" t="s">
        <v>193</v>
      </c>
      <c r="C2593" t="s">
        <v>194</v>
      </c>
      <c r="D2593">
        <v>20917.477453</v>
      </c>
      <c r="E2593">
        <f t="shared" si="46"/>
        <v>3887.8558129207299</v>
      </c>
    </row>
    <row r="2594" spans="1:5" x14ac:dyDescent="0.35">
      <c r="A2594">
        <v>14.929403000000001</v>
      </c>
      <c r="B2594" t="s">
        <v>193</v>
      </c>
      <c r="C2594" t="s">
        <v>194</v>
      </c>
      <c r="D2594">
        <v>55176.708799</v>
      </c>
      <c r="E2594">
        <f t="shared" si="46"/>
        <v>8237.5532187391691</v>
      </c>
    </row>
    <row r="2595" spans="1:5" x14ac:dyDescent="0.35">
      <c r="A2595">
        <v>46.120154999999997</v>
      </c>
      <c r="B2595" t="s">
        <v>193</v>
      </c>
      <c r="C2595" t="s">
        <v>194</v>
      </c>
      <c r="D2595">
        <v>1877.168774</v>
      </c>
      <c r="E2595">
        <f t="shared" si="46"/>
        <v>865.75314818039965</v>
      </c>
    </row>
    <row r="2596" spans="1:5" x14ac:dyDescent="0.35">
      <c r="A2596">
        <v>48.859546999999999</v>
      </c>
      <c r="B2596" t="s">
        <v>193</v>
      </c>
      <c r="C2596" t="s">
        <v>194</v>
      </c>
      <c r="D2596">
        <v>23436.438965000001</v>
      </c>
      <c r="E2596">
        <f t="shared" si="46"/>
        <v>11450.937911230489</v>
      </c>
    </row>
    <row r="2597" spans="1:5" x14ac:dyDescent="0.35">
      <c r="A2597">
        <v>48.047496000000002</v>
      </c>
      <c r="B2597" t="s">
        <v>193</v>
      </c>
      <c r="C2597" t="s">
        <v>194</v>
      </c>
      <c r="D2597">
        <v>2526.9515379999998</v>
      </c>
      <c r="E2597">
        <f t="shared" si="46"/>
        <v>1214.1369391424885</v>
      </c>
    </row>
    <row r="2598" spans="1:5" x14ac:dyDescent="0.35">
      <c r="A2598">
        <v>48.828598</v>
      </c>
      <c r="B2598" t="s">
        <v>193</v>
      </c>
      <c r="C2598" t="s">
        <v>194</v>
      </c>
      <c r="D2598">
        <v>62500</v>
      </c>
      <c r="E2598">
        <f t="shared" si="46"/>
        <v>30517.873749999999</v>
      </c>
    </row>
    <row r="2599" spans="1:5" x14ac:dyDescent="0.35">
      <c r="A2599">
        <v>38.959909000000003</v>
      </c>
      <c r="B2599" t="s">
        <v>193</v>
      </c>
      <c r="C2599" t="s">
        <v>194</v>
      </c>
      <c r="D2599">
        <v>26093.132653000001</v>
      </c>
      <c r="E2599">
        <f t="shared" si="46"/>
        <v>10165.860736858087</v>
      </c>
    </row>
    <row r="2600" spans="1:5" x14ac:dyDescent="0.35">
      <c r="A2600">
        <v>28.416184000000001</v>
      </c>
      <c r="B2600" t="s">
        <v>193</v>
      </c>
      <c r="C2600" t="s">
        <v>194</v>
      </c>
      <c r="D2600">
        <v>62500</v>
      </c>
      <c r="E2600">
        <f t="shared" si="46"/>
        <v>17760.115000000002</v>
      </c>
    </row>
    <row r="2601" spans="1:5" x14ac:dyDescent="0.35">
      <c r="A2601">
        <v>24.775435999999999</v>
      </c>
      <c r="B2601" t="s">
        <v>193</v>
      </c>
      <c r="C2601" t="s">
        <v>194</v>
      </c>
      <c r="D2601">
        <v>28735.464755000001</v>
      </c>
      <c r="E2601">
        <f t="shared" si="46"/>
        <v>7119.3366796775817</v>
      </c>
    </row>
    <row r="2602" spans="1:5" x14ac:dyDescent="0.35">
      <c r="A2602">
        <v>34.575890999999999</v>
      </c>
      <c r="B2602" t="s">
        <v>193</v>
      </c>
      <c r="C2602" t="s">
        <v>194</v>
      </c>
      <c r="D2602">
        <v>47787.118105000001</v>
      </c>
      <c r="E2602">
        <f t="shared" si="46"/>
        <v>16522.821868026065</v>
      </c>
    </row>
    <row r="2603" spans="1:5" x14ac:dyDescent="0.35">
      <c r="A2603">
        <v>41.191544</v>
      </c>
      <c r="B2603" t="s">
        <v>193</v>
      </c>
      <c r="C2603" t="s">
        <v>194</v>
      </c>
      <c r="D2603">
        <v>22.908574999999999</v>
      </c>
      <c r="E2603">
        <f t="shared" si="46"/>
        <v>9.4363957508980008</v>
      </c>
    </row>
    <row r="2604" spans="1:5" x14ac:dyDescent="0.35">
      <c r="A2604">
        <v>31.260840000000002</v>
      </c>
      <c r="B2604" t="s">
        <v>193</v>
      </c>
      <c r="C2604" t="s">
        <v>194</v>
      </c>
      <c r="D2604">
        <v>62500</v>
      </c>
      <c r="E2604">
        <f t="shared" si="46"/>
        <v>19538.025000000001</v>
      </c>
    </row>
    <row r="2605" spans="1:5" x14ac:dyDescent="0.35">
      <c r="A2605">
        <v>47.144247</v>
      </c>
      <c r="B2605" t="s">
        <v>98</v>
      </c>
      <c r="C2605" t="s">
        <v>99</v>
      </c>
      <c r="D2605">
        <v>49475.048689000003</v>
      </c>
      <c r="E2605">
        <f t="shared" si="46"/>
        <v>23324.639157312424</v>
      </c>
    </row>
    <row r="2606" spans="1:5" x14ac:dyDescent="0.35">
      <c r="A2606">
        <v>49.388953999999998</v>
      </c>
      <c r="B2606" t="s">
        <v>98</v>
      </c>
      <c r="C2606" t="s">
        <v>99</v>
      </c>
      <c r="D2606">
        <v>37677.351162999999</v>
      </c>
      <c r="E2606">
        <f t="shared" si="46"/>
        <v>18608.449634312532</v>
      </c>
    </row>
    <row r="2607" spans="1:5" x14ac:dyDescent="0.35">
      <c r="A2607">
        <v>49.055095000000001</v>
      </c>
      <c r="B2607" t="s">
        <v>98</v>
      </c>
      <c r="C2607" t="s">
        <v>99</v>
      </c>
      <c r="D2607">
        <v>330.7491</v>
      </c>
      <c r="E2607">
        <f t="shared" si="46"/>
        <v>162.24928521664501</v>
      </c>
    </row>
    <row r="2608" spans="1:5" x14ac:dyDescent="0.35">
      <c r="A2608">
        <v>49.997954999999997</v>
      </c>
      <c r="B2608" t="s">
        <v>98</v>
      </c>
      <c r="C2608" t="s">
        <v>99</v>
      </c>
      <c r="D2608">
        <v>10833.382124</v>
      </c>
      <c r="E2608">
        <f t="shared" si="46"/>
        <v>5416.4695193355637</v>
      </c>
    </row>
    <row r="2609" spans="1:5" x14ac:dyDescent="0.35">
      <c r="A2609">
        <v>40.676706000000003</v>
      </c>
      <c r="B2609" t="s">
        <v>98</v>
      </c>
      <c r="C2609" t="s">
        <v>99</v>
      </c>
      <c r="D2609">
        <v>51942.359095</v>
      </c>
      <c r="E2609">
        <f t="shared" si="46"/>
        <v>21128.440698537412</v>
      </c>
    </row>
    <row r="2610" spans="1:5" x14ac:dyDescent="0.35">
      <c r="A2610">
        <v>36.415866999999999</v>
      </c>
      <c r="B2610" t="s">
        <v>98</v>
      </c>
      <c r="C2610" t="s">
        <v>99</v>
      </c>
      <c r="D2610">
        <v>59647.295186000003</v>
      </c>
      <c r="E2610">
        <f t="shared" si="46"/>
        <v>21721.079684031163</v>
      </c>
    </row>
    <row r="2611" spans="1:5" x14ac:dyDescent="0.35">
      <c r="A2611">
        <v>30.730582999999999</v>
      </c>
      <c r="B2611" t="s">
        <v>98</v>
      </c>
      <c r="C2611" t="s">
        <v>99</v>
      </c>
      <c r="D2611">
        <v>1204.6954049999999</v>
      </c>
      <c r="E2611">
        <f t="shared" si="46"/>
        <v>370.20992133071115</v>
      </c>
    </row>
    <row r="2612" spans="1:5" x14ac:dyDescent="0.35">
      <c r="A2612">
        <v>52.175744000000002</v>
      </c>
      <c r="B2612" t="s">
        <v>98</v>
      </c>
      <c r="C2612" t="s">
        <v>99</v>
      </c>
      <c r="D2612">
        <v>6378.6886629999999</v>
      </c>
      <c r="E2612">
        <f t="shared" si="46"/>
        <v>3328.128267363903</v>
      </c>
    </row>
    <row r="2613" spans="1:5" x14ac:dyDescent="0.35">
      <c r="A2613">
        <v>67.165544999999995</v>
      </c>
      <c r="B2613" t="s">
        <v>98</v>
      </c>
      <c r="C2613" t="s">
        <v>99</v>
      </c>
      <c r="D2613">
        <v>4738.968691</v>
      </c>
      <c r="E2613">
        <f t="shared" si="46"/>
        <v>3182.9541486895155</v>
      </c>
    </row>
    <row r="2614" spans="1:5" x14ac:dyDescent="0.35">
      <c r="A2614">
        <v>37.156286999999999</v>
      </c>
      <c r="B2614" t="s">
        <v>98</v>
      </c>
      <c r="C2614" t="s">
        <v>99</v>
      </c>
      <c r="D2614">
        <v>26254.387976999999</v>
      </c>
      <c r="E2614">
        <f t="shared" si="46"/>
        <v>9755.1557468276133</v>
      </c>
    </row>
    <row r="2615" spans="1:5" x14ac:dyDescent="0.35">
      <c r="A2615">
        <v>61.727432</v>
      </c>
      <c r="B2615" t="s">
        <v>98</v>
      </c>
      <c r="C2615" t="s">
        <v>99</v>
      </c>
      <c r="D2615">
        <v>44798.298093999998</v>
      </c>
      <c r="E2615">
        <f t="shared" si="46"/>
        <v>27652.838993131147</v>
      </c>
    </row>
    <row r="2616" spans="1:5" x14ac:dyDescent="0.35">
      <c r="A2616">
        <v>73.162467000000007</v>
      </c>
      <c r="B2616" t="s">
        <v>239</v>
      </c>
      <c r="C2616" t="s">
        <v>240</v>
      </c>
      <c r="D2616">
        <v>11130.836171000001</v>
      </c>
      <c r="E2616">
        <f t="shared" si="46"/>
        <v>8143.5943404319405</v>
      </c>
    </row>
    <row r="2617" spans="1:5" x14ac:dyDescent="0.35">
      <c r="A2617">
        <v>53.296151999999999</v>
      </c>
      <c r="B2617" t="s">
        <v>239</v>
      </c>
      <c r="C2617" t="s">
        <v>240</v>
      </c>
      <c r="D2617">
        <v>19313.753778999999</v>
      </c>
      <c r="E2617">
        <f t="shared" si="46"/>
        <v>10293.487570961583</v>
      </c>
    </row>
    <row r="2618" spans="1:5" x14ac:dyDescent="0.35">
      <c r="A2618">
        <v>76.044441000000006</v>
      </c>
      <c r="B2618" t="s">
        <v>239</v>
      </c>
      <c r="C2618" t="s">
        <v>240</v>
      </c>
      <c r="D2618">
        <v>55205.730002999997</v>
      </c>
      <c r="E2618">
        <f t="shared" si="46"/>
        <v>41980.888780750633</v>
      </c>
    </row>
    <row r="2619" spans="1:5" x14ac:dyDescent="0.35">
      <c r="A2619">
        <v>87.662102000000004</v>
      </c>
      <c r="B2619" t="s">
        <v>239</v>
      </c>
      <c r="C2619" t="s">
        <v>240</v>
      </c>
      <c r="D2619">
        <v>20179.000727999999</v>
      </c>
      <c r="E2619">
        <f t="shared" si="46"/>
        <v>17689.336200760103</v>
      </c>
    </row>
    <row r="2620" spans="1:5" x14ac:dyDescent="0.35">
      <c r="A2620">
        <v>55.935222000000003</v>
      </c>
      <c r="B2620" t="s">
        <v>239</v>
      </c>
      <c r="C2620" t="s">
        <v>240</v>
      </c>
      <c r="D2620">
        <v>30808.113509999999</v>
      </c>
      <c r="E2620">
        <f t="shared" si="46"/>
        <v>17232.586685830494</v>
      </c>
    </row>
    <row r="2621" spans="1:5" x14ac:dyDescent="0.35">
      <c r="A2621">
        <v>29.638604000000001</v>
      </c>
      <c r="B2621" t="s">
        <v>239</v>
      </c>
      <c r="C2621" t="s">
        <v>240</v>
      </c>
      <c r="D2621">
        <v>2109.8251580000001</v>
      </c>
      <c r="E2621">
        <f t="shared" si="46"/>
        <v>625.32272367199437</v>
      </c>
    </row>
    <row r="2622" spans="1:5" x14ac:dyDescent="0.35">
      <c r="A2622">
        <v>60.808841999999999</v>
      </c>
      <c r="B2622" t="s">
        <v>239</v>
      </c>
      <c r="C2622" t="s">
        <v>240</v>
      </c>
      <c r="D2622">
        <v>52141.560468000003</v>
      </c>
      <c r="E2622">
        <f t="shared" si="46"/>
        <v>31706.67912132058</v>
      </c>
    </row>
    <row r="2623" spans="1:5" x14ac:dyDescent="0.35">
      <c r="A2623">
        <v>72.730162000000007</v>
      </c>
      <c r="B2623" t="s">
        <v>239</v>
      </c>
      <c r="C2623" t="s">
        <v>240</v>
      </c>
      <c r="D2623">
        <v>39161.923504999999</v>
      </c>
      <c r="E2623">
        <f t="shared" si="46"/>
        <v>28482.530407502582</v>
      </c>
    </row>
    <row r="2624" spans="1:5" x14ac:dyDescent="0.35">
      <c r="A2624">
        <v>68.429119</v>
      </c>
      <c r="B2624" t="s">
        <v>239</v>
      </c>
      <c r="C2624" t="s">
        <v>240</v>
      </c>
      <c r="D2624">
        <v>39889.890568000003</v>
      </c>
      <c r="E2624">
        <f t="shared" si="46"/>
        <v>27296.300685746501</v>
      </c>
    </row>
    <row r="2625" spans="1:5" x14ac:dyDescent="0.35">
      <c r="A2625">
        <v>62.888866</v>
      </c>
      <c r="B2625" t="s">
        <v>239</v>
      </c>
      <c r="C2625" t="s">
        <v>240</v>
      </c>
      <c r="D2625">
        <v>34507.401567000001</v>
      </c>
      <c r="E2625">
        <f t="shared" si="46"/>
        <v>21701.313531552529</v>
      </c>
    </row>
    <row r="2626" spans="1:5" x14ac:dyDescent="0.35">
      <c r="A2626">
        <v>61.057364</v>
      </c>
      <c r="B2626" t="s">
        <v>239</v>
      </c>
      <c r="C2626" t="s">
        <v>240</v>
      </c>
      <c r="D2626">
        <v>3867.567008</v>
      </c>
      <c r="E2626">
        <f t="shared" si="46"/>
        <v>2361.4344660184693</v>
      </c>
    </row>
    <row r="2627" spans="1:5" x14ac:dyDescent="0.35">
      <c r="A2627">
        <v>65.537813</v>
      </c>
      <c r="B2627" t="s">
        <v>239</v>
      </c>
      <c r="C2627" t="s">
        <v>240</v>
      </c>
      <c r="D2627">
        <v>62500</v>
      </c>
      <c r="E2627">
        <f t="shared" si="46"/>
        <v>40961.133125</v>
      </c>
    </row>
    <row r="2628" spans="1:5" x14ac:dyDescent="0.35">
      <c r="A2628">
        <v>63.972617999999997</v>
      </c>
      <c r="B2628" t="s">
        <v>239</v>
      </c>
      <c r="C2628" t="s">
        <v>240</v>
      </c>
      <c r="D2628">
        <v>6560.3916730000001</v>
      </c>
      <c r="E2628">
        <f t="shared" ref="E2628:E2691" si="47">(A2628/100)*D2628</f>
        <v>4196.8543042720985</v>
      </c>
    </row>
    <row r="2629" spans="1:5" x14ac:dyDescent="0.35">
      <c r="A2629">
        <v>53.296151999999999</v>
      </c>
      <c r="B2629" t="s">
        <v>373</v>
      </c>
      <c r="C2629" t="s">
        <v>374</v>
      </c>
      <c r="D2629">
        <v>36838.294472000001</v>
      </c>
      <c r="E2629">
        <f t="shared" si="47"/>
        <v>19633.393416004717</v>
      </c>
    </row>
    <row r="2630" spans="1:5" x14ac:dyDescent="0.35">
      <c r="A2630">
        <v>62.888866</v>
      </c>
      <c r="B2630" t="s">
        <v>373</v>
      </c>
      <c r="C2630" t="s">
        <v>374</v>
      </c>
      <c r="D2630">
        <v>14765.139556</v>
      </c>
      <c r="E2630">
        <f t="shared" si="47"/>
        <v>9285.6288300858341</v>
      </c>
    </row>
    <row r="2631" spans="1:5" x14ac:dyDescent="0.35">
      <c r="A2631">
        <v>34.064075000000003</v>
      </c>
      <c r="B2631" t="s">
        <v>373</v>
      </c>
      <c r="C2631" t="s">
        <v>374</v>
      </c>
      <c r="D2631">
        <v>59572.183265</v>
      </c>
      <c r="E2631">
        <f t="shared" si="47"/>
        <v>20292.713186527053</v>
      </c>
    </row>
    <row r="2632" spans="1:5" x14ac:dyDescent="0.35">
      <c r="A2632">
        <v>47.167178</v>
      </c>
      <c r="B2632" t="s">
        <v>373</v>
      </c>
      <c r="C2632" t="s">
        <v>374</v>
      </c>
      <c r="D2632">
        <v>6649.0816340000001</v>
      </c>
      <c r="E2632">
        <f t="shared" si="47"/>
        <v>3136.1841696740885</v>
      </c>
    </row>
    <row r="2633" spans="1:5" x14ac:dyDescent="0.35">
      <c r="A2633">
        <v>51.946703999999997</v>
      </c>
      <c r="B2633" t="s">
        <v>373</v>
      </c>
      <c r="C2633" t="s">
        <v>374</v>
      </c>
      <c r="D2633">
        <v>12718.837298</v>
      </c>
      <c r="E2633">
        <f t="shared" si="47"/>
        <v>6607.0167634336576</v>
      </c>
    </row>
    <row r="2634" spans="1:5" x14ac:dyDescent="0.35">
      <c r="A2634">
        <v>50.834499999999998</v>
      </c>
      <c r="B2634" t="s">
        <v>373</v>
      </c>
      <c r="C2634" t="s">
        <v>374</v>
      </c>
      <c r="D2634">
        <v>241.17659499999999</v>
      </c>
      <c r="E2634">
        <f t="shared" si="47"/>
        <v>122.60091618527498</v>
      </c>
    </row>
    <row r="2635" spans="1:5" x14ac:dyDescent="0.35">
      <c r="A2635">
        <v>59.481977999999998</v>
      </c>
      <c r="B2635" t="s">
        <v>373</v>
      </c>
      <c r="C2635" t="s">
        <v>374</v>
      </c>
      <c r="D2635">
        <v>27514.366442999999</v>
      </c>
      <c r="E2635">
        <f t="shared" si="47"/>
        <v>16366.089394464643</v>
      </c>
    </row>
    <row r="2636" spans="1:5" x14ac:dyDescent="0.35">
      <c r="A2636">
        <v>22.756654000000001</v>
      </c>
      <c r="B2636" t="s">
        <v>373</v>
      </c>
      <c r="C2636" t="s">
        <v>374</v>
      </c>
      <c r="D2636">
        <v>60471.657088</v>
      </c>
      <c r="E2636">
        <f t="shared" si="47"/>
        <v>13761.325771582637</v>
      </c>
    </row>
    <row r="2637" spans="1:5" x14ac:dyDescent="0.35">
      <c r="A2637">
        <v>64.491731999999999</v>
      </c>
      <c r="B2637" t="s">
        <v>373</v>
      </c>
      <c r="C2637" t="s">
        <v>374</v>
      </c>
      <c r="D2637">
        <v>17537.668983</v>
      </c>
      <c r="E2637">
        <f t="shared" si="47"/>
        <v>11310.346479563486</v>
      </c>
    </row>
    <row r="2638" spans="1:5" x14ac:dyDescent="0.35">
      <c r="A2638">
        <v>42.836967000000001</v>
      </c>
      <c r="B2638" t="s">
        <v>373</v>
      </c>
      <c r="C2638" t="s">
        <v>374</v>
      </c>
      <c r="D2638">
        <v>44450.112748</v>
      </c>
      <c r="E2638">
        <f t="shared" si="47"/>
        <v>19041.080129323556</v>
      </c>
    </row>
    <row r="2639" spans="1:5" x14ac:dyDescent="0.35">
      <c r="A2639">
        <v>67.128433000000001</v>
      </c>
      <c r="B2639" t="s">
        <v>373</v>
      </c>
      <c r="C2639" t="s">
        <v>374</v>
      </c>
      <c r="D2639">
        <v>1913.4875</v>
      </c>
      <c r="E2639">
        <f t="shared" si="47"/>
        <v>1284.494174400875</v>
      </c>
    </row>
    <row r="2640" spans="1:5" x14ac:dyDescent="0.35">
      <c r="A2640">
        <v>56.226815000000002</v>
      </c>
      <c r="B2640" t="s">
        <v>373</v>
      </c>
      <c r="C2640" t="s">
        <v>374</v>
      </c>
      <c r="D2640">
        <v>2374.793909</v>
      </c>
      <c r="E2640">
        <f t="shared" si="47"/>
        <v>1335.2709778446983</v>
      </c>
    </row>
    <row r="2641" spans="1:5" x14ac:dyDescent="0.35">
      <c r="A2641">
        <v>30.036142999999999</v>
      </c>
      <c r="B2641" t="s">
        <v>271</v>
      </c>
      <c r="C2641" t="s">
        <v>272</v>
      </c>
      <c r="D2641">
        <v>29341.974364999998</v>
      </c>
      <c r="E2641">
        <f t="shared" si="47"/>
        <v>8813.197379294741</v>
      </c>
    </row>
    <row r="2642" spans="1:5" x14ac:dyDescent="0.35">
      <c r="A2642">
        <v>34.577038000000002</v>
      </c>
      <c r="B2642" t="s">
        <v>271</v>
      </c>
      <c r="C2642" t="s">
        <v>272</v>
      </c>
      <c r="D2642">
        <v>16105.838452</v>
      </c>
      <c r="E2642">
        <f t="shared" si="47"/>
        <v>5568.9218817666524</v>
      </c>
    </row>
    <row r="2643" spans="1:5" x14ac:dyDescent="0.35">
      <c r="A2643">
        <v>62.888866</v>
      </c>
      <c r="B2643" t="s">
        <v>271</v>
      </c>
      <c r="C2643" t="s">
        <v>272</v>
      </c>
      <c r="D2643">
        <v>6283.0207389999996</v>
      </c>
      <c r="E2643">
        <f t="shared" si="47"/>
        <v>3951.3204933019192</v>
      </c>
    </row>
    <row r="2644" spans="1:5" x14ac:dyDescent="0.35">
      <c r="A2644">
        <v>50.834499999999998</v>
      </c>
      <c r="B2644" t="s">
        <v>271</v>
      </c>
      <c r="C2644" t="s">
        <v>272</v>
      </c>
      <c r="D2644">
        <v>32045.05831</v>
      </c>
      <c r="E2644">
        <f t="shared" si="47"/>
        <v>16289.945166596948</v>
      </c>
    </row>
    <row r="2645" spans="1:5" x14ac:dyDescent="0.35">
      <c r="A2645">
        <v>63.972617999999997</v>
      </c>
      <c r="B2645" t="s">
        <v>271</v>
      </c>
      <c r="C2645" t="s">
        <v>272</v>
      </c>
      <c r="D2645">
        <v>55939.608327000002</v>
      </c>
      <c r="E2645">
        <f t="shared" si="47"/>
        <v>35786.031945727897</v>
      </c>
    </row>
    <row r="2646" spans="1:5" x14ac:dyDescent="0.35">
      <c r="A2646">
        <v>43.845044000000001</v>
      </c>
      <c r="B2646" t="s">
        <v>271</v>
      </c>
      <c r="C2646" t="s">
        <v>272</v>
      </c>
      <c r="D2646">
        <v>9547.5932369999991</v>
      </c>
      <c r="E2646">
        <f t="shared" si="47"/>
        <v>4186.1464557036743</v>
      </c>
    </row>
    <row r="2647" spans="1:5" x14ac:dyDescent="0.35">
      <c r="A2647">
        <v>38.463276999999998</v>
      </c>
      <c r="B2647" t="s">
        <v>271</v>
      </c>
      <c r="C2647" t="s">
        <v>272</v>
      </c>
      <c r="D2647">
        <v>33447.236281999998</v>
      </c>
      <c r="E2647">
        <f t="shared" si="47"/>
        <v>12864.90313999016</v>
      </c>
    </row>
    <row r="2648" spans="1:5" x14ac:dyDescent="0.35">
      <c r="A2648">
        <v>68.429119</v>
      </c>
      <c r="B2648" t="s">
        <v>271</v>
      </c>
      <c r="C2648" t="s">
        <v>272</v>
      </c>
      <c r="D2648">
        <v>14272.81309</v>
      </c>
      <c r="E2648">
        <f t="shared" si="47"/>
        <v>9766.7602540036769</v>
      </c>
    </row>
    <row r="2649" spans="1:5" x14ac:dyDescent="0.35">
      <c r="A2649">
        <v>40.754587999999998</v>
      </c>
      <c r="B2649" t="s">
        <v>271</v>
      </c>
      <c r="C2649" t="s">
        <v>272</v>
      </c>
      <c r="D2649">
        <v>40625.831621999998</v>
      </c>
      <c r="E2649">
        <f t="shared" si="47"/>
        <v>16556.890299119816</v>
      </c>
    </row>
    <row r="2650" spans="1:5" x14ac:dyDescent="0.35">
      <c r="A2650">
        <v>36.088569999999997</v>
      </c>
      <c r="B2650" t="s">
        <v>271</v>
      </c>
      <c r="C2650" t="s">
        <v>272</v>
      </c>
      <c r="D2650">
        <v>8611.1605049999998</v>
      </c>
      <c r="E2650">
        <f t="shared" si="47"/>
        <v>3107.6446866592782</v>
      </c>
    </row>
    <row r="2651" spans="1:5" x14ac:dyDescent="0.35">
      <c r="A2651">
        <v>32.26144</v>
      </c>
      <c r="B2651" t="s">
        <v>271</v>
      </c>
      <c r="C2651" t="s">
        <v>272</v>
      </c>
      <c r="D2651">
        <v>1277.131764</v>
      </c>
      <c r="E2651">
        <f t="shared" si="47"/>
        <v>412.02109776380161</v>
      </c>
    </row>
    <row r="2652" spans="1:5" x14ac:dyDescent="0.35">
      <c r="A2652">
        <v>27.501035000000002</v>
      </c>
      <c r="B2652" t="s">
        <v>271</v>
      </c>
      <c r="C2652" t="s">
        <v>272</v>
      </c>
      <c r="D2652">
        <v>8904.7069109999993</v>
      </c>
      <c r="E2652">
        <f t="shared" si="47"/>
        <v>2448.886564241529</v>
      </c>
    </row>
    <row r="2653" spans="1:5" x14ac:dyDescent="0.35">
      <c r="A2653">
        <v>15.776116999999999</v>
      </c>
      <c r="B2653" t="s">
        <v>271</v>
      </c>
      <c r="C2653" t="s">
        <v>272</v>
      </c>
      <c r="D2653">
        <v>55336.881561000002</v>
      </c>
      <c r="E2653">
        <f t="shared" si="47"/>
        <v>8730.0111792147873</v>
      </c>
    </row>
    <row r="2654" spans="1:5" x14ac:dyDescent="0.35">
      <c r="A2654">
        <v>60.814100000000003</v>
      </c>
      <c r="B2654" t="s">
        <v>271</v>
      </c>
      <c r="C2654" t="s">
        <v>272</v>
      </c>
      <c r="D2654">
        <v>25180.819421</v>
      </c>
      <c r="E2654">
        <f t="shared" si="47"/>
        <v>15313.488703506362</v>
      </c>
    </row>
    <row r="2655" spans="1:5" x14ac:dyDescent="0.35">
      <c r="A2655">
        <v>44.952973</v>
      </c>
      <c r="B2655" t="s">
        <v>271</v>
      </c>
      <c r="C2655" t="s">
        <v>272</v>
      </c>
      <c r="D2655">
        <v>999.04577700000004</v>
      </c>
      <c r="E2655">
        <f t="shared" si="47"/>
        <v>449.10077839245025</v>
      </c>
    </row>
    <row r="2656" spans="1:5" x14ac:dyDescent="0.35">
      <c r="A2656">
        <v>31.782976000000001</v>
      </c>
      <c r="B2656" t="s">
        <v>271</v>
      </c>
      <c r="C2656" t="s">
        <v>272</v>
      </c>
      <c r="D2656">
        <v>62381.021793</v>
      </c>
      <c r="E2656">
        <f t="shared" si="47"/>
        <v>19826.545185023962</v>
      </c>
    </row>
    <row r="2657" spans="1:5" x14ac:dyDescent="0.35">
      <c r="A2657">
        <v>40.754587999999998</v>
      </c>
      <c r="B2657" t="s">
        <v>128</v>
      </c>
      <c r="C2657" t="s">
        <v>129</v>
      </c>
      <c r="D2657">
        <v>21874.168377999998</v>
      </c>
      <c r="E2657">
        <f t="shared" si="47"/>
        <v>8914.727200880181</v>
      </c>
    </row>
    <row r="2658" spans="1:5" x14ac:dyDescent="0.35">
      <c r="A2658">
        <v>15.776116999999999</v>
      </c>
      <c r="B2658" t="s">
        <v>128</v>
      </c>
      <c r="C2658" t="s">
        <v>129</v>
      </c>
      <c r="D2658">
        <v>7163.1184389999999</v>
      </c>
      <c r="E2658">
        <f t="shared" si="47"/>
        <v>1130.0619457852135</v>
      </c>
    </row>
    <row r="2659" spans="1:5" x14ac:dyDescent="0.35">
      <c r="A2659">
        <v>36.088569999999997</v>
      </c>
      <c r="B2659" t="s">
        <v>128</v>
      </c>
      <c r="C2659" t="s">
        <v>129</v>
      </c>
      <c r="D2659">
        <v>53778.598785000002</v>
      </c>
      <c r="E2659">
        <f t="shared" si="47"/>
        <v>19407.927267543873</v>
      </c>
    </row>
    <row r="2660" spans="1:5" x14ac:dyDescent="0.35">
      <c r="A2660">
        <v>41.191544</v>
      </c>
      <c r="B2660" t="s">
        <v>128</v>
      </c>
      <c r="C2660" t="s">
        <v>129</v>
      </c>
      <c r="D2660">
        <v>16462.201449</v>
      </c>
      <c r="E2660">
        <f t="shared" si="47"/>
        <v>6781.0349532334731</v>
      </c>
    </row>
    <row r="2661" spans="1:5" x14ac:dyDescent="0.35">
      <c r="A2661">
        <v>27.501035000000002</v>
      </c>
      <c r="B2661" t="s">
        <v>128</v>
      </c>
      <c r="C2661" t="s">
        <v>129</v>
      </c>
      <c r="D2661">
        <v>53595.293088999999</v>
      </c>
      <c r="E2661">
        <f t="shared" si="47"/>
        <v>14739.260310758471</v>
      </c>
    </row>
    <row r="2662" spans="1:5" x14ac:dyDescent="0.35">
      <c r="A2662">
        <v>24.775435999999999</v>
      </c>
      <c r="B2662" t="s">
        <v>128</v>
      </c>
      <c r="C2662" t="s">
        <v>129</v>
      </c>
      <c r="D2662">
        <v>18376.86809</v>
      </c>
      <c r="E2662">
        <f t="shared" si="47"/>
        <v>4552.9491924423719</v>
      </c>
    </row>
    <row r="2663" spans="1:5" x14ac:dyDescent="0.35">
      <c r="A2663">
        <v>34.577038000000002</v>
      </c>
      <c r="B2663" t="s">
        <v>128</v>
      </c>
      <c r="C2663" t="s">
        <v>129</v>
      </c>
      <c r="D2663">
        <v>630.52173200000004</v>
      </c>
      <c r="E2663">
        <f t="shared" si="47"/>
        <v>218.01573887189821</v>
      </c>
    </row>
    <row r="2664" spans="1:5" x14ac:dyDescent="0.35">
      <c r="A2664">
        <v>18.586638000000001</v>
      </c>
      <c r="B2664" t="s">
        <v>128</v>
      </c>
      <c r="C2664" t="s">
        <v>129</v>
      </c>
      <c r="D2664">
        <v>83.112024000000005</v>
      </c>
      <c r="E2664">
        <f t="shared" si="47"/>
        <v>15.447731035353121</v>
      </c>
    </row>
    <row r="2665" spans="1:5" x14ac:dyDescent="0.35">
      <c r="A2665">
        <v>44.952973</v>
      </c>
      <c r="B2665" t="s">
        <v>128</v>
      </c>
      <c r="C2665" t="s">
        <v>129</v>
      </c>
      <c r="D2665">
        <v>16568.109784</v>
      </c>
      <c r="E2665">
        <f t="shared" si="47"/>
        <v>7447.8579178118789</v>
      </c>
    </row>
    <row r="2666" spans="1:5" x14ac:dyDescent="0.35">
      <c r="A2666">
        <v>60.814100000000003</v>
      </c>
      <c r="B2666" t="s">
        <v>128</v>
      </c>
      <c r="C2666" t="s">
        <v>129</v>
      </c>
      <c r="D2666">
        <v>37241.050158999999</v>
      </c>
      <c r="E2666">
        <f t="shared" si="47"/>
        <v>22647.809484744419</v>
      </c>
    </row>
    <row r="2667" spans="1:5" x14ac:dyDescent="0.35">
      <c r="A2667">
        <v>32.26144</v>
      </c>
      <c r="B2667" t="s">
        <v>128</v>
      </c>
      <c r="C2667" t="s">
        <v>129</v>
      </c>
      <c r="D2667">
        <v>38577.216226999997</v>
      </c>
      <c r="E2667">
        <f t="shared" si="47"/>
        <v>12445.565466743868</v>
      </c>
    </row>
    <row r="2668" spans="1:5" x14ac:dyDescent="0.35">
      <c r="A2668">
        <v>55.935222000000003</v>
      </c>
      <c r="B2668" t="s">
        <v>128</v>
      </c>
      <c r="C2668" t="s">
        <v>129</v>
      </c>
      <c r="D2668">
        <v>4435.3194290000001</v>
      </c>
      <c r="E2668">
        <f t="shared" si="47"/>
        <v>2480.9057690202826</v>
      </c>
    </row>
    <row r="2669" spans="1:5" x14ac:dyDescent="0.35">
      <c r="A2669">
        <v>68.429119</v>
      </c>
      <c r="B2669" t="s">
        <v>128</v>
      </c>
      <c r="C2669" t="s">
        <v>129</v>
      </c>
      <c r="D2669">
        <v>1857.372717</v>
      </c>
      <c r="E2669">
        <f t="shared" si="47"/>
        <v>1270.9837867894632</v>
      </c>
    </row>
    <row r="2670" spans="1:5" x14ac:dyDescent="0.35">
      <c r="A2670">
        <v>62.888866</v>
      </c>
      <c r="B2670" t="s">
        <v>161</v>
      </c>
      <c r="C2670" t="s">
        <v>162</v>
      </c>
      <c r="D2670">
        <v>6944.4381380000004</v>
      </c>
      <c r="E2670">
        <f t="shared" si="47"/>
        <v>4367.278395059715</v>
      </c>
    </row>
    <row r="2671" spans="1:5" x14ac:dyDescent="0.35">
      <c r="A2671">
        <v>42.836967000000001</v>
      </c>
      <c r="B2671" t="s">
        <v>161</v>
      </c>
      <c r="C2671" t="s">
        <v>162</v>
      </c>
      <c r="D2671">
        <v>18049.887252</v>
      </c>
      <c r="E2671">
        <f t="shared" si="47"/>
        <v>7732.0242456764481</v>
      </c>
    </row>
    <row r="2672" spans="1:5" x14ac:dyDescent="0.35">
      <c r="A2672">
        <v>50.834499999999998</v>
      </c>
      <c r="B2672" t="s">
        <v>161</v>
      </c>
      <c r="C2672" t="s">
        <v>162</v>
      </c>
      <c r="D2672">
        <v>30213.765094999999</v>
      </c>
      <c r="E2672">
        <f t="shared" si="47"/>
        <v>15359.016417217772</v>
      </c>
    </row>
    <row r="2673" spans="1:5" x14ac:dyDescent="0.35">
      <c r="A2673">
        <v>31.782976000000001</v>
      </c>
      <c r="B2673" t="s">
        <v>161</v>
      </c>
      <c r="C2673" t="s">
        <v>162</v>
      </c>
      <c r="D2673">
        <v>118.978207</v>
      </c>
      <c r="E2673">
        <f t="shared" si="47"/>
        <v>37.814814976040324</v>
      </c>
    </row>
    <row r="2674" spans="1:5" x14ac:dyDescent="0.35">
      <c r="A2674">
        <v>51.946703999999997</v>
      </c>
      <c r="B2674" t="s">
        <v>161</v>
      </c>
      <c r="C2674" t="s">
        <v>162</v>
      </c>
      <c r="D2674">
        <v>38121.780328000001</v>
      </c>
      <c r="E2674">
        <f t="shared" si="47"/>
        <v>19803.008386516391</v>
      </c>
    </row>
    <row r="2675" spans="1:5" x14ac:dyDescent="0.35">
      <c r="A2675">
        <v>43.845044000000001</v>
      </c>
      <c r="B2675" t="s">
        <v>161</v>
      </c>
      <c r="C2675" t="s">
        <v>162</v>
      </c>
      <c r="D2675">
        <v>46085.534484999996</v>
      </c>
      <c r="E2675">
        <f t="shared" si="47"/>
        <v>20206.222872583421</v>
      </c>
    </row>
    <row r="2676" spans="1:5" x14ac:dyDescent="0.35">
      <c r="A2676">
        <v>46.364590999999997</v>
      </c>
      <c r="B2676" t="s">
        <v>161</v>
      </c>
      <c r="C2676" t="s">
        <v>162</v>
      </c>
      <c r="D2676">
        <v>2126.464352</v>
      </c>
      <c r="E2676">
        <f t="shared" si="47"/>
        <v>985.92649956560024</v>
      </c>
    </row>
    <row r="2677" spans="1:5" x14ac:dyDescent="0.35">
      <c r="A2677">
        <v>49.167808000000001</v>
      </c>
      <c r="B2677" t="s">
        <v>161</v>
      </c>
      <c r="C2677" t="s">
        <v>162</v>
      </c>
      <c r="D2677">
        <v>1.1938219999999999</v>
      </c>
      <c r="E2677">
        <f t="shared" si="47"/>
        <v>0.58697610882175999</v>
      </c>
    </row>
    <row r="2678" spans="1:5" x14ac:dyDescent="0.35">
      <c r="A2678">
        <v>38.463276999999998</v>
      </c>
      <c r="B2678" t="s">
        <v>161</v>
      </c>
      <c r="C2678" t="s">
        <v>162</v>
      </c>
      <c r="D2678">
        <v>13613.319298</v>
      </c>
      <c r="E2678">
        <f t="shared" si="47"/>
        <v>5236.1287104841949</v>
      </c>
    </row>
    <row r="2679" spans="1:5" x14ac:dyDescent="0.35">
      <c r="A2679">
        <v>53.630468</v>
      </c>
      <c r="B2679" t="s">
        <v>161</v>
      </c>
      <c r="C2679" t="s">
        <v>162</v>
      </c>
      <c r="D2679">
        <v>80.185300999999995</v>
      </c>
      <c r="E2679">
        <f t="shared" si="47"/>
        <v>43.003752193508674</v>
      </c>
    </row>
    <row r="2680" spans="1:5" x14ac:dyDescent="0.35">
      <c r="A2680">
        <v>52.175744000000002</v>
      </c>
      <c r="B2680" t="s">
        <v>167</v>
      </c>
      <c r="C2680" t="s">
        <v>168</v>
      </c>
      <c r="D2680">
        <v>8604.1911039999995</v>
      </c>
      <c r="E2680">
        <f t="shared" si="47"/>
        <v>4489.3007236938138</v>
      </c>
    </row>
    <row r="2681" spans="1:5" x14ac:dyDescent="0.35">
      <c r="A2681">
        <v>36.415866999999999</v>
      </c>
      <c r="B2681" t="s">
        <v>167</v>
      </c>
      <c r="C2681" t="s">
        <v>168</v>
      </c>
      <c r="D2681">
        <v>2852.7048140000002</v>
      </c>
      <c r="E2681">
        <f t="shared" si="47"/>
        <v>1038.8371909688374</v>
      </c>
    </row>
    <row r="2682" spans="1:5" x14ac:dyDescent="0.35">
      <c r="A2682">
        <v>30.730582999999999</v>
      </c>
      <c r="B2682" t="s">
        <v>167</v>
      </c>
      <c r="C2682" t="s">
        <v>168</v>
      </c>
      <c r="D2682">
        <v>61295.304595000001</v>
      </c>
      <c r="E2682">
        <f t="shared" si="47"/>
        <v>18836.404453669289</v>
      </c>
    </row>
    <row r="2683" spans="1:5" x14ac:dyDescent="0.35">
      <c r="A2683">
        <v>16.794630999999999</v>
      </c>
      <c r="B2683" t="s">
        <v>167</v>
      </c>
      <c r="C2683" t="s">
        <v>168</v>
      </c>
      <c r="D2683">
        <v>326.05132800000001</v>
      </c>
      <c r="E2683">
        <f t="shared" si="47"/>
        <v>54.759117408199678</v>
      </c>
    </row>
    <row r="2684" spans="1:5" x14ac:dyDescent="0.35">
      <c r="A2684">
        <v>49.997954999999997</v>
      </c>
      <c r="B2684" t="s">
        <v>167</v>
      </c>
      <c r="C2684" t="s">
        <v>168</v>
      </c>
      <c r="D2684">
        <v>49136.699726999999</v>
      </c>
      <c r="E2684">
        <f t="shared" si="47"/>
        <v>24567.345017990581</v>
      </c>
    </row>
    <row r="2685" spans="1:5" x14ac:dyDescent="0.35">
      <c r="A2685">
        <v>33.853109000000003</v>
      </c>
      <c r="B2685" t="s">
        <v>167</v>
      </c>
      <c r="C2685" t="s">
        <v>168</v>
      </c>
      <c r="D2685">
        <v>498.649157</v>
      </c>
      <c r="E2685">
        <f t="shared" si="47"/>
        <v>168.80824264679114</v>
      </c>
    </row>
    <row r="2686" spans="1:5" x14ac:dyDescent="0.35">
      <c r="A2686">
        <v>37.156286999999999</v>
      </c>
      <c r="B2686" t="s">
        <v>167</v>
      </c>
      <c r="C2686" t="s">
        <v>168</v>
      </c>
      <c r="D2686">
        <v>36245.612023000001</v>
      </c>
      <c r="E2686">
        <f t="shared" si="47"/>
        <v>13467.523628172386</v>
      </c>
    </row>
    <row r="2687" spans="1:5" x14ac:dyDescent="0.35">
      <c r="A2687">
        <v>14.476324999999999</v>
      </c>
      <c r="B2687" t="s">
        <v>167</v>
      </c>
      <c r="C2687" t="s">
        <v>168</v>
      </c>
      <c r="D2687">
        <v>11572.427761000001</v>
      </c>
      <c r="E2687">
        <f t="shared" si="47"/>
        <v>1675.2622530725832</v>
      </c>
    </row>
    <row r="2688" spans="1:5" x14ac:dyDescent="0.35">
      <c r="A2688">
        <v>39.845258000000001</v>
      </c>
      <c r="B2688" t="s">
        <v>167</v>
      </c>
      <c r="C2688" t="s">
        <v>168</v>
      </c>
      <c r="D2688">
        <v>31757.797760000001</v>
      </c>
      <c r="E2688">
        <f t="shared" si="47"/>
        <v>12653.976452590221</v>
      </c>
    </row>
    <row r="2689" spans="1:5" x14ac:dyDescent="0.35">
      <c r="A2689">
        <v>38.541522000000001</v>
      </c>
      <c r="B2689" t="s">
        <v>167</v>
      </c>
      <c r="C2689" t="s">
        <v>168</v>
      </c>
      <c r="D2689">
        <v>11804.526927999999</v>
      </c>
      <c r="E2689">
        <f t="shared" si="47"/>
        <v>4549.6443429510437</v>
      </c>
    </row>
    <row r="2690" spans="1:5" x14ac:dyDescent="0.35">
      <c r="A2690">
        <v>8.8982480000000006</v>
      </c>
      <c r="B2690" t="s">
        <v>167</v>
      </c>
      <c r="C2690" t="s">
        <v>168</v>
      </c>
      <c r="D2690">
        <v>24241.182905000001</v>
      </c>
      <c r="E2690">
        <f t="shared" si="47"/>
        <v>2157.0405730205048</v>
      </c>
    </row>
    <row r="2691" spans="1:5" x14ac:dyDescent="0.35">
      <c r="A2691">
        <v>30.21855</v>
      </c>
      <c r="B2691" t="s">
        <v>167</v>
      </c>
      <c r="C2691" t="s">
        <v>168</v>
      </c>
      <c r="D2691">
        <v>61946.850616999996</v>
      </c>
      <c r="E2691">
        <f t="shared" si="47"/>
        <v>18719.440027123452</v>
      </c>
    </row>
    <row r="2692" spans="1:5" x14ac:dyDescent="0.35">
      <c r="A2692">
        <v>34.490960999999999</v>
      </c>
      <c r="B2692" t="s">
        <v>167</v>
      </c>
      <c r="C2692" t="s">
        <v>168</v>
      </c>
      <c r="D2692">
        <v>24518.498061999999</v>
      </c>
      <c r="E2692">
        <f t="shared" ref="E2692:E2755" si="48">(A2692/100)*D2692</f>
        <v>8456.6656043501753</v>
      </c>
    </row>
    <row r="2693" spans="1:5" x14ac:dyDescent="0.35">
      <c r="A2693">
        <v>31.395205000000001</v>
      </c>
      <c r="B2693" t="s">
        <v>167</v>
      </c>
      <c r="C2693" t="s">
        <v>168</v>
      </c>
      <c r="D2693">
        <v>7792.7059639999998</v>
      </c>
      <c r="E2693">
        <f t="shared" si="48"/>
        <v>2446.5360124450258</v>
      </c>
    </row>
    <row r="2694" spans="1:5" x14ac:dyDescent="0.35">
      <c r="A2694">
        <v>33.937103999999998</v>
      </c>
      <c r="B2694" t="s">
        <v>167</v>
      </c>
      <c r="C2694" t="s">
        <v>168</v>
      </c>
      <c r="D2694">
        <v>43967.580181999998</v>
      </c>
      <c r="E2694">
        <f t="shared" si="48"/>
        <v>14921.323412648726</v>
      </c>
    </row>
    <row r="2695" spans="1:5" x14ac:dyDescent="0.35">
      <c r="A2695">
        <v>36.088569999999997</v>
      </c>
      <c r="B2695" t="s">
        <v>77</v>
      </c>
      <c r="C2695" t="s">
        <v>78</v>
      </c>
      <c r="D2695">
        <v>110.24071000000001</v>
      </c>
      <c r="E2695">
        <f t="shared" si="48"/>
        <v>39.784295796846997</v>
      </c>
    </row>
    <row r="2696" spans="1:5" x14ac:dyDescent="0.35">
      <c r="A2696">
        <v>41.191544</v>
      </c>
      <c r="B2696" t="s">
        <v>77</v>
      </c>
      <c r="C2696" t="s">
        <v>78</v>
      </c>
      <c r="D2696">
        <v>45867.971946999998</v>
      </c>
      <c r="E2696">
        <f t="shared" si="48"/>
        <v>18893.725846456164</v>
      </c>
    </row>
    <row r="2697" spans="1:5" x14ac:dyDescent="0.35">
      <c r="A2697">
        <v>24.775435999999999</v>
      </c>
      <c r="B2697" t="s">
        <v>77</v>
      </c>
      <c r="C2697" t="s">
        <v>78</v>
      </c>
      <c r="D2697">
        <v>15387.667154999999</v>
      </c>
      <c r="E2697">
        <f t="shared" si="48"/>
        <v>3812.3616278800455</v>
      </c>
    </row>
    <row r="2698" spans="1:5" x14ac:dyDescent="0.35">
      <c r="A2698">
        <v>38.959909000000003</v>
      </c>
      <c r="B2698" t="s">
        <v>77</v>
      </c>
      <c r="C2698" t="s">
        <v>78</v>
      </c>
      <c r="D2698">
        <v>29295.940984000001</v>
      </c>
      <c r="E2698">
        <f t="shared" si="48"/>
        <v>11413.671948060106</v>
      </c>
    </row>
    <row r="2699" spans="1:5" x14ac:dyDescent="0.35">
      <c r="A2699">
        <v>34.575890999999999</v>
      </c>
      <c r="B2699" t="s">
        <v>77</v>
      </c>
      <c r="C2699" t="s">
        <v>78</v>
      </c>
      <c r="D2699">
        <v>14712.881895</v>
      </c>
      <c r="E2699">
        <f t="shared" si="48"/>
        <v>5087.1100069739341</v>
      </c>
    </row>
    <row r="2700" spans="1:5" x14ac:dyDescent="0.35">
      <c r="A2700">
        <v>67.165544999999995</v>
      </c>
      <c r="B2700" t="s">
        <v>77</v>
      </c>
      <c r="C2700" t="s">
        <v>78</v>
      </c>
      <c r="D2700">
        <v>5801.9781320000002</v>
      </c>
      <c r="E2700">
        <f t="shared" si="48"/>
        <v>3896.9302331386193</v>
      </c>
    </row>
    <row r="2701" spans="1:5" x14ac:dyDescent="0.35">
      <c r="A2701">
        <v>44.952973</v>
      </c>
      <c r="B2701" t="s">
        <v>77</v>
      </c>
      <c r="C2701" t="s">
        <v>78</v>
      </c>
      <c r="D2701">
        <v>5125.2371949999997</v>
      </c>
      <c r="E2701">
        <f t="shared" si="48"/>
        <v>2303.9464924543072</v>
      </c>
    </row>
    <row r="2702" spans="1:5" x14ac:dyDescent="0.35">
      <c r="A2702">
        <v>60.814100000000003</v>
      </c>
      <c r="B2702" t="s">
        <v>77</v>
      </c>
      <c r="C2702" t="s">
        <v>78</v>
      </c>
      <c r="D2702">
        <v>78.130420000000001</v>
      </c>
      <c r="E2702">
        <f t="shared" si="48"/>
        <v>47.514311749220006</v>
      </c>
    </row>
    <row r="2703" spans="1:5" x14ac:dyDescent="0.35">
      <c r="A2703">
        <v>32.26144</v>
      </c>
      <c r="B2703" t="s">
        <v>77</v>
      </c>
      <c r="C2703" t="s">
        <v>78</v>
      </c>
      <c r="D2703">
        <v>22357.357313</v>
      </c>
      <c r="E2703">
        <f t="shared" si="48"/>
        <v>7212.8054151191081</v>
      </c>
    </row>
    <row r="2704" spans="1:5" x14ac:dyDescent="0.35">
      <c r="A2704">
        <v>48.991079999999997</v>
      </c>
      <c r="B2704" t="s">
        <v>77</v>
      </c>
      <c r="C2704" t="s">
        <v>78</v>
      </c>
      <c r="D2704">
        <v>1051.01404</v>
      </c>
      <c r="E2704">
        <f t="shared" si="48"/>
        <v>514.90312914763194</v>
      </c>
    </row>
    <row r="2705" spans="1:5" x14ac:dyDescent="0.35">
      <c r="A2705">
        <v>45.803325999999998</v>
      </c>
      <c r="B2705" t="s">
        <v>77</v>
      </c>
      <c r="C2705" t="s">
        <v>78</v>
      </c>
      <c r="D2705">
        <v>1996.5269559999999</v>
      </c>
      <c r="E2705">
        <f t="shared" si="48"/>
        <v>914.47575033455655</v>
      </c>
    </row>
    <row r="2706" spans="1:5" x14ac:dyDescent="0.35">
      <c r="A2706">
        <v>53.785274999999999</v>
      </c>
      <c r="B2706" t="s">
        <v>77</v>
      </c>
      <c r="C2706" t="s">
        <v>78</v>
      </c>
      <c r="D2706">
        <v>39914.747047999997</v>
      </c>
      <c r="E2706">
        <f t="shared" si="48"/>
        <v>21468.256465321181</v>
      </c>
    </row>
    <row r="2707" spans="1:5" x14ac:dyDescent="0.35">
      <c r="A2707">
        <v>44.778647999999997</v>
      </c>
      <c r="B2707" t="s">
        <v>77</v>
      </c>
      <c r="C2707" t="s">
        <v>78</v>
      </c>
      <c r="D2707">
        <v>23702.993213999998</v>
      </c>
      <c r="E2707">
        <f t="shared" si="48"/>
        <v>10613.879896760945</v>
      </c>
    </row>
    <row r="2708" spans="1:5" x14ac:dyDescent="0.35">
      <c r="A2708">
        <v>33.509286000000003</v>
      </c>
      <c r="B2708" t="s">
        <v>77</v>
      </c>
      <c r="C2708" t="s">
        <v>78</v>
      </c>
      <c r="D2708">
        <v>33856.152023000002</v>
      </c>
      <c r="E2708">
        <f t="shared" si="48"/>
        <v>11344.954809981858</v>
      </c>
    </row>
    <row r="2709" spans="1:5" x14ac:dyDescent="0.35">
      <c r="A2709">
        <v>41.191544</v>
      </c>
      <c r="B2709" t="s">
        <v>65</v>
      </c>
      <c r="C2709" t="s">
        <v>66</v>
      </c>
      <c r="D2709">
        <v>146.91802899999999</v>
      </c>
      <c r="E2709">
        <f t="shared" si="48"/>
        <v>60.517804559467756</v>
      </c>
    </row>
    <row r="2710" spans="1:5" x14ac:dyDescent="0.35">
      <c r="A2710">
        <v>44.778647999999997</v>
      </c>
      <c r="B2710" t="s">
        <v>65</v>
      </c>
      <c r="C2710" t="s">
        <v>66</v>
      </c>
      <c r="D2710">
        <v>9376.7222000000002</v>
      </c>
      <c r="E2710">
        <f t="shared" si="48"/>
        <v>4198.7694278758563</v>
      </c>
    </row>
    <row r="2711" spans="1:5" x14ac:dyDescent="0.35">
      <c r="A2711">
        <v>52.175744000000002</v>
      </c>
      <c r="B2711" t="s">
        <v>65</v>
      </c>
      <c r="C2711" t="s">
        <v>66</v>
      </c>
      <c r="D2711">
        <v>42026.971901999997</v>
      </c>
      <c r="E2711">
        <f t="shared" si="48"/>
        <v>21927.885270539449</v>
      </c>
    </row>
    <row r="2712" spans="1:5" x14ac:dyDescent="0.35">
      <c r="A2712">
        <v>45.803325999999998</v>
      </c>
      <c r="B2712" t="s">
        <v>65</v>
      </c>
      <c r="C2712" t="s">
        <v>66</v>
      </c>
      <c r="D2712">
        <v>228.49991800000001</v>
      </c>
      <c r="E2712">
        <f t="shared" si="48"/>
        <v>104.66056235127269</v>
      </c>
    </row>
    <row r="2713" spans="1:5" x14ac:dyDescent="0.35">
      <c r="A2713">
        <v>67.165544999999995</v>
      </c>
      <c r="B2713" t="s">
        <v>65</v>
      </c>
      <c r="C2713" t="s">
        <v>66</v>
      </c>
      <c r="D2713">
        <v>49531.460851999997</v>
      </c>
      <c r="E2713">
        <f t="shared" si="48"/>
        <v>33268.07562770744</v>
      </c>
    </row>
    <row r="2714" spans="1:5" x14ac:dyDescent="0.35">
      <c r="A2714">
        <v>61.727432</v>
      </c>
      <c r="B2714" t="s">
        <v>65</v>
      </c>
      <c r="C2714" t="s">
        <v>66</v>
      </c>
      <c r="D2714">
        <v>13130.058415</v>
      </c>
      <c r="E2714">
        <f t="shared" si="48"/>
        <v>8104.8478796794034</v>
      </c>
    </row>
    <row r="2715" spans="1:5" x14ac:dyDescent="0.35">
      <c r="A2715">
        <v>53.785274999999999</v>
      </c>
      <c r="B2715" t="s">
        <v>65</v>
      </c>
      <c r="C2715" t="s">
        <v>66</v>
      </c>
      <c r="D2715">
        <v>9634.5133719999994</v>
      </c>
      <c r="E2715">
        <f t="shared" si="48"/>
        <v>5181.9495120419724</v>
      </c>
    </row>
    <row r="2716" spans="1:5" x14ac:dyDescent="0.35">
      <c r="A2716">
        <v>48.991079999999997</v>
      </c>
      <c r="B2716" t="s">
        <v>65</v>
      </c>
      <c r="C2716" t="s">
        <v>66</v>
      </c>
      <c r="D2716">
        <v>44187.191552999997</v>
      </c>
      <c r="E2716">
        <f t="shared" si="48"/>
        <v>21647.782363483471</v>
      </c>
    </row>
    <row r="2717" spans="1:5" x14ac:dyDescent="0.35">
      <c r="A2717">
        <v>32.26144</v>
      </c>
      <c r="B2717" t="s">
        <v>65</v>
      </c>
      <c r="C2717" t="s">
        <v>66</v>
      </c>
      <c r="D2717">
        <v>288.29469599999999</v>
      </c>
      <c r="E2717">
        <f t="shared" si="48"/>
        <v>93.008020373222408</v>
      </c>
    </row>
    <row r="2718" spans="1:5" x14ac:dyDescent="0.35">
      <c r="A2718">
        <v>33.509286000000003</v>
      </c>
      <c r="B2718" t="s">
        <v>65</v>
      </c>
      <c r="C2718" t="s">
        <v>66</v>
      </c>
      <c r="D2718">
        <v>28643.847977000001</v>
      </c>
      <c r="E2718">
        <f t="shared" si="48"/>
        <v>9598.3489400181461</v>
      </c>
    </row>
    <row r="2719" spans="1:5" x14ac:dyDescent="0.35">
      <c r="A2719">
        <v>31.395205000000001</v>
      </c>
      <c r="B2719" t="s">
        <v>65</v>
      </c>
      <c r="C2719" t="s">
        <v>66</v>
      </c>
      <c r="D2719">
        <v>503.87167299999999</v>
      </c>
      <c r="E2719">
        <f t="shared" si="48"/>
        <v>158.19154467527963</v>
      </c>
    </row>
    <row r="2720" spans="1:5" x14ac:dyDescent="0.35">
      <c r="A2720">
        <v>33.937103999999998</v>
      </c>
      <c r="B2720" t="s">
        <v>65</v>
      </c>
      <c r="C2720" t="s">
        <v>66</v>
      </c>
      <c r="D2720">
        <v>1906.244406</v>
      </c>
      <c r="E2720">
        <f t="shared" si="48"/>
        <v>646.92414655840219</v>
      </c>
    </row>
    <row r="2721" spans="1:5" x14ac:dyDescent="0.35">
      <c r="A2721">
        <v>38.082369</v>
      </c>
      <c r="B2721" t="s">
        <v>65</v>
      </c>
      <c r="C2721" t="s">
        <v>66</v>
      </c>
      <c r="D2721">
        <v>3443.9544999999998</v>
      </c>
      <c r="E2721">
        <f t="shared" si="48"/>
        <v>1311.539460882105</v>
      </c>
    </row>
    <row r="2722" spans="1:5" x14ac:dyDescent="0.35">
      <c r="A2722">
        <v>41.261026000000001</v>
      </c>
      <c r="B2722" t="s">
        <v>65</v>
      </c>
      <c r="C2722" t="s">
        <v>66</v>
      </c>
      <c r="D2722">
        <v>2878.067086</v>
      </c>
      <c r="E2722">
        <f t="shared" si="48"/>
        <v>1187.5200086519023</v>
      </c>
    </row>
    <row r="2723" spans="1:5" x14ac:dyDescent="0.35">
      <c r="A2723">
        <v>44.952973</v>
      </c>
      <c r="B2723" t="s">
        <v>217</v>
      </c>
      <c r="C2723" t="s">
        <v>218</v>
      </c>
      <c r="D2723">
        <v>38921.470009999997</v>
      </c>
      <c r="E2723">
        <f t="shared" si="48"/>
        <v>17496.357904798399</v>
      </c>
    </row>
    <row r="2724" spans="1:5" x14ac:dyDescent="0.35">
      <c r="A2724">
        <v>53.785274999999999</v>
      </c>
      <c r="B2724" t="s">
        <v>217</v>
      </c>
      <c r="C2724" t="s">
        <v>218</v>
      </c>
      <c r="D2724">
        <v>4640.7256980000002</v>
      </c>
      <c r="E2724">
        <f t="shared" si="48"/>
        <v>2496.0270786649694</v>
      </c>
    </row>
    <row r="2725" spans="1:5" x14ac:dyDescent="0.35">
      <c r="A2725">
        <v>14.476324999999999</v>
      </c>
      <c r="B2725" t="s">
        <v>217</v>
      </c>
      <c r="C2725" t="s">
        <v>218</v>
      </c>
      <c r="D2725">
        <v>50674.492844</v>
      </c>
      <c r="E2725">
        <f t="shared" si="48"/>
        <v>7335.8042761991819</v>
      </c>
    </row>
    <row r="2726" spans="1:5" x14ac:dyDescent="0.35">
      <c r="A2726">
        <v>8.8982480000000006</v>
      </c>
      <c r="B2726" t="s">
        <v>217</v>
      </c>
      <c r="C2726" t="s">
        <v>218</v>
      </c>
      <c r="D2726">
        <v>155.23505900000001</v>
      </c>
      <c r="E2726">
        <f t="shared" si="48"/>
        <v>13.813200532766322</v>
      </c>
    </row>
    <row r="2727" spans="1:5" x14ac:dyDescent="0.35">
      <c r="A2727">
        <v>34.490960999999999</v>
      </c>
      <c r="B2727" t="s">
        <v>217</v>
      </c>
      <c r="C2727" t="s">
        <v>218</v>
      </c>
      <c r="D2727">
        <v>35116.441115000001</v>
      </c>
      <c r="E2727">
        <f t="shared" si="48"/>
        <v>12111.998009562614</v>
      </c>
    </row>
    <row r="2728" spans="1:5" x14ac:dyDescent="0.35">
      <c r="A2728">
        <v>31.395205000000001</v>
      </c>
      <c r="B2728" t="s">
        <v>217</v>
      </c>
      <c r="C2728" t="s">
        <v>218</v>
      </c>
      <c r="D2728">
        <v>2282.7232720000002</v>
      </c>
      <c r="E2728">
        <f t="shared" si="48"/>
        <v>716.66565082710758</v>
      </c>
    </row>
    <row r="2729" spans="1:5" x14ac:dyDescent="0.35">
      <c r="A2729">
        <v>29.638604000000001</v>
      </c>
      <c r="B2729" t="s">
        <v>217</v>
      </c>
      <c r="C2729" t="s">
        <v>218</v>
      </c>
      <c r="D2729">
        <v>14482.792184</v>
      </c>
      <c r="E2729">
        <f t="shared" si="48"/>
        <v>4292.4974235587115</v>
      </c>
    </row>
    <row r="2730" spans="1:5" x14ac:dyDescent="0.35">
      <c r="A2730">
        <v>55.935222000000003</v>
      </c>
      <c r="B2730" t="s">
        <v>217</v>
      </c>
      <c r="C2730" t="s">
        <v>218</v>
      </c>
      <c r="D2730">
        <v>15341.992381</v>
      </c>
      <c r="E2730">
        <f t="shared" si="48"/>
        <v>8581.5774975354361</v>
      </c>
    </row>
    <row r="2731" spans="1:5" x14ac:dyDescent="0.35">
      <c r="A2731">
        <v>37.684311999999998</v>
      </c>
      <c r="B2731" t="s">
        <v>217</v>
      </c>
      <c r="C2731" t="s">
        <v>218</v>
      </c>
      <c r="D2731">
        <v>16226.862646</v>
      </c>
      <c r="E2731">
        <f t="shared" si="48"/>
        <v>6114.9815473300951</v>
      </c>
    </row>
    <row r="2732" spans="1:5" x14ac:dyDescent="0.35">
      <c r="A2732">
        <v>8.1306250000000002</v>
      </c>
      <c r="B2732" t="s">
        <v>217</v>
      </c>
      <c r="C2732" t="s">
        <v>218</v>
      </c>
      <c r="D2732">
        <v>100.420906</v>
      </c>
      <c r="E2732">
        <f t="shared" si="48"/>
        <v>8.1648472884625001</v>
      </c>
    </row>
    <row r="2733" spans="1:5" x14ac:dyDescent="0.35">
      <c r="A2733">
        <v>29.831150999999998</v>
      </c>
      <c r="B2733" t="s">
        <v>217</v>
      </c>
      <c r="C2733" t="s">
        <v>218</v>
      </c>
      <c r="D2733">
        <v>46456.37399</v>
      </c>
      <c r="E2733">
        <f t="shared" si="48"/>
        <v>13858.471074081624</v>
      </c>
    </row>
    <row r="2734" spans="1:5" x14ac:dyDescent="0.35">
      <c r="A2734">
        <v>30.14537</v>
      </c>
      <c r="B2734" t="s">
        <v>217</v>
      </c>
      <c r="C2734" t="s">
        <v>218</v>
      </c>
      <c r="D2734">
        <v>15763.7006</v>
      </c>
      <c r="E2734">
        <f t="shared" si="48"/>
        <v>4752.0258715622203</v>
      </c>
    </row>
    <row r="2735" spans="1:5" x14ac:dyDescent="0.35">
      <c r="A2735">
        <v>44.533648999999997</v>
      </c>
      <c r="B2735" t="s">
        <v>217</v>
      </c>
      <c r="C2735" t="s">
        <v>218</v>
      </c>
      <c r="D2735">
        <v>61865.836819999997</v>
      </c>
      <c r="E2735">
        <f t="shared" si="48"/>
        <v>27551.114620331558</v>
      </c>
    </row>
    <row r="2736" spans="1:5" x14ac:dyDescent="0.35">
      <c r="A2736">
        <v>10.289403999999999</v>
      </c>
      <c r="B2736" t="s">
        <v>217</v>
      </c>
      <c r="C2736" t="s">
        <v>218</v>
      </c>
      <c r="D2736">
        <v>8821.8842430000004</v>
      </c>
      <c r="E2736">
        <f t="shared" si="48"/>
        <v>907.71931017461168</v>
      </c>
    </row>
    <row r="2737" spans="1:5" x14ac:dyDescent="0.35">
      <c r="A2737">
        <v>60.271106000000003</v>
      </c>
      <c r="B2737" t="s">
        <v>217</v>
      </c>
      <c r="C2737" t="s">
        <v>218</v>
      </c>
      <c r="D2737">
        <v>50173.626087999997</v>
      </c>
      <c r="E2737">
        <f t="shared" si="48"/>
        <v>30240.199363542135</v>
      </c>
    </row>
    <row r="2738" spans="1:5" x14ac:dyDescent="0.35">
      <c r="A2738">
        <v>37.052481</v>
      </c>
      <c r="B2738" t="s">
        <v>217</v>
      </c>
      <c r="C2738" t="s">
        <v>218</v>
      </c>
      <c r="D2738">
        <v>53004.783597000001</v>
      </c>
      <c r="E2738">
        <f t="shared" si="48"/>
        <v>19639.58737136954</v>
      </c>
    </row>
    <row r="2739" spans="1:5" x14ac:dyDescent="0.35">
      <c r="A2739">
        <v>37.316200000000002</v>
      </c>
      <c r="B2739" t="s">
        <v>217</v>
      </c>
      <c r="C2739" t="s">
        <v>218</v>
      </c>
      <c r="D2739">
        <v>45947.349922000001</v>
      </c>
      <c r="E2739">
        <f t="shared" si="48"/>
        <v>17145.804991593363</v>
      </c>
    </row>
    <row r="2740" spans="1:5" x14ac:dyDescent="0.35">
      <c r="A2740">
        <v>61.838968999999999</v>
      </c>
      <c r="B2740" t="s">
        <v>217</v>
      </c>
      <c r="C2740" t="s">
        <v>218</v>
      </c>
      <c r="D2740">
        <v>46868.833185000003</v>
      </c>
      <c r="E2740">
        <f t="shared" si="48"/>
        <v>28983.203223933866</v>
      </c>
    </row>
    <row r="2741" spans="1:5" x14ac:dyDescent="0.35">
      <c r="A2741">
        <v>34.339274000000003</v>
      </c>
      <c r="B2741" t="s">
        <v>217</v>
      </c>
      <c r="C2741" t="s">
        <v>218</v>
      </c>
      <c r="D2741">
        <v>62500</v>
      </c>
      <c r="E2741">
        <f t="shared" si="48"/>
        <v>21462.046250000003</v>
      </c>
    </row>
    <row r="2742" spans="1:5" x14ac:dyDescent="0.35">
      <c r="A2742">
        <v>57.364806999999999</v>
      </c>
      <c r="B2742" t="s">
        <v>217</v>
      </c>
      <c r="C2742" t="s">
        <v>218</v>
      </c>
      <c r="D2742">
        <v>62490.946707000003</v>
      </c>
      <c r="E2742">
        <f t="shared" si="48"/>
        <v>35847.810970943407</v>
      </c>
    </row>
    <row r="2743" spans="1:5" x14ac:dyDescent="0.35">
      <c r="A2743">
        <v>12.932005</v>
      </c>
      <c r="B2743" t="s">
        <v>217</v>
      </c>
      <c r="C2743" t="s">
        <v>218</v>
      </c>
      <c r="D2743">
        <v>13944.89956</v>
      </c>
      <c r="E2743">
        <f t="shared" si="48"/>
        <v>1803.3551083441778</v>
      </c>
    </row>
    <row r="2744" spans="1:5" x14ac:dyDescent="0.35">
      <c r="A2744">
        <v>0.69973399999999997</v>
      </c>
      <c r="B2744" t="s">
        <v>217</v>
      </c>
      <c r="C2744" t="s">
        <v>218</v>
      </c>
      <c r="D2744">
        <v>1884.6451</v>
      </c>
      <c r="E2744">
        <f t="shared" si="48"/>
        <v>13.187502544033999</v>
      </c>
    </row>
    <row r="2745" spans="1:5" x14ac:dyDescent="0.35">
      <c r="A2745">
        <v>56.409975000000003</v>
      </c>
      <c r="B2745" t="s">
        <v>217</v>
      </c>
      <c r="C2745" t="s">
        <v>218</v>
      </c>
      <c r="D2745">
        <v>59788.763704999998</v>
      </c>
      <c r="E2745">
        <f t="shared" si="48"/>
        <v>33726.826658799575</v>
      </c>
    </row>
    <row r="2746" spans="1:5" x14ac:dyDescent="0.35">
      <c r="A2746">
        <v>60.752099000000001</v>
      </c>
      <c r="B2746" t="s">
        <v>217</v>
      </c>
      <c r="C2746" t="s">
        <v>218</v>
      </c>
      <c r="D2746">
        <v>60483.430591999997</v>
      </c>
      <c r="E2746">
        <f t="shared" si="48"/>
        <v>36744.953631848126</v>
      </c>
    </row>
    <row r="2747" spans="1:5" x14ac:dyDescent="0.35">
      <c r="A2747">
        <v>37.684311999999998</v>
      </c>
      <c r="B2747" t="s">
        <v>235</v>
      </c>
      <c r="C2747" t="s">
        <v>236</v>
      </c>
      <c r="D2747">
        <v>46273.137353999999</v>
      </c>
      <c r="E2747">
        <f t="shared" si="48"/>
        <v>17437.713452669901</v>
      </c>
    </row>
    <row r="2748" spans="1:5" x14ac:dyDescent="0.35">
      <c r="A2748">
        <v>37.316200000000002</v>
      </c>
      <c r="B2748" t="s">
        <v>235</v>
      </c>
      <c r="C2748" t="s">
        <v>236</v>
      </c>
      <c r="D2748">
        <v>16552.650077999999</v>
      </c>
      <c r="E2748">
        <f t="shared" si="48"/>
        <v>6176.8200084066357</v>
      </c>
    </row>
    <row r="2749" spans="1:5" x14ac:dyDescent="0.35">
      <c r="A2749">
        <v>38.082369</v>
      </c>
      <c r="B2749" t="s">
        <v>235</v>
      </c>
      <c r="C2749" t="s">
        <v>236</v>
      </c>
      <c r="D2749">
        <v>59056.0455</v>
      </c>
      <c r="E2749">
        <f t="shared" si="48"/>
        <v>22489.941164117896</v>
      </c>
    </row>
    <row r="2750" spans="1:5" x14ac:dyDescent="0.35">
      <c r="A2750">
        <v>52.175744000000002</v>
      </c>
      <c r="B2750" t="s">
        <v>235</v>
      </c>
      <c r="C2750" t="s">
        <v>236</v>
      </c>
      <c r="D2750">
        <v>5490.1483310000003</v>
      </c>
      <c r="E2750">
        <f t="shared" si="48"/>
        <v>2864.5257384028328</v>
      </c>
    </row>
    <row r="2751" spans="1:5" x14ac:dyDescent="0.35">
      <c r="A2751">
        <v>45.803325999999998</v>
      </c>
      <c r="B2751" t="s">
        <v>235</v>
      </c>
      <c r="C2751" t="s">
        <v>236</v>
      </c>
      <c r="D2751">
        <v>60274.973125999997</v>
      </c>
      <c r="E2751">
        <f t="shared" si="48"/>
        <v>27607.94243731417</v>
      </c>
    </row>
    <row r="2752" spans="1:5" x14ac:dyDescent="0.35">
      <c r="A2752">
        <v>67.165544999999995</v>
      </c>
      <c r="B2752" t="s">
        <v>235</v>
      </c>
      <c r="C2752" t="s">
        <v>236</v>
      </c>
      <c r="D2752">
        <v>2427.5923250000001</v>
      </c>
      <c r="E2752">
        <f t="shared" si="48"/>
        <v>1630.5056154644212</v>
      </c>
    </row>
    <row r="2753" spans="1:5" x14ac:dyDescent="0.35">
      <c r="A2753">
        <v>44.952973</v>
      </c>
      <c r="B2753" t="s">
        <v>235</v>
      </c>
      <c r="C2753" t="s">
        <v>236</v>
      </c>
      <c r="D2753">
        <v>886.13723400000003</v>
      </c>
      <c r="E2753">
        <f t="shared" si="48"/>
        <v>398.34503154296686</v>
      </c>
    </row>
    <row r="2754" spans="1:5" x14ac:dyDescent="0.35">
      <c r="A2754">
        <v>53.785274999999999</v>
      </c>
      <c r="B2754" t="s">
        <v>235</v>
      </c>
      <c r="C2754" t="s">
        <v>236</v>
      </c>
      <c r="D2754">
        <v>8310.0138810000008</v>
      </c>
      <c r="E2754">
        <f t="shared" si="48"/>
        <v>4469.5638184340232</v>
      </c>
    </row>
    <row r="2755" spans="1:5" x14ac:dyDescent="0.35">
      <c r="A2755">
        <v>37.052481</v>
      </c>
      <c r="B2755" t="s">
        <v>235</v>
      </c>
      <c r="C2755" t="s">
        <v>236</v>
      </c>
      <c r="D2755">
        <v>9495.2164030000004</v>
      </c>
      <c r="E2755">
        <f t="shared" si="48"/>
        <v>3518.2132536304584</v>
      </c>
    </row>
    <row r="2756" spans="1:5" x14ac:dyDescent="0.35">
      <c r="A2756">
        <v>34.490960999999999</v>
      </c>
      <c r="B2756" t="s">
        <v>235</v>
      </c>
      <c r="C2756" t="s">
        <v>236</v>
      </c>
      <c r="D2756">
        <v>2865.0608240000001</v>
      </c>
      <c r="E2756">
        <f t="shared" ref="E2756:E2819" si="49">(A2756/100)*D2756</f>
        <v>988.18701143211865</v>
      </c>
    </row>
    <row r="2757" spans="1:5" x14ac:dyDescent="0.35">
      <c r="A2757">
        <v>31.395205000000001</v>
      </c>
      <c r="B2757" t="s">
        <v>235</v>
      </c>
      <c r="C2757" t="s">
        <v>236</v>
      </c>
      <c r="D2757">
        <v>51920.699091000002</v>
      </c>
      <c r="E2757">
        <f t="shared" si="49"/>
        <v>16300.609917052587</v>
      </c>
    </row>
    <row r="2758" spans="1:5" x14ac:dyDescent="0.35">
      <c r="A2758">
        <v>33.937103999999998</v>
      </c>
      <c r="B2758" t="s">
        <v>235</v>
      </c>
      <c r="C2758" t="s">
        <v>236</v>
      </c>
      <c r="D2758">
        <v>16626.175411</v>
      </c>
      <c r="E2758">
        <f t="shared" si="49"/>
        <v>5642.4424404534966</v>
      </c>
    </row>
    <row r="2759" spans="1:5" x14ac:dyDescent="0.35">
      <c r="A2759">
        <v>57.364806999999999</v>
      </c>
      <c r="B2759" t="s">
        <v>235</v>
      </c>
      <c r="C2759" t="s">
        <v>236</v>
      </c>
      <c r="D2759">
        <v>9.053293</v>
      </c>
      <c r="E2759">
        <f t="shared" si="49"/>
        <v>5.1934040565945097</v>
      </c>
    </row>
    <row r="2760" spans="1:5" x14ac:dyDescent="0.35">
      <c r="A2760">
        <v>56.409975000000003</v>
      </c>
      <c r="B2760" t="s">
        <v>235</v>
      </c>
      <c r="C2760" t="s">
        <v>236</v>
      </c>
      <c r="D2760">
        <v>2711.2362950000002</v>
      </c>
      <c r="E2760">
        <f t="shared" si="49"/>
        <v>1529.4077162004264</v>
      </c>
    </row>
    <row r="2761" spans="1:5" x14ac:dyDescent="0.35">
      <c r="A2761">
        <v>44.778647999999997</v>
      </c>
      <c r="B2761" t="s">
        <v>195</v>
      </c>
      <c r="C2761" t="s">
        <v>196</v>
      </c>
      <c r="D2761">
        <v>29420.284586000002</v>
      </c>
      <c r="E2761">
        <f t="shared" si="49"/>
        <v>13174.005675363198</v>
      </c>
    </row>
    <row r="2762" spans="1:5" x14ac:dyDescent="0.35">
      <c r="A2762">
        <v>34.917259999999999</v>
      </c>
      <c r="B2762" t="s">
        <v>195</v>
      </c>
      <c r="C2762" t="s">
        <v>196</v>
      </c>
      <c r="D2762">
        <v>50185.504738000003</v>
      </c>
      <c r="E2762">
        <f t="shared" si="49"/>
        <v>17523.40317167978</v>
      </c>
    </row>
    <row r="2763" spans="1:5" x14ac:dyDescent="0.35">
      <c r="A2763">
        <v>38.959909000000003</v>
      </c>
      <c r="B2763" t="s">
        <v>195</v>
      </c>
      <c r="C2763" t="s">
        <v>196</v>
      </c>
      <c r="D2763">
        <v>7110.9263629999996</v>
      </c>
      <c r="E2763">
        <f t="shared" si="49"/>
        <v>2770.4104400818096</v>
      </c>
    </row>
    <row r="2764" spans="1:5" x14ac:dyDescent="0.35">
      <c r="A2764">
        <v>54.003928000000002</v>
      </c>
      <c r="B2764" t="s">
        <v>195</v>
      </c>
      <c r="C2764" t="s">
        <v>196</v>
      </c>
      <c r="D2764">
        <v>604.99381300000005</v>
      </c>
      <c r="E2764">
        <f t="shared" si="49"/>
        <v>326.72042317697469</v>
      </c>
    </row>
    <row r="2765" spans="1:5" x14ac:dyDescent="0.35">
      <c r="A2765">
        <v>46.120154999999997</v>
      </c>
      <c r="B2765" t="s">
        <v>195</v>
      </c>
      <c r="C2765" t="s">
        <v>196</v>
      </c>
      <c r="D2765">
        <v>2738.1285600000001</v>
      </c>
      <c r="E2765">
        <f t="shared" si="49"/>
        <v>1262.829135971268</v>
      </c>
    </row>
    <row r="2766" spans="1:5" x14ac:dyDescent="0.35">
      <c r="A2766">
        <v>61.727432</v>
      </c>
      <c r="B2766" t="s">
        <v>195</v>
      </c>
      <c r="C2766" t="s">
        <v>196</v>
      </c>
      <c r="D2766">
        <v>4571.6434920000002</v>
      </c>
      <c r="E2766">
        <f t="shared" si="49"/>
        <v>2821.9581278067258</v>
      </c>
    </row>
    <row r="2767" spans="1:5" x14ac:dyDescent="0.35">
      <c r="A2767">
        <v>49.388953999999998</v>
      </c>
      <c r="B2767" t="s">
        <v>195</v>
      </c>
      <c r="C2767" t="s">
        <v>196</v>
      </c>
      <c r="D2767">
        <v>765.88108499999998</v>
      </c>
      <c r="E2767">
        <f t="shared" si="49"/>
        <v>378.26065676535086</v>
      </c>
    </row>
    <row r="2768" spans="1:5" x14ac:dyDescent="0.35">
      <c r="A2768">
        <v>48.991079999999997</v>
      </c>
      <c r="B2768" t="s">
        <v>195</v>
      </c>
      <c r="C2768" t="s">
        <v>196</v>
      </c>
      <c r="D2768">
        <v>17261.794407000001</v>
      </c>
      <c r="E2768">
        <f t="shared" si="49"/>
        <v>8456.7395073688967</v>
      </c>
    </row>
    <row r="2769" spans="1:5" x14ac:dyDescent="0.35">
      <c r="A2769">
        <v>41.261026000000001</v>
      </c>
      <c r="B2769" t="s">
        <v>195</v>
      </c>
      <c r="C2769" t="s">
        <v>196</v>
      </c>
      <c r="D2769">
        <v>59621.932913999997</v>
      </c>
      <c r="E2769">
        <f t="shared" si="49"/>
        <v>24600.621241348097</v>
      </c>
    </row>
    <row r="2770" spans="1:5" x14ac:dyDescent="0.35">
      <c r="A2770">
        <v>49.055095000000001</v>
      </c>
      <c r="B2770" t="s">
        <v>195</v>
      </c>
      <c r="C2770" t="s">
        <v>196</v>
      </c>
      <c r="D2770">
        <v>30870.516918000001</v>
      </c>
      <c r="E2770">
        <f t="shared" si="49"/>
        <v>15143.561401115974</v>
      </c>
    </row>
    <row r="2771" spans="1:5" x14ac:dyDescent="0.35">
      <c r="A2771">
        <v>59.481977999999998</v>
      </c>
      <c r="B2771" t="s">
        <v>375</v>
      </c>
      <c r="C2771" t="s">
        <v>376</v>
      </c>
      <c r="D2771">
        <v>34985.633557000001</v>
      </c>
      <c r="E2771">
        <f t="shared" si="49"/>
        <v>20810.14685553536</v>
      </c>
    </row>
    <row r="2772" spans="1:5" x14ac:dyDescent="0.35">
      <c r="A2772">
        <v>22.756654000000001</v>
      </c>
      <c r="B2772" t="s">
        <v>375</v>
      </c>
      <c r="C2772" t="s">
        <v>376</v>
      </c>
      <c r="D2772">
        <v>2028.3429120000001</v>
      </c>
      <c r="E2772">
        <f t="shared" si="49"/>
        <v>461.58297841736453</v>
      </c>
    </row>
    <row r="2773" spans="1:5" x14ac:dyDescent="0.35">
      <c r="A2773">
        <v>53.296151999999999</v>
      </c>
      <c r="B2773" t="s">
        <v>375</v>
      </c>
      <c r="C2773" t="s">
        <v>376</v>
      </c>
      <c r="D2773">
        <v>6347.9517489999998</v>
      </c>
      <c r="E2773">
        <f t="shared" si="49"/>
        <v>3383.2140130336984</v>
      </c>
    </row>
    <row r="2774" spans="1:5" x14ac:dyDescent="0.35">
      <c r="A2774">
        <v>67.128433000000001</v>
      </c>
      <c r="B2774" t="s">
        <v>375</v>
      </c>
      <c r="C2774" t="s">
        <v>376</v>
      </c>
      <c r="D2774">
        <v>42197.070061999999</v>
      </c>
      <c r="E2774">
        <f t="shared" si="49"/>
        <v>28326.231904532728</v>
      </c>
    </row>
    <row r="2775" spans="1:5" x14ac:dyDescent="0.35">
      <c r="A2775">
        <v>64.491731999999999</v>
      </c>
      <c r="B2775" t="s">
        <v>375</v>
      </c>
      <c r="C2775" t="s">
        <v>376</v>
      </c>
      <c r="D2775">
        <v>9389.6132460000008</v>
      </c>
      <c r="E2775">
        <f t="shared" si="49"/>
        <v>6055.5242104468216</v>
      </c>
    </row>
    <row r="2776" spans="1:5" x14ac:dyDescent="0.35">
      <c r="A2776">
        <v>61.057364</v>
      </c>
      <c r="B2776" t="s">
        <v>375</v>
      </c>
      <c r="C2776" t="s">
        <v>376</v>
      </c>
      <c r="D2776">
        <v>58632.432992000002</v>
      </c>
      <c r="E2776">
        <f t="shared" si="49"/>
        <v>35799.418033981536</v>
      </c>
    </row>
    <row r="2777" spans="1:5" x14ac:dyDescent="0.35">
      <c r="A2777">
        <v>8.1306250000000002</v>
      </c>
      <c r="B2777" t="s">
        <v>375</v>
      </c>
      <c r="C2777" t="s">
        <v>376</v>
      </c>
      <c r="D2777">
        <v>1202.484019</v>
      </c>
      <c r="E2777">
        <f t="shared" si="49"/>
        <v>97.76946626981875</v>
      </c>
    </row>
    <row r="2778" spans="1:5" x14ac:dyDescent="0.35">
      <c r="A2778">
        <v>29.638604000000001</v>
      </c>
      <c r="B2778" t="s">
        <v>375</v>
      </c>
      <c r="C2778" t="s">
        <v>376</v>
      </c>
      <c r="D2778">
        <v>1792.5891329999999</v>
      </c>
      <c r="E2778">
        <f t="shared" si="49"/>
        <v>531.29839447690335</v>
      </c>
    </row>
    <row r="2779" spans="1:5" x14ac:dyDescent="0.35">
      <c r="A2779">
        <v>73.162467000000007</v>
      </c>
      <c r="B2779" t="s">
        <v>375</v>
      </c>
      <c r="C2779" t="s">
        <v>376</v>
      </c>
      <c r="D2779">
        <v>51369.163828999997</v>
      </c>
      <c r="E2779">
        <f t="shared" si="49"/>
        <v>37582.947534568062</v>
      </c>
    </row>
    <row r="2780" spans="1:5" x14ac:dyDescent="0.35">
      <c r="A2780">
        <v>72.730162000000007</v>
      </c>
      <c r="B2780" t="s">
        <v>375</v>
      </c>
      <c r="C2780" t="s">
        <v>376</v>
      </c>
      <c r="D2780">
        <v>23338.076495000001</v>
      </c>
      <c r="E2780">
        <f t="shared" si="49"/>
        <v>16973.820842497425</v>
      </c>
    </row>
    <row r="2781" spans="1:5" x14ac:dyDescent="0.35">
      <c r="A2781">
        <v>87.662102000000004</v>
      </c>
      <c r="B2781" t="s">
        <v>375</v>
      </c>
      <c r="C2781" t="s">
        <v>376</v>
      </c>
      <c r="D2781">
        <v>42025.575646999998</v>
      </c>
      <c r="E2781">
        <f t="shared" si="49"/>
        <v>36840.502989760302</v>
      </c>
    </row>
    <row r="2782" spans="1:5" x14ac:dyDescent="0.35">
      <c r="A2782">
        <v>60.808841999999999</v>
      </c>
      <c r="B2782" t="s">
        <v>375</v>
      </c>
      <c r="C2782" t="s">
        <v>376</v>
      </c>
      <c r="D2782">
        <v>3278.604327</v>
      </c>
      <c r="E2782">
        <f t="shared" si="49"/>
        <v>1993.6813250105931</v>
      </c>
    </row>
    <row r="2783" spans="1:5" x14ac:dyDescent="0.35">
      <c r="A2783">
        <v>76.044441000000006</v>
      </c>
      <c r="B2783" t="s">
        <v>375</v>
      </c>
      <c r="C2783" t="s">
        <v>376</v>
      </c>
      <c r="D2783">
        <v>7294.2699970000003</v>
      </c>
      <c r="E2783">
        <f t="shared" si="49"/>
        <v>5546.8868442493676</v>
      </c>
    </row>
    <row r="2784" spans="1:5" x14ac:dyDescent="0.35">
      <c r="A2784">
        <v>68.607671999999994</v>
      </c>
      <c r="B2784" t="s">
        <v>375</v>
      </c>
      <c r="C2784" t="s">
        <v>376</v>
      </c>
      <c r="D2784">
        <v>1075.434837</v>
      </c>
      <c r="E2784">
        <f t="shared" si="49"/>
        <v>737.83080554269463</v>
      </c>
    </row>
    <row r="2785" spans="1:5" x14ac:dyDescent="0.35">
      <c r="A2785">
        <v>82.562608999999995</v>
      </c>
      <c r="B2785" t="s">
        <v>375</v>
      </c>
      <c r="C2785" t="s">
        <v>376</v>
      </c>
      <c r="D2785">
        <v>62500</v>
      </c>
      <c r="E2785">
        <f t="shared" si="49"/>
        <v>51601.630624999998</v>
      </c>
    </row>
    <row r="2786" spans="1:5" x14ac:dyDescent="0.35">
      <c r="A2786">
        <v>41.158704999999998</v>
      </c>
      <c r="B2786" t="s">
        <v>375</v>
      </c>
      <c r="C2786" t="s">
        <v>376</v>
      </c>
      <c r="D2786">
        <v>62500</v>
      </c>
      <c r="E2786">
        <f t="shared" si="49"/>
        <v>25724.190624999996</v>
      </c>
    </row>
    <row r="2787" spans="1:5" x14ac:dyDescent="0.35">
      <c r="A2787">
        <v>51.527068999999997</v>
      </c>
      <c r="B2787" t="s">
        <v>375</v>
      </c>
      <c r="C2787" t="s">
        <v>376</v>
      </c>
      <c r="D2787">
        <v>31974.042621000001</v>
      </c>
      <c r="E2787">
        <f t="shared" si="49"/>
        <v>16475.287003412075</v>
      </c>
    </row>
    <row r="2788" spans="1:5" x14ac:dyDescent="0.35">
      <c r="A2788">
        <v>64.019306999999998</v>
      </c>
      <c r="B2788" t="s">
        <v>375</v>
      </c>
      <c r="C2788" t="s">
        <v>376</v>
      </c>
      <c r="D2788">
        <v>50232.955701999999</v>
      </c>
      <c r="E2788">
        <f t="shared" si="49"/>
        <v>32158.790126037387</v>
      </c>
    </row>
    <row r="2789" spans="1:5" x14ac:dyDescent="0.35">
      <c r="A2789">
        <v>73.360899000000003</v>
      </c>
      <c r="B2789" t="s">
        <v>375</v>
      </c>
      <c r="C2789" t="s">
        <v>376</v>
      </c>
      <c r="D2789">
        <v>14260.7125</v>
      </c>
      <c r="E2789">
        <f t="shared" si="49"/>
        <v>10461.786893805374</v>
      </c>
    </row>
    <row r="2790" spans="1:5" x14ac:dyDescent="0.35">
      <c r="A2790">
        <v>71.508447000000004</v>
      </c>
      <c r="B2790" t="s">
        <v>375</v>
      </c>
      <c r="C2790" t="s">
        <v>376</v>
      </c>
      <c r="D2790">
        <v>36377.286925</v>
      </c>
      <c r="E2790">
        <f t="shared" si="49"/>
        <v>26012.83294080156</v>
      </c>
    </row>
    <row r="2791" spans="1:5" x14ac:dyDescent="0.35">
      <c r="A2791">
        <v>28.747661000000001</v>
      </c>
      <c r="B2791" t="s">
        <v>375</v>
      </c>
      <c r="C2791" t="s">
        <v>376</v>
      </c>
      <c r="D2791">
        <v>349.35845399999999</v>
      </c>
      <c r="E2791">
        <f t="shared" si="49"/>
        <v>100.43238403076094</v>
      </c>
    </row>
    <row r="2792" spans="1:5" x14ac:dyDescent="0.35">
      <c r="A2792">
        <v>14.024813</v>
      </c>
      <c r="B2792" t="s">
        <v>375</v>
      </c>
      <c r="C2792" t="s">
        <v>376</v>
      </c>
      <c r="D2792">
        <v>62500</v>
      </c>
      <c r="E2792">
        <f t="shared" si="49"/>
        <v>8765.5081250000003</v>
      </c>
    </row>
    <row r="2793" spans="1:5" x14ac:dyDescent="0.35">
      <c r="A2793">
        <v>91.904555999999999</v>
      </c>
      <c r="B2793" t="s">
        <v>375</v>
      </c>
      <c r="C2793" t="s">
        <v>376</v>
      </c>
      <c r="D2793">
        <v>166.37462600000001</v>
      </c>
      <c r="E2793">
        <f t="shared" si="49"/>
        <v>152.90586132196057</v>
      </c>
    </row>
    <row r="2794" spans="1:5" x14ac:dyDescent="0.35">
      <c r="A2794">
        <v>86.994572000000005</v>
      </c>
      <c r="B2794" t="s">
        <v>375</v>
      </c>
      <c r="C2794" t="s">
        <v>376</v>
      </c>
      <c r="D2794">
        <v>54406.007291000002</v>
      </c>
      <c r="E2794">
        <f t="shared" si="49"/>
        <v>47330.273185094251</v>
      </c>
    </row>
    <row r="2795" spans="1:5" x14ac:dyDescent="0.35">
      <c r="A2795">
        <v>70.570375999999996</v>
      </c>
      <c r="B2795" t="s">
        <v>375</v>
      </c>
      <c r="C2795" t="s">
        <v>376</v>
      </c>
      <c r="D2795">
        <v>54885.866166</v>
      </c>
      <c r="E2795">
        <f t="shared" si="49"/>
        <v>38733.162124202987</v>
      </c>
    </row>
    <row r="2796" spans="1:5" x14ac:dyDescent="0.35">
      <c r="A2796">
        <v>68.130622000000002</v>
      </c>
      <c r="B2796" t="s">
        <v>375</v>
      </c>
      <c r="C2796" t="s">
        <v>376</v>
      </c>
      <c r="D2796">
        <v>7974.0970980000002</v>
      </c>
      <c r="E2796">
        <f t="shared" si="49"/>
        <v>5432.8019517513503</v>
      </c>
    </row>
    <row r="2797" spans="1:5" x14ac:dyDescent="0.35">
      <c r="A2797">
        <v>81.236424999999997</v>
      </c>
      <c r="B2797" t="s">
        <v>375</v>
      </c>
      <c r="C2797" t="s">
        <v>376</v>
      </c>
      <c r="D2797">
        <v>44663.884123000003</v>
      </c>
      <c r="E2797">
        <f t="shared" si="49"/>
        <v>36283.342727667805</v>
      </c>
    </row>
    <row r="2798" spans="1:5" x14ac:dyDescent="0.35">
      <c r="A2798">
        <v>76.022279999999995</v>
      </c>
      <c r="B2798" t="s">
        <v>375</v>
      </c>
      <c r="C2798" t="s">
        <v>376</v>
      </c>
      <c r="D2798">
        <v>19042.663183000001</v>
      </c>
      <c r="E2798">
        <f t="shared" si="49"/>
        <v>14476.666724437173</v>
      </c>
    </row>
    <row r="2799" spans="1:5" x14ac:dyDescent="0.35">
      <c r="A2799">
        <v>85.855720000000005</v>
      </c>
      <c r="B2799" t="s">
        <v>375</v>
      </c>
      <c r="C2799" t="s">
        <v>376</v>
      </c>
      <c r="D2799">
        <v>1097.5947369999999</v>
      </c>
      <c r="E2799">
        <f t="shared" si="49"/>
        <v>942.34786413345637</v>
      </c>
    </row>
    <row r="2800" spans="1:5" x14ac:dyDescent="0.35">
      <c r="A2800">
        <v>73.942706999999999</v>
      </c>
      <c r="B2800" t="s">
        <v>375</v>
      </c>
      <c r="C2800" t="s">
        <v>376</v>
      </c>
      <c r="D2800">
        <v>2128.9752140000001</v>
      </c>
      <c r="E2800">
        <f t="shared" si="49"/>
        <v>1574.2219045906429</v>
      </c>
    </row>
    <row r="2801" spans="1:5" x14ac:dyDescent="0.35">
      <c r="A2801">
        <v>76.022279999999995</v>
      </c>
      <c r="B2801" t="s">
        <v>289</v>
      </c>
      <c r="C2801" t="s">
        <v>290</v>
      </c>
      <c r="D2801">
        <v>40794.38265</v>
      </c>
      <c r="E2801">
        <f t="shared" si="49"/>
        <v>31012.819802454418</v>
      </c>
    </row>
    <row r="2802" spans="1:5" x14ac:dyDescent="0.35">
      <c r="A2802">
        <v>67.128433000000001</v>
      </c>
      <c r="B2802" t="s">
        <v>289</v>
      </c>
      <c r="C2802" t="s">
        <v>290</v>
      </c>
      <c r="D2802">
        <v>18389.442437999998</v>
      </c>
      <c r="E2802">
        <f t="shared" si="49"/>
        <v>12344.544546066396</v>
      </c>
    </row>
    <row r="2803" spans="1:5" x14ac:dyDescent="0.35">
      <c r="A2803">
        <v>64.491731999999999</v>
      </c>
      <c r="B2803" t="s">
        <v>289</v>
      </c>
      <c r="C2803" t="s">
        <v>290</v>
      </c>
      <c r="D2803">
        <v>21262.728542000001</v>
      </c>
      <c r="E2803">
        <f t="shared" si="49"/>
        <v>13712.701907194149</v>
      </c>
    </row>
    <row r="2804" spans="1:5" x14ac:dyDescent="0.35">
      <c r="A2804">
        <v>73.942706999999999</v>
      </c>
      <c r="B2804" t="s">
        <v>289</v>
      </c>
      <c r="C2804" t="s">
        <v>290</v>
      </c>
      <c r="D2804">
        <v>377.697047</v>
      </c>
      <c r="E2804">
        <f t="shared" si="49"/>
        <v>279.27942081086229</v>
      </c>
    </row>
    <row r="2805" spans="1:5" x14ac:dyDescent="0.35">
      <c r="A2805">
        <v>62.431865999999999</v>
      </c>
      <c r="B2805" t="s">
        <v>289</v>
      </c>
      <c r="C2805" t="s">
        <v>290</v>
      </c>
      <c r="D2805">
        <v>20549.528978999999</v>
      </c>
      <c r="E2805">
        <f t="shared" si="49"/>
        <v>12829.454395800449</v>
      </c>
    </row>
    <row r="2806" spans="1:5" x14ac:dyDescent="0.35">
      <c r="A2806">
        <v>67.102957000000004</v>
      </c>
      <c r="B2806" t="s">
        <v>289</v>
      </c>
      <c r="C2806" t="s">
        <v>290</v>
      </c>
      <c r="D2806">
        <v>383.99832300000003</v>
      </c>
      <c r="E2806">
        <f t="shared" si="49"/>
        <v>257.67422956341113</v>
      </c>
    </row>
    <row r="2807" spans="1:5" x14ac:dyDescent="0.35">
      <c r="A2807">
        <v>85.855720000000005</v>
      </c>
      <c r="B2807" t="s">
        <v>179</v>
      </c>
      <c r="C2807" t="s">
        <v>180</v>
      </c>
      <c r="D2807">
        <v>39365.424764000003</v>
      </c>
      <c r="E2807">
        <f t="shared" si="49"/>
        <v>33797.468862190501</v>
      </c>
    </row>
    <row r="2808" spans="1:5" x14ac:dyDescent="0.35">
      <c r="A2808">
        <v>70.570375999999996</v>
      </c>
      <c r="B2808" t="s">
        <v>179</v>
      </c>
      <c r="C2808" t="s">
        <v>180</v>
      </c>
      <c r="D2808">
        <v>5168.645732</v>
      </c>
      <c r="E2808">
        <f t="shared" si="49"/>
        <v>3647.5327271803521</v>
      </c>
    </row>
    <row r="2809" spans="1:5" x14ac:dyDescent="0.35">
      <c r="A2809">
        <v>73.942706999999999</v>
      </c>
      <c r="B2809" t="s">
        <v>179</v>
      </c>
      <c r="C2809" t="s">
        <v>180</v>
      </c>
      <c r="D2809">
        <v>35369.952481</v>
      </c>
      <c r="E2809">
        <f t="shared" si="49"/>
        <v>26153.50032906506</v>
      </c>
    </row>
    <row r="2810" spans="1:5" x14ac:dyDescent="0.35">
      <c r="A2810">
        <v>83.922184999999999</v>
      </c>
      <c r="B2810" t="s">
        <v>179</v>
      </c>
      <c r="C2810" t="s">
        <v>180</v>
      </c>
      <c r="D2810">
        <v>31701.118285</v>
      </c>
      <c r="E2810">
        <f t="shared" si="49"/>
        <v>26604.271134206527</v>
      </c>
    </row>
    <row r="2811" spans="1:5" x14ac:dyDescent="0.35">
      <c r="A2811">
        <v>89.001733999999999</v>
      </c>
      <c r="B2811" t="s">
        <v>179</v>
      </c>
      <c r="C2811" t="s">
        <v>180</v>
      </c>
      <c r="D2811">
        <v>7792.1003769999998</v>
      </c>
      <c r="E2811">
        <f t="shared" si="49"/>
        <v>6935.104450550537</v>
      </c>
    </row>
    <row r="2812" spans="1:5" x14ac:dyDescent="0.35">
      <c r="A2812">
        <v>78.545017999999999</v>
      </c>
      <c r="B2812" t="s">
        <v>179</v>
      </c>
      <c r="C2812" t="s">
        <v>180</v>
      </c>
      <c r="D2812">
        <v>5971.947279</v>
      </c>
      <c r="E2812">
        <f t="shared" si="49"/>
        <v>4690.6670652410603</v>
      </c>
    </row>
    <row r="2813" spans="1:5" x14ac:dyDescent="0.35">
      <c r="A2813">
        <v>67.151537000000005</v>
      </c>
      <c r="B2813" t="s">
        <v>179</v>
      </c>
      <c r="C2813" t="s">
        <v>180</v>
      </c>
      <c r="D2813">
        <v>36320.272553000003</v>
      </c>
      <c r="E2813">
        <f t="shared" si="49"/>
        <v>24389.621261928642</v>
      </c>
    </row>
    <row r="2814" spans="1:5" x14ac:dyDescent="0.35">
      <c r="A2814">
        <v>76.022279999999995</v>
      </c>
      <c r="B2814" t="s">
        <v>321</v>
      </c>
      <c r="C2814" t="s">
        <v>322</v>
      </c>
      <c r="D2814">
        <v>2662.9541669999999</v>
      </c>
      <c r="E2814">
        <f t="shared" si="49"/>
        <v>2024.4384731084074</v>
      </c>
    </row>
    <row r="2815" spans="1:5" x14ac:dyDescent="0.35">
      <c r="A2815">
        <v>67.102957000000004</v>
      </c>
      <c r="B2815" t="s">
        <v>321</v>
      </c>
      <c r="C2815" t="s">
        <v>322</v>
      </c>
      <c r="D2815">
        <v>34731.120924000003</v>
      </c>
      <c r="E2815">
        <f t="shared" si="49"/>
        <v>23305.609139249726</v>
      </c>
    </row>
    <row r="2816" spans="1:5" x14ac:dyDescent="0.35">
      <c r="A2816">
        <v>62.431865999999999</v>
      </c>
      <c r="B2816" t="s">
        <v>321</v>
      </c>
      <c r="C2816" t="s">
        <v>322</v>
      </c>
      <c r="D2816">
        <v>26.862020000000001</v>
      </c>
      <c r="E2816">
        <f t="shared" si="49"/>
        <v>16.770460331293201</v>
      </c>
    </row>
    <row r="2817" spans="1:5" x14ac:dyDescent="0.35">
      <c r="A2817">
        <v>56.030355</v>
      </c>
      <c r="B2817" t="s">
        <v>321</v>
      </c>
      <c r="C2817" t="s">
        <v>322</v>
      </c>
      <c r="D2817">
        <v>11827.128704000001</v>
      </c>
      <c r="E2817">
        <f t="shared" si="49"/>
        <v>6626.7821991580995</v>
      </c>
    </row>
    <row r="2818" spans="1:5" x14ac:dyDescent="0.35">
      <c r="A2818">
        <v>78.545017999999999</v>
      </c>
      <c r="B2818" t="s">
        <v>321</v>
      </c>
      <c r="C2818" t="s">
        <v>322</v>
      </c>
      <c r="D2818">
        <v>1874.003238</v>
      </c>
      <c r="E2818">
        <f t="shared" si="49"/>
        <v>1471.9361806076829</v>
      </c>
    </row>
    <row r="2819" spans="1:5" x14ac:dyDescent="0.35">
      <c r="A2819">
        <v>67.151537000000005</v>
      </c>
      <c r="B2819" t="s">
        <v>321</v>
      </c>
      <c r="C2819" t="s">
        <v>322</v>
      </c>
      <c r="D2819">
        <v>6366.7311710000004</v>
      </c>
      <c r="E2819">
        <f t="shared" si="49"/>
        <v>4275.3578379845985</v>
      </c>
    </row>
    <row r="2820" spans="1:5" x14ac:dyDescent="0.35">
      <c r="A2820">
        <v>73.942706999999999</v>
      </c>
      <c r="B2820" t="s">
        <v>321</v>
      </c>
      <c r="C2820" t="s">
        <v>322</v>
      </c>
      <c r="D2820">
        <v>24623.375259</v>
      </c>
      <c r="E2820">
        <f t="shared" ref="E2820:E2883" si="50">(A2820/100)*D2820</f>
        <v>18207.19022127286</v>
      </c>
    </row>
    <row r="2821" spans="1:5" x14ac:dyDescent="0.35">
      <c r="A2821">
        <v>66.945106999999993</v>
      </c>
      <c r="B2821" t="s">
        <v>321</v>
      </c>
      <c r="C2821" t="s">
        <v>322</v>
      </c>
      <c r="D2821">
        <v>61053.360457000002</v>
      </c>
      <c r="E2821">
        <f t="shared" si="50"/>
        <v>40872.237485034333</v>
      </c>
    </row>
    <row r="2822" spans="1:5" x14ac:dyDescent="0.35">
      <c r="A2822">
        <v>58.395422000000003</v>
      </c>
      <c r="B2822" t="s">
        <v>321</v>
      </c>
      <c r="C2822" t="s">
        <v>322</v>
      </c>
      <c r="D2822">
        <v>2305.7616579999999</v>
      </c>
      <c r="E2822">
        <f t="shared" si="50"/>
        <v>1346.459250503297</v>
      </c>
    </row>
    <row r="2823" spans="1:5" x14ac:dyDescent="0.35">
      <c r="A2823">
        <v>50.045285</v>
      </c>
      <c r="B2823" t="s">
        <v>321</v>
      </c>
      <c r="C2823" t="s">
        <v>322</v>
      </c>
      <c r="D2823">
        <v>5482.981213</v>
      </c>
      <c r="E2823">
        <f t="shared" si="50"/>
        <v>2743.9735745423068</v>
      </c>
    </row>
    <row r="2824" spans="1:5" x14ac:dyDescent="0.35">
      <c r="A2824">
        <v>58.395422000000003</v>
      </c>
      <c r="B2824" t="s">
        <v>401</v>
      </c>
      <c r="C2824" t="s">
        <v>402</v>
      </c>
      <c r="D2824">
        <v>34626.869554999997</v>
      </c>
      <c r="E2824">
        <f t="shared" si="50"/>
        <v>20220.506602031772</v>
      </c>
    </row>
    <row r="2825" spans="1:5" x14ac:dyDescent="0.35">
      <c r="A2825">
        <v>66.945106999999993</v>
      </c>
      <c r="B2825" t="s">
        <v>401</v>
      </c>
      <c r="C2825" t="s">
        <v>402</v>
      </c>
      <c r="D2825">
        <v>1074.3439269999999</v>
      </c>
      <c r="E2825">
        <f t="shared" si="50"/>
        <v>719.22069147815171</v>
      </c>
    </row>
    <row r="2826" spans="1:5" x14ac:dyDescent="0.35">
      <c r="A2826">
        <v>53.433500000000002</v>
      </c>
      <c r="B2826" t="s">
        <v>401</v>
      </c>
      <c r="C2826" t="s">
        <v>402</v>
      </c>
      <c r="D2826">
        <v>4216.5378780000001</v>
      </c>
      <c r="E2826">
        <f t="shared" si="50"/>
        <v>2253.0437670411302</v>
      </c>
    </row>
    <row r="2827" spans="1:5" x14ac:dyDescent="0.35">
      <c r="A2827">
        <v>28.747661000000001</v>
      </c>
      <c r="B2827" t="s">
        <v>401</v>
      </c>
      <c r="C2827" t="s">
        <v>402</v>
      </c>
      <c r="D2827">
        <v>14658.323985999999</v>
      </c>
      <c r="E2827">
        <f t="shared" si="50"/>
        <v>4213.9252877769677</v>
      </c>
    </row>
    <row r="2828" spans="1:5" x14ac:dyDescent="0.35">
      <c r="A2828">
        <v>83.922184999999999</v>
      </c>
      <c r="B2828" t="s">
        <v>401</v>
      </c>
      <c r="C2828" t="s">
        <v>402</v>
      </c>
      <c r="D2828">
        <v>30798.881715</v>
      </c>
      <c r="E2828">
        <f t="shared" si="50"/>
        <v>25847.094490793472</v>
      </c>
    </row>
    <row r="2829" spans="1:5" x14ac:dyDescent="0.35">
      <c r="A2829">
        <v>68.130622000000002</v>
      </c>
      <c r="B2829" t="s">
        <v>401</v>
      </c>
      <c r="C2829" t="s">
        <v>402</v>
      </c>
      <c r="D2829">
        <v>47275.240888</v>
      </c>
      <c r="E2829">
        <f t="shared" si="50"/>
        <v>32208.915668992726</v>
      </c>
    </row>
    <row r="2830" spans="1:5" x14ac:dyDescent="0.35">
      <c r="A2830">
        <v>85.855720000000005</v>
      </c>
      <c r="B2830" t="s">
        <v>401</v>
      </c>
      <c r="C2830" t="s">
        <v>402</v>
      </c>
      <c r="D2830">
        <v>22036.980498000001</v>
      </c>
      <c r="E2830">
        <f t="shared" si="50"/>
        <v>18920.008272817486</v>
      </c>
    </row>
    <row r="2831" spans="1:5" x14ac:dyDescent="0.35">
      <c r="A2831">
        <v>70.570375999999996</v>
      </c>
      <c r="B2831" t="s">
        <v>401</v>
      </c>
      <c r="C2831" t="s">
        <v>402</v>
      </c>
      <c r="D2831">
        <v>2445.4881019999998</v>
      </c>
      <c r="E2831">
        <f t="shared" si="50"/>
        <v>1725.7901486166634</v>
      </c>
    </row>
    <row r="2832" spans="1:5" x14ac:dyDescent="0.35">
      <c r="A2832">
        <v>78.545017999999999</v>
      </c>
      <c r="B2832" t="s">
        <v>401</v>
      </c>
      <c r="C2832" t="s">
        <v>402</v>
      </c>
      <c r="D2832">
        <v>54654.049484000003</v>
      </c>
      <c r="E2832">
        <f t="shared" si="50"/>
        <v>42928.033004936711</v>
      </c>
    </row>
    <row r="2833" spans="1:5" x14ac:dyDescent="0.35">
      <c r="A2833">
        <v>67.151537000000005</v>
      </c>
      <c r="B2833" t="s">
        <v>401</v>
      </c>
      <c r="C2833" t="s">
        <v>402</v>
      </c>
      <c r="D2833">
        <v>19812.996276000002</v>
      </c>
      <c r="E2833">
        <f t="shared" si="50"/>
        <v>13304.731525086765</v>
      </c>
    </row>
    <row r="2834" spans="1:5" x14ac:dyDescent="0.35">
      <c r="A2834">
        <v>92.988937000000007</v>
      </c>
      <c r="B2834" t="s">
        <v>401</v>
      </c>
      <c r="C2834" t="s">
        <v>402</v>
      </c>
      <c r="D2834">
        <v>19850.372780999998</v>
      </c>
      <c r="E2834">
        <f t="shared" si="50"/>
        <v>18458.650639589236</v>
      </c>
    </row>
    <row r="2835" spans="1:5" x14ac:dyDescent="0.35">
      <c r="A2835">
        <v>76.985387000000003</v>
      </c>
      <c r="B2835" t="s">
        <v>401</v>
      </c>
      <c r="C2835" t="s">
        <v>402</v>
      </c>
      <c r="D2835">
        <v>8303.2397369999999</v>
      </c>
      <c r="E2835">
        <f t="shared" si="50"/>
        <v>6392.2812450672327</v>
      </c>
    </row>
    <row r="2836" spans="1:5" x14ac:dyDescent="0.35">
      <c r="A2836">
        <v>66.767857000000006</v>
      </c>
      <c r="B2836" t="s">
        <v>401</v>
      </c>
      <c r="C2836" t="s">
        <v>402</v>
      </c>
      <c r="D2836">
        <v>34747.148389000002</v>
      </c>
      <c r="E2836">
        <f t="shared" si="50"/>
        <v>23199.926347945329</v>
      </c>
    </row>
    <row r="2837" spans="1:5" x14ac:dyDescent="0.35">
      <c r="A2837">
        <v>76.834971999999993</v>
      </c>
      <c r="B2837" t="s">
        <v>401</v>
      </c>
      <c r="C2837" t="s">
        <v>402</v>
      </c>
      <c r="D2837">
        <v>7493.4310400000004</v>
      </c>
      <c r="E2837">
        <f t="shared" si="50"/>
        <v>5757.5756414233083</v>
      </c>
    </row>
    <row r="2838" spans="1:5" x14ac:dyDescent="0.35">
      <c r="A2838">
        <v>27.482768</v>
      </c>
      <c r="B2838" t="s">
        <v>401</v>
      </c>
      <c r="C2838" t="s">
        <v>402</v>
      </c>
      <c r="D2838">
        <v>39467.53744</v>
      </c>
      <c r="E2838">
        <f t="shared" si="50"/>
        <v>10846.771749948341</v>
      </c>
    </row>
    <row r="2839" spans="1:5" x14ac:dyDescent="0.35">
      <c r="A2839">
        <v>43.174945000000001</v>
      </c>
      <c r="B2839" t="s">
        <v>401</v>
      </c>
      <c r="C2839" t="s">
        <v>402</v>
      </c>
      <c r="D2839">
        <v>27577.298280999999</v>
      </c>
      <c r="E2839">
        <f t="shared" si="50"/>
        <v>11906.483365307697</v>
      </c>
    </row>
    <row r="2840" spans="1:5" x14ac:dyDescent="0.35">
      <c r="A2840">
        <v>27.340882000000001</v>
      </c>
      <c r="B2840" t="s">
        <v>401</v>
      </c>
      <c r="C2840" t="s">
        <v>402</v>
      </c>
      <c r="D2840">
        <v>57597.047972</v>
      </c>
      <c r="E2840">
        <f t="shared" si="50"/>
        <v>15747.540921507913</v>
      </c>
    </row>
    <row r="2841" spans="1:5" x14ac:dyDescent="0.35">
      <c r="A2841">
        <v>89.001733999999999</v>
      </c>
      <c r="B2841" t="s">
        <v>401</v>
      </c>
      <c r="C2841" t="s">
        <v>402</v>
      </c>
      <c r="D2841">
        <v>54707.899622999998</v>
      </c>
      <c r="E2841">
        <f t="shared" si="50"/>
        <v>48690.979299449456</v>
      </c>
    </row>
    <row r="2842" spans="1:5" x14ac:dyDescent="0.35">
      <c r="A2842">
        <v>44.526659000000002</v>
      </c>
      <c r="B2842" t="s">
        <v>401</v>
      </c>
      <c r="C2842" t="s">
        <v>402</v>
      </c>
      <c r="D2842">
        <v>260.35242</v>
      </c>
      <c r="E2842">
        <f t="shared" si="50"/>
        <v>115.9262342516478</v>
      </c>
    </row>
    <row r="2843" spans="1:5" x14ac:dyDescent="0.35">
      <c r="A2843">
        <v>56.448821000000002</v>
      </c>
      <c r="B2843" t="s">
        <v>401</v>
      </c>
      <c r="C2843" t="s">
        <v>402</v>
      </c>
      <c r="D2843">
        <v>8050.3359559999999</v>
      </c>
      <c r="E2843">
        <f t="shared" si="50"/>
        <v>4544.3197337010788</v>
      </c>
    </row>
    <row r="2844" spans="1:5" x14ac:dyDescent="0.35">
      <c r="A2844">
        <v>53.613846000000002</v>
      </c>
      <c r="B2844" t="s">
        <v>401</v>
      </c>
      <c r="C2844" t="s">
        <v>402</v>
      </c>
      <c r="D2844">
        <v>62500</v>
      </c>
      <c r="E2844">
        <f t="shared" si="50"/>
        <v>33508.653749999998</v>
      </c>
    </row>
    <row r="2845" spans="1:5" x14ac:dyDescent="0.35">
      <c r="A2845">
        <v>48.372542000000003</v>
      </c>
      <c r="B2845" t="s">
        <v>401</v>
      </c>
      <c r="C2845" t="s">
        <v>402</v>
      </c>
      <c r="D2845">
        <v>6883.3637060000001</v>
      </c>
      <c r="E2845">
        <f t="shared" si="50"/>
        <v>3329.6579996976066</v>
      </c>
    </row>
    <row r="2846" spans="1:5" x14ac:dyDescent="0.35">
      <c r="A2846">
        <v>52.189289000000002</v>
      </c>
      <c r="B2846" t="s">
        <v>401</v>
      </c>
      <c r="C2846" t="s">
        <v>402</v>
      </c>
      <c r="D2846">
        <v>48900.996500000001</v>
      </c>
      <c r="E2846">
        <f t="shared" si="50"/>
        <v>25521.082387264887</v>
      </c>
    </row>
    <row r="2847" spans="1:5" x14ac:dyDescent="0.35">
      <c r="A2847">
        <v>48.272784999999999</v>
      </c>
      <c r="B2847" t="s">
        <v>100</v>
      </c>
      <c r="C2847" t="s">
        <v>101</v>
      </c>
      <c r="D2847">
        <v>6433.9371460000002</v>
      </c>
      <c r="E2847">
        <f t="shared" si="50"/>
        <v>3105.8406455237164</v>
      </c>
    </row>
    <row r="2848" spans="1:5" x14ac:dyDescent="0.35">
      <c r="A2848">
        <v>41.453758000000001</v>
      </c>
      <c r="B2848" t="s">
        <v>100</v>
      </c>
      <c r="C2848" t="s">
        <v>101</v>
      </c>
      <c r="D2848">
        <v>18149.630689000001</v>
      </c>
      <c r="E2848">
        <f t="shared" si="50"/>
        <v>7523.7039837117936</v>
      </c>
    </row>
    <row r="2849" spans="1:5" x14ac:dyDescent="0.35">
      <c r="A2849">
        <v>41.875883999999999</v>
      </c>
      <c r="B2849" t="s">
        <v>100</v>
      </c>
      <c r="C2849" t="s">
        <v>101</v>
      </c>
      <c r="D2849">
        <v>348.913993</v>
      </c>
      <c r="E2849">
        <f t="shared" si="50"/>
        <v>146.11081896844811</v>
      </c>
    </row>
    <row r="2850" spans="1:5" x14ac:dyDescent="0.35">
      <c r="A2850">
        <v>42.287328000000002</v>
      </c>
      <c r="B2850" t="s">
        <v>100</v>
      </c>
      <c r="C2850" t="s">
        <v>101</v>
      </c>
      <c r="D2850">
        <v>10342.425450000001</v>
      </c>
      <c r="E2850">
        <f t="shared" si="50"/>
        <v>4373.5353731969763</v>
      </c>
    </row>
    <row r="2851" spans="1:5" x14ac:dyDescent="0.35">
      <c r="A2851">
        <v>40.633968000000003</v>
      </c>
      <c r="B2851" t="s">
        <v>100</v>
      </c>
      <c r="C2851" t="s">
        <v>101</v>
      </c>
      <c r="D2851">
        <v>51.596767</v>
      </c>
      <c r="E2851">
        <f t="shared" si="50"/>
        <v>20.965813791814561</v>
      </c>
    </row>
    <row r="2852" spans="1:5" x14ac:dyDescent="0.35">
      <c r="A2852">
        <v>47.167178</v>
      </c>
      <c r="B2852" t="s">
        <v>100</v>
      </c>
      <c r="C2852" t="s">
        <v>101</v>
      </c>
      <c r="D2852">
        <v>31271.805625000001</v>
      </c>
      <c r="E2852">
        <f t="shared" si="50"/>
        <v>14750.028222957762</v>
      </c>
    </row>
    <row r="2853" spans="1:5" x14ac:dyDescent="0.35">
      <c r="A2853">
        <v>46.364590999999997</v>
      </c>
      <c r="B2853" t="s">
        <v>100</v>
      </c>
      <c r="C2853" t="s">
        <v>101</v>
      </c>
      <c r="D2853">
        <v>22857.298728999998</v>
      </c>
      <c r="E2853">
        <f t="shared" si="50"/>
        <v>10597.693069349047</v>
      </c>
    </row>
    <row r="2854" spans="1:5" x14ac:dyDescent="0.35">
      <c r="A2854">
        <v>49.167808000000001</v>
      </c>
      <c r="B2854" t="s">
        <v>100</v>
      </c>
      <c r="C2854" t="s">
        <v>101</v>
      </c>
      <c r="D2854">
        <v>5018.1100429999997</v>
      </c>
      <c r="E2854">
        <f t="shared" si="50"/>
        <v>2467.2947111709573</v>
      </c>
    </row>
    <row r="2855" spans="1:5" x14ac:dyDescent="0.35">
      <c r="A2855">
        <v>60.605412000000001</v>
      </c>
      <c r="B2855" t="s">
        <v>100</v>
      </c>
      <c r="C2855" t="s">
        <v>101</v>
      </c>
      <c r="D2855">
        <v>29632.065243000001</v>
      </c>
      <c r="E2855">
        <f t="shared" si="50"/>
        <v>17958.635224628953</v>
      </c>
    </row>
    <row r="2856" spans="1:5" x14ac:dyDescent="0.35">
      <c r="A2856">
        <v>44.143664999999999</v>
      </c>
      <c r="B2856" t="s">
        <v>100</v>
      </c>
      <c r="C2856" t="s">
        <v>101</v>
      </c>
      <c r="D2856">
        <v>58777.544862000002</v>
      </c>
      <c r="E2856">
        <f t="shared" si="50"/>
        <v>25946.562499105992</v>
      </c>
    </row>
    <row r="2857" spans="1:5" x14ac:dyDescent="0.35">
      <c r="A2857">
        <v>48.467427999999998</v>
      </c>
      <c r="B2857" t="s">
        <v>100</v>
      </c>
      <c r="C2857" t="s">
        <v>101</v>
      </c>
      <c r="D2857">
        <v>62500</v>
      </c>
      <c r="E2857">
        <f t="shared" si="50"/>
        <v>30292.142499999998</v>
      </c>
    </row>
    <row r="2858" spans="1:5" x14ac:dyDescent="0.35">
      <c r="A2858">
        <v>63.391654000000003</v>
      </c>
      <c r="B2858" t="s">
        <v>100</v>
      </c>
      <c r="C2858" t="s">
        <v>101</v>
      </c>
      <c r="D2858">
        <v>3036.9202319999999</v>
      </c>
      <c r="E2858">
        <f t="shared" si="50"/>
        <v>1925.1539657254373</v>
      </c>
    </row>
    <row r="2859" spans="1:5" x14ac:dyDescent="0.35">
      <c r="A2859">
        <v>34.064075000000003</v>
      </c>
      <c r="B2859" t="s">
        <v>363</v>
      </c>
      <c r="C2859" t="s">
        <v>364</v>
      </c>
      <c r="D2859">
        <v>352.51477699999998</v>
      </c>
      <c r="E2859">
        <f t="shared" si="50"/>
        <v>120.08089802336276</v>
      </c>
    </row>
    <row r="2860" spans="1:5" x14ac:dyDescent="0.35">
      <c r="A2860">
        <v>67.102957000000004</v>
      </c>
      <c r="B2860" t="s">
        <v>363</v>
      </c>
      <c r="C2860" t="s">
        <v>364</v>
      </c>
      <c r="D2860">
        <v>27384.880753000001</v>
      </c>
      <c r="E2860">
        <f t="shared" si="50"/>
        <v>18376.064756186868</v>
      </c>
    </row>
    <row r="2861" spans="1:5" x14ac:dyDescent="0.35">
      <c r="A2861">
        <v>62.431865999999999</v>
      </c>
      <c r="B2861" t="s">
        <v>363</v>
      </c>
      <c r="C2861" t="s">
        <v>364</v>
      </c>
      <c r="D2861">
        <v>30414.037658000001</v>
      </c>
      <c r="E2861">
        <f t="shared" si="50"/>
        <v>18988.051235832099</v>
      </c>
    </row>
    <row r="2862" spans="1:5" x14ac:dyDescent="0.35">
      <c r="A2862">
        <v>64.491731999999999</v>
      </c>
      <c r="B2862" t="s">
        <v>363</v>
      </c>
      <c r="C2862" t="s">
        <v>364</v>
      </c>
      <c r="D2862">
        <v>14309.989228</v>
      </c>
      <c r="E2862">
        <f t="shared" si="50"/>
        <v>9228.7599021506303</v>
      </c>
    </row>
    <row r="2863" spans="1:5" x14ac:dyDescent="0.35">
      <c r="A2863">
        <v>50.045285</v>
      </c>
      <c r="B2863" t="s">
        <v>363</v>
      </c>
      <c r="C2863" t="s">
        <v>364</v>
      </c>
      <c r="D2863">
        <v>34260.947460000003</v>
      </c>
      <c r="E2863">
        <f t="shared" si="50"/>
        <v>17145.988800057261</v>
      </c>
    </row>
    <row r="2864" spans="1:5" x14ac:dyDescent="0.35">
      <c r="A2864">
        <v>56.226815000000002</v>
      </c>
      <c r="B2864" t="s">
        <v>363</v>
      </c>
      <c r="C2864" t="s">
        <v>364</v>
      </c>
      <c r="D2864">
        <v>36055.389731000003</v>
      </c>
      <c r="E2864">
        <f t="shared" si="50"/>
        <v>20272.797281578369</v>
      </c>
    </row>
    <row r="2865" spans="1:5" x14ac:dyDescent="0.35">
      <c r="A2865">
        <v>59.920188000000003</v>
      </c>
      <c r="B2865" t="s">
        <v>363</v>
      </c>
      <c r="C2865" t="s">
        <v>364</v>
      </c>
      <c r="D2865">
        <v>11799.873086</v>
      </c>
      <c r="E2865">
        <f t="shared" si="50"/>
        <v>7070.5061368926026</v>
      </c>
    </row>
    <row r="2866" spans="1:5" x14ac:dyDescent="0.35">
      <c r="A2866">
        <v>34.064075000000003</v>
      </c>
      <c r="B2866" t="s">
        <v>317</v>
      </c>
      <c r="C2866" t="s">
        <v>318</v>
      </c>
      <c r="D2866">
        <v>1304.786912</v>
      </c>
      <c r="E2866">
        <f t="shared" si="50"/>
        <v>444.46359229386405</v>
      </c>
    </row>
    <row r="2867" spans="1:5" x14ac:dyDescent="0.35">
      <c r="A2867">
        <v>63.391654000000003</v>
      </c>
      <c r="B2867" t="s">
        <v>317</v>
      </c>
      <c r="C2867" t="s">
        <v>318</v>
      </c>
      <c r="D2867">
        <v>59463.079768000003</v>
      </c>
      <c r="E2867">
        <f t="shared" si="50"/>
        <v>37694.629784274563</v>
      </c>
    </row>
    <row r="2868" spans="1:5" x14ac:dyDescent="0.35">
      <c r="A2868">
        <v>47.167178</v>
      </c>
      <c r="B2868" t="s">
        <v>317</v>
      </c>
      <c r="C2868" t="s">
        <v>318</v>
      </c>
      <c r="D2868">
        <v>10823.824990999999</v>
      </c>
      <c r="E2868">
        <f t="shared" si="50"/>
        <v>5105.2927999134536</v>
      </c>
    </row>
    <row r="2869" spans="1:5" x14ac:dyDescent="0.35">
      <c r="A2869">
        <v>60.605412000000001</v>
      </c>
      <c r="B2869" t="s">
        <v>317</v>
      </c>
      <c r="C2869" t="s">
        <v>318</v>
      </c>
      <c r="D2869">
        <v>11714.794376</v>
      </c>
      <c r="E2869">
        <f t="shared" si="50"/>
        <v>7099.7993965276291</v>
      </c>
    </row>
    <row r="2870" spans="1:5" x14ac:dyDescent="0.35">
      <c r="A2870">
        <v>62.431865999999999</v>
      </c>
      <c r="B2870" t="s">
        <v>317</v>
      </c>
      <c r="C2870" t="s">
        <v>318</v>
      </c>
      <c r="D2870">
        <v>11509.571341999999</v>
      </c>
      <c r="E2870">
        <f t="shared" si="50"/>
        <v>7185.6401574118418</v>
      </c>
    </row>
    <row r="2871" spans="1:5" x14ac:dyDescent="0.35">
      <c r="A2871">
        <v>50.045285</v>
      </c>
      <c r="B2871" t="s">
        <v>317</v>
      </c>
      <c r="C2871" t="s">
        <v>318</v>
      </c>
      <c r="D2871">
        <v>12494.443637</v>
      </c>
      <c r="E2871">
        <f t="shared" si="50"/>
        <v>6252.8799273010154</v>
      </c>
    </row>
    <row r="2872" spans="1:5" x14ac:dyDescent="0.35">
      <c r="A2872">
        <v>59.920188000000003</v>
      </c>
      <c r="B2872" t="s">
        <v>317</v>
      </c>
      <c r="C2872" t="s">
        <v>318</v>
      </c>
      <c r="D2872">
        <v>47784.197002000001</v>
      </c>
      <c r="E2872">
        <f t="shared" si="50"/>
        <v>28632.380677888767</v>
      </c>
    </row>
    <row r="2873" spans="1:5" x14ac:dyDescent="0.35">
      <c r="A2873">
        <v>65.686569000000006</v>
      </c>
      <c r="B2873" t="s">
        <v>317</v>
      </c>
      <c r="C2873" t="s">
        <v>318</v>
      </c>
      <c r="D2873">
        <v>9056.5158790000005</v>
      </c>
      <c r="E2873">
        <f t="shared" si="50"/>
        <v>5948.9145518552923</v>
      </c>
    </row>
    <row r="2874" spans="1:5" x14ac:dyDescent="0.35">
      <c r="A2874">
        <v>62.041780000000003</v>
      </c>
      <c r="B2874" t="s">
        <v>317</v>
      </c>
      <c r="C2874" t="s">
        <v>318</v>
      </c>
      <c r="D2874">
        <v>20614.29766</v>
      </c>
      <c r="E2874">
        <f t="shared" si="50"/>
        <v>12789.477202762349</v>
      </c>
    </row>
    <row r="2875" spans="1:5" x14ac:dyDescent="0.35">
      <c r="A2875">
        <v>62.600462</v>
      </c>
      <c r="B2875" t="s">
        <v>317</v>
      </c>
      <c r="C2875" t="s">
        <v>318</v>
      </c>
      <c r="D2875">
        <v>306.665798</v>
      </c>
      <c r="E2875">
        <f t="shared" si="50"/>
        <v>191.97420634398676</v>
      </c>
    </row>
    <row r="2876" spans="1:5" x14ac:dyDescent="0.35">
      <c r="A2876">
        <v>56.226815000000002</v>
      </c>
      <c r="B2876" t="s">
        <v>317</v>
      </c>
      <c r="C2876" t="s">
        <v>318</v>
      </c>
      <c r="D2876">
        <v>24069.816360000001</v>
      </c>
      <c r="E2876">
        <f t="shared" si="50"/>
        <v>13533.691115576934</v>
      </c>
    </row>
    <row r="2877" spans="1:5" x14ac:dyDescent="0.35">
      <c r="A2877">
        <v>58.395422000000003</v>
      </c>
      <c r="B2877" t="s">
        <v>385</v>
      </c>
      <c r="C2877" t="s">
        <v>386</v>
      </c>
      <c r="D2877">
        <v>25567.368786999999</v>
      </c>
      <c r="E2877">
        <f t="shared" si="50"/>
        <v>14930.172897464932</v>
      </c>
    </row>
    <row r="2878" spans="1:5" x14ac:dyDescent="0.35">
      <c r="A2878">
        <v>66.945106999999993</v>
      </c>
      <c r="B2878" t="s">
        <v>385</v>
      </c>
      <c r="C2878" t="s">
        <v>386</v>
      </c>
      <c r="D2878">
        <v>372.295616</v>
      </c>
      <c r="E2878">
        <f t="shared" si="50"/>
        <v>249.23369848750909</v>
      </c>
    </row>
    <row r="2879" spans="1:5" x14ac:dyDescent="0.35">
      <c r="A2879">
        <v>56.030355</v>
      </c>
      <c r="B2879" t="s">
        <v>385</v>
      </c>
      <c r="C2879" t="s">
        <v>386</v>
      </c>
      <c r="D2879">
        <v>50408.182294999999</v>
      </c>
      <c r="E2879">
        <f t="shared" si="50"/>
        <v>28243.883488935644</v>
      </c>
    </row>
    <row r="2880" spans="1:5" x14ac:dyDescent="0.35">
      <c r="A2880">
        <v>49.085031999999998</v>
      </c>
      <c r="B2880" t="s">
        <v>385</v>
      </c>
      <c r="C2880" t="s">
        <v>386</v>
      </c>
      <c r="D2880">
        <v>9607.2898729999997</v>
      </c>
      <c r="E2880">
        <f t="shared" si="50"/>
        <v>4715.7413084948093</v>
      </c>
    </row>
    <row r="2881" spans="1:5" x14ac:dyDescent="0.35">
      <c r="A2881">
        <v>59.254029000000003</v>
      </c>
      <c r="B2881" t="s">
        <v>385</v>
      </c>
      <c r="C2881" t="s">
        <v>386</v>
      </c>
      <c r="D2881">
        <v>8725.7702389999995</v>
      </c>
      <c r="E2881">
        <f t="shared" si="50"/>
        <v>5170.3704278904297</v>
      </c>
    </row>
    <row r="2882" spans="1:5" x14ac:dyDescent="0.35">
      <c r="A2882">
        <v>50.045285</v>
      </c>
      <c r="B2882" t="s">
        <v>385</v>
      </c>
      <c r="C2882" t="s">
        <v>386</v>
      </c>
      <c r="D2882">
        <v>10261.627689999999</v>
      </c>
      <c r="E2882">
        <f t="shared" si="50"/>
        <v>5135.4608230994154</v>
      </c>
    </row>
    <row r="2883" spans="1:5" x14ac:dyDescent="0.35">
      <c r="A2883">
        <v>59.920188000000003</v>
      </c>
      <c r="B2883" t="s">
        <v>385</v>
      </c>
      <c r="C2883" t="s">
        <v>386</v>
      </c>
      <c r="D2883">
        <v>2915.9299120000001</v>
      </c>
      <c r="E2883">
        <f t="shared" si="50"/>
        <v>1747.2306852186348</v>
      </c>
    </row>
    <row r="2884" spans="1:5" x14ac:dyDescent="0.35">
      <c r="A2884">
        <v>65.686569000000006</v>
      </c>
      <c r="B2884" t="s">
        <v>385</v>
      </c>
      <c r="C2884" t="s">
        <v>386</v>
      </c>
      <c r="D2884">
        <v>22039.841259000001</v>
      </c>
      <c r="E2884">
        <f t="shared" ref="E2884:E2921" si="51">(A2884/100)*D2884</f>
        <v>14477.215536083506</v>
      </c>
    </row>
    <row r="2885" spans="1:5" x14ac:dyDescent="0.35">
      <c r="A2885">
        <v>62.041780000000003</v>
      </c>
      <c r="B2885" t="s">
        <v>385</v>
      </c>
      <c r="C2885" t="s">
        <v>386</v>
      </c>
      <c r="D2885">
        <v>11603.175652</v>
      </c>
      <c r="E2885">
        <f t="shared" si="51"/>
        <v>7198.8167110274062</v>
      </c>
    </row>
    <row r="2886" spans="1:5" x14ac:dyDescent="0.35">
      <c r="A2886">
        <v>48.372542000000003</v>
      </c>
      <c r="B2886" t="s">
        <v>385</v>
      </c>
      <c r="C2886" t="s">
        <v>386</v>
      </c>
      <c r="D2886">
        <v>11445.006899</v>
      </c>
      <c r="E2886">
        <f t="shared" si="51"/>
        <v>5536.2407691216731</v>
      </c>
    </row>
    <row r="2887" spans="1:5" x14ac:dyDescent="0.35">
      <c r="A2887">
        <v>27.340882000000001</v>
      </c>
      <c r="B2887" t="s">
        <v>385</v>
      </c>
      <c r="C2887" t="s">
        <v>386</v>
      </c>
      <c r="D2887">
        <v>2386.6651700000002</v>
      </c>
      <c r="E2887">
        <f t="shared" si="51"/>
        <v>652.53530786479951</v>
      </c>
    </row>
    <row r="2888" spans="1:5" x14ac:dyDescent="0.35">
      <c r="A2888">
        <v>64.731150999999997</v>
      </c>
      <c r="B2888" t="s">
        <v>385</v>
      </c>
      <c r="C2888" t="s">
        <v>386</v>
      </c>
      <c r="D2888">
        <v>54225.20998</v>
      </c>
      <c r="E2888">
        <f t="shared" si="51"/>
        <v>35100.602552220866</v>
      </c>
    </row>
    <row r="2889" spans="1:5" x14ac:dyDescent="0.35">
      <c r="A2889">
        <v>43.003487</v>
      </c>
      <c r="B2889" t="s">
        <v>403</v>
      </c>
      <c r="C2889" t="s">
        <v>404</v>
      </c>
      <c r="D2889">
        <v>13788.893763</v>
      </c>
      <c r="E2889">
        <f t="shared" si="51"/>
        <v>5929.7051368155162</v>
      </c>
    </row>
    <row r="2890" spans="1:5" x14ac:dyDescent="0.35">
      <c r="A2890">
        <v>53.519624</v>
      </c>
      <c r="B2890" t="s">
        <v>403</v>
      </c>
      <c r="C2890" t="s">
        <v>404</v>
      </c>
      <c r="D2890">
        <v>26928.129580000001</v>
      </c>
      <c r="E2890">
        <f t="shared" si="51"/>
        <v>14411.833701448779</v>
      </c>
    </row>
    <row r="2891" spans="1:5" x14ac:dyDescent="0.35">
      <c r="A2891">
        <v>50.623787</v>
      </c>
      <c r="B2891" t="s">
        <v>403</v>
      </c>
      <c r="C2891" t="s">
        <v>404</v>
      </c>
      <c r="D2891">
        <v>4017.7323080000001</v>
      </c>
      <c r="E2891">
        <f t="shared" si="51"/>
        <v>2033.928245832104</v>
      </c>
    </row>
    <row r="2892" spans="1:5" x14ac:dyDescent="0.35">
      <c r="A2892">
        <v>58.115529000000002</v>
      </c>
      <c r="B2892" t="s">
        <v>403</v>
      </c>
      <c r="C2892" t="s">
        <v>404</v>
      </c>
      <c r="D2892">
        <v>10154.409374999999</v>
      </c>
      <c r="E2892">
        <f t="shared" si="51"/>
        <v>5901.2887251068432</v>
      </c>
    </row>
    <row r="2893" spans="1:5" x14ac:dyDescent="0.35">
      <c r="A2893">
        <v>33.606349999999999</v>
      </c>
      <c r="B2893" t="s">
        <v>403</v>
      </c>
      <c r="C2893" t="s">
        <v>404</v>
      </c>
      <c r="D2893">
        <v>43602.447136000003</v>
      </c>
      <c r="E2893">
        <f t="shared" si="51"/>
        <v>14653.190993089138</v>
      </c>
    </row>
    <row r="2894" spans="1:5" x14ac:dyDescent="0.35">
      <c r="A2894">
        <v>53.433500000000002</v>
      </c>
      <c r="B2894" t="s">
        <v>403</v>
      </c>
      <c r="C2894" t="s">
        <v>404</v>
      </c>
      <c r="D2894">
        <v>29488.748423000001</v>
      </c>
      <c r="E2894">
        <f t="shared" si="51"/>
        <v>15756.870388603706</v>
      </c>
    </row>
    <row r="2895" spans="1:5" x14ac:dyDescent="0.35">
      <c r="A2895">
        <v>48.372542000000003</v>
      </c>
      <c r="B2895" t="s">
        <v>403</v>
      </c>
      <c r="C2895" t="s">
        <v>404</v>
      </c>
      <c r="D2895">
        <v>7829.642339</v>
      </c>
      <c r="E2895">
        <f t="shared" si="51"/>
        <v>3787.3970288825576</v>
      </c>
    </row>
    <row r="2896" spans="1:5" x14ac:dyDescent="0.35">
      <c r="A2896">
        <v>70.642262000000002</v>
      </c>
      <c r="B2896" t="s">
        <v>403</v>
      </c>
      <c r="C2896" t="s">
        <v>404</v>
      </c>
      <c r="D2896">
        <v>61614.300392999998</v>
      </c>
      <c r="E2896">
        <f t="shared" si="51"/>
        <v>43525.735513090091</v>
      </c>
    </row>
    <row r="2897" spans="1:5" x14ac:dyDescent="0.35">
      <c r="A2897">
        <v>83.281723999999997</v>
      </c>
      <c r="B2897" t="s">
        <v>403</v>
      </c>
      <c r="C2897" t="s">
        <v>404</v>
      </c>
      <c r="D2897">
        <v>0.89268499999999995</v>
      </c>
      <c r="E2897">
        <f t="shared" si="51"/>
        <v>0.74344345788939992</v>
      </c>
    </row>
    <row r="2898" spans="1:5" x14ac:dyDescent="0.35">
      <c r="A2898">
        <v>38.424867999999996</v>
      </c>
      <c r="B2898" t="s">
        <v>403</v>
      </c>
      <c r="C2898" t="s">
        <v>404</v>
      </c>
      <c r="D2898">
        <v>21461.256593999999</v>
      </c>
      <c r="E2898">
        <f t="shared" si="51"/>
        <v>8246.4595173857942</v>
      </c>
    </row>
    <row r="2899" spans="1:5" x14ac:dyDescent="0.35">
      <c r="A2899">
        <v>54.258257</v>
      </c>
      <c r="B2899" t="s">
        <v>403</v>
      </c>
      <c r="C2899" t="s">
        <v>404</v>
      </c>
      <c r="D2899">
        <v>61325.46574</v>
      </c>
      <c r="E2899">
        <f t="shared" si="51"/>
        <v>33274.128807656154</v>
      </c>
    </row>
    <row r="2900" spans="1:5" x14ac:dyDescent="0.35">
      <c r="A2900">
        <v>45.548971000000002</v>
      </c>
      <c r="B2900" t="s">
        <v>403</v>
      </c>
      <c r="C2900" t="s">
        <v>404</v>
      </c>
      <c r="D2900">
        <v>19978.743708000002</v>
      </c>
      <c r="E2900">
        <f t="shared" si="51"/>
        <v>9100.1121777212447</v>
      </c>
    </row>
    <row r="2901" spans="1:5" x14ac:dyDescent="0.35">
      <c r="A2901">
        <v>64.904250000000005</v>
      </c>
      <c r="B2901" t="s">
        <v>403</v>
      </c>
      <c r="C2901" t="s">
        <v>404</v>
      </c>
      <c r="D2901">
        <v>56760.040457000003</v>
      </c>
      <c r="E2901">
        <f t="shared" si="51"/>
        <v>36839.678558312429</v>
      </c>
    </row>
    <row r="2902" spans="1:5" x14ac:dyDescent="0.35">
      <c r="A2902">
        <v>51.942805</v>
      </c>
      <c r="B2902" t="s">
        <v>403</v>
      </c>
      <c r="C2902" t="s">
        <v>404</v>
      </c>
      <c r="D2902">
        <v>37954.582976999998</v>
      </c>
      <c r="E2902">
        <f t="shared" si="51"/>
        <v>19714.675024306303</v>
      </c>
    </row>
    <row r="2903" spans="1:5" x14ac:dyDescent="0.35">
      <c r="A2903">
        <v>43.174945000000001</v>
      </c>
      <c r="B2903" t="s">
        <v>403</v>
      </c>
      <c r="C2903" t="s">
        <v>404</v>
      </c>
      <c r="D2903">
        <v>0.56870699999999996</v>
      </c>
      <c r="E2903">
        <f t="shared" si="51"/>
        <v>0.24553893446114999</v>
      </c>
    </row>
    <row r="2904" spans="1:5" x14ac:dyDescent="0.35">
      <c r="A2904">
        <v>45.079610000000002</v>
      </c>
      <c r="B2904" t="s">
        <v>403</v>
      </c>
      <c r="C2904" t="s">
        <v>404</v>
      </c>
      <c r="D2904">
        <v>11552.622312</v>
      </c>
      <c r="E2904">
        <f t="shared" si="51"/>
        <v>5207.8770830225831</v>
      </c>
    </row>
    <row r="2905" spans="1:5" x14ac:dyDescent="0.35">
      <c r="A2905">
        <v>56.528258999999998</v>
      </c>
      <c r="B2905" t="s">
        <v>403</v>
      </c>
      <c r="C2905" t="s">
        <v>404</v>
      </c>
      <c r="D2905">
        <v>5813.9697690000003</v>
      </c>
      <c r="E2905">
        <f t="shared" si="51"/>
        <v>3286.5358892020222</v>
      </c>
    </row>
    <row r="2906" spans="1:5" x14ac:dyDescent="0.35">
      <c r="A2906">
        <v>43.003487</v>
      </c>
      <c r="B2906" t="s">
        <v>341</v>
      </c>
      <c r="C2906" t="s">
        <v>342</v>
      </c>
      <c r="D2906">
        <v>28311.247089</v>
      </c>
      <c r="E2906">
        <f t="shared" si="51"/>
        <v>12174.823461455993</v>
      </c>
    </row>
    <row r="2907" spans="1:5" x14ac:dyDescent="0.35">
      <c r="A2907">
        <v>51.231337000000003</v>
      </c>
      <c r="B2907" t="s">
        <v>341</v>
      </c>
      <c r="C2907" t="s">
        <v>342</v>
      </c>
      <c r="D2907">
        <v>15264.519974999999</v>
      </c>
      <c r="E2907">
        <f t="shared" si="51"/>
        <v>7820.2176698245648</v>
      </c>
    </row>
    <row r="2908" spans="1:5" x14ac:dyDescent="0.35">
      <c r="A2908">
        <v>64.731150999999997</v>
      </c>
      <c r="B2908" t="s">
        <v>341</v>
      </c>
      <c r="C2908" t="s">
        <v>342</v>
      </c>
      <c r="D2908">
        <v>8274.7900200000004</v>
      </c>
      <c r="E2908">
        <f t="shared" si="51"/>
        <v>5356.3668227791304</v>
      </c>
    </row>
    <row r="2909" spans="1:5" x14ac:dyDescent="0.35">
      <c r="A2909">
        <v>56.030355</v>
      </c>
      <c r="B2909" t="s">
        <v>341</v>
      </c>
      <c r="C2909" t="s">
        <v>342</v>
      </c>
      <c r="D2909">
        <v>175.69557399999999</v>
      </c>
      <c r="E2909">
        <f t="shared" si="51"/>
        <v>98.442853831487696</v>
      </c>
    </row>
    <row r="2910" spans="1:5" x14ac:dyDescent="0.35">
      <c r="A2910">
        <v>49.085031999999998</v>
      </c>
      <c r="B2910" t="s">
        <v>341</v>
      </c>
      <c r="C2910" t="s">
        <v>342</v>
      </c>
      <c r="D2910">
        <v>52584.172492999998</v>
      </c>
      <c r="E2910">
        <f t="shared" si="51"/>
        <v>25810.957895124247</v>
      </c>
    </row>
    <row r="2911" spans="1:5" x14ac:dyDescent="0.35">
      <c r="A2911">
        <v>59.254029000000003</v>
      </c>
      <c r="B2911" t="s">
        <v>341</v>
      </c>
      <c r="C2911" t="s">
        <v>342</v>
      </c>
      <c r="D2911">
        <v>11367.467723</v>
      </c>
      <c r="E2911">
        <f t="shared" si="51"/>
        <v>6735.6826211520602</v>
      </c>
    </row>
    <row r="2912" spans="1:5" x14ac:dyDescent="0.35">
      <c r="A2912">
        <v>48.584650000000003</v>
      </c>
      <c r="B2912" t="s">
        <v>341</v>
      </c>
      <c r="C2912" t="s">
        <v>342</v>
      </c>
      <c r="D2912">
        <v>34995.200447000003</v>
      </c>
      <c r="E2912">
        <f t="shared" si="51"/>
        <v>17002.295653973386</v>
      </c>
    </row>
    <row r="2913" spans="1:5" x14ac:dyDescent="0.35">
      <c r="A2913">
        <v>53.433500000000002</v>
      </c>
      <c r="B2913" t="s">
        <v>341</v>
      </c>
      <c r="C2913" t="s">
        <v>342</v>
      </c>
      <c r="D2913">
        <v>287.05261200000001</v>
      </c>
      <c r="E2913">
        <f t="shared" si="51"/>
        <v>153.38225743302002</v>
      </c>
    </row>
    <row r="2914" spans="1:5" x14ac:dyDescent="0.35">
      <c r="A2914">
        <v>48.372542000000003</v>
      </c>
      <c r="B2914" t="s">
        <v>341</v>
      </c>
      <c r="C2914" t="s">
        <v>342</v>
      </c>
      <c r="D2914">
        <v>36341.987054999998</v>
      </c>
      <c r="E2914">
        <f t="shared" si="51"/>
        <v>17579.542951814437</v>
      </c>
    </row>
    <row r="2915" spans="1:5" x14ac:dyDescent="0.35">
      <c r="A2915">
        <v>70.642262000000002</v>
      </c>
      <c r="B2915" t="s">
        <v>341</v>
      </c>
      <c r="C2915" t="s">
        <v>342</v>
      </c>
      <c r="D2915">
        <v>832.53587200000004</v>
      </c>
      <c r="E2915">
        <f t="shared" si="51"/>
        <v>588.12217194222467</v>
      </c>
    </row>
    <row r="2916" spans="1:5" x14ac:dyDescent="0.35">
      <c r="A2916">
        <v>56.528258999999998</v>
      </c>
      <c r="B2916" t="s">
        <v>341</v>
      </c>
      <c r="C2916" t="s">
        <v>342</v>
      </c>
      <c r="D2916">
        <v>56686.030230999997</v>
      </c>
      <c r="E2916">
        <f t="shared" si="51"/>
        <v>32043.625985797979</v>
      </c>
    </row>
    <row r="2917" spans="1:5" x14ac:dyDescent="0.35">
      <c r="A2917">
        <v>54.258257</v>
      </c>
      <c r="B2917" t="s">
        <v>341</v>
      </c>
      <c r="C2917" t="s">
        <v>342</v>
      </c>
      <c r="D2917">
        <v>915.18428900000004</v>
      </c>
      <c r="E2917">
        <f t="shared" si="51"/>
        <v>496.56304354924276</v>
      </c>
    </row>
    <row r="2918" spans="1:5" x14ac:dyDescent="0.35">
      <c r="A2918">
        <v>45.079610000000002</v>
      </c>
      <c r="B2918" t="s">
        <v>341</v>
      </c>
      <c r="C2918" t="s">
        <v>342</v>
      </c>
      <c r="D2918">
        <v>50947.377688</v>
      </c>
      <c r="E2918">
        <f t="shared" si="51"/>
        <v>22966.879166977418</v>
      </c>
    </row>
    <row r="2919" spans="1:5" x14ac:dyDescent="0.35">
      <c r="A2919">
        <v>64.904250000000005</v>
      </c>
      <c r="B2919" t="s">
        <v>341</v>
      </c>
      <c r="C2919" t="s">
        <v>342</v>
      </c>
      <c r="D2919">
        <v>2633.3905719999998</v>
      </c>
      <c r="E2919">
        <f t="shared" si="51"/>
        <v>1709.18240032731</v>
      </c>
    </row>
    <row r="2920" spans="1:5" x14ac:dyDescent="0.35">
      <c r="A2920">
        <v>27.340882000000001</v>
      </c>
      <c r="B2920" t="s">
        <v>341</v>
      </c>
      <c r="C2920" t="s">
        <v>342</v>
      </c>
      <c r="D2920">
        <v>291.39682099999999</v>
      </c>
      <c r="E2920">
        <f t="shared" si="51"/>
        <v>79.670460981361217</v>
      </c>
    </row>
    <row r="2921" spans="1:5" x14ac:dyDescent="0.35">
      <c r="A2921">
        <v>46.637590000000003</v>
      </c>
      <c r="B2921" t="s">
        <v>341</v>
      </c>
      <c r="C2921" t="s">
        <v>342</v>
      </c>
      <c r="D2921">
        <v>62500</v>
      </c>
      <c r="E2921">
        <f t="shared" si="51"/>
        <v>29148.493750000001</v>
      </c>
    </row>
  </sheetData>
  <autoFilter ref="A2:M2921" xr:uid="{DDB22CC6-A0EE-480A-B59C-E0FA5AFF21BC}"/>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READ ME</vt:lpstr>
      <vt:lpstr>Data Sources</vt:lpstr>
      <vt:lpstr>LSOA_Ward lookup</vt:lpstr>
      <vt:lpstr>AGIE calcs</vt:lpstr>
      <vt:lpstr>LSOA_list</vt:lpstr>
      <vt:lpstr>Scenario 7_AGS access</vt:lpstr>
      <vt:lpstr>AGS access</vt:lpstr>
      <vt:lpstr>AGS provision</vt:lpstr>
      <vt:lpstr>Manmade surfaces</vt:lpstr>
      <vt:lpstr>TES</vt:lpstr>
      <vt:lpstr>Social Statistics</vt:lpstr>
      <vt:lpstr>IMD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Martha Crockatt</dc:creator>
  <cp:keywords/>
  <dc:description/>
  <cp:lastModifiedBy>Martha Crockatt</cp:lastModifiedBy>
  <cp:revision/>
  <dcterms:created xsi:type="dcterms:W3CDTF">2025-09-24T11:38:32Z</dcterms:created>
  <dcterms:modified xsi:type="dcterms:W3CDTF">2025-12-18T11:32:43Z</dcterms:modified>
  <cp:category/>
  <cp:contentStatus/>
</cp:coreProperties>
</file>